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-15" yWindow="5970" windowWidth="21555" windowHeight="6000" tabRatio="765" activeTab="11"/>
  </bookViews>
  <sheets>
    <sheet name="Master" sheetId="1" r:id="rId1"/>
    <sheet name="3B" sheetId="141" r:id="rId2"/>
    <sheet name="3G" sheetId="142" r:id="rId3"/>
    <sheet name="4B" sheetId="143" r:id="rId4"/>
    <sheet name="4G" sheetId="144" r:id="rId5"/>
    <sheet name="5B" sheetId="145" r:id="rId6"/>
    <sheet name="5G" sheetId="146" r:id="rId7"/>
    <sheet name="6B" sheetId="147" r:id="rId8"/>
    <sheet name="6G" sheetId="148" r:id="rId9"/>
    <sheet name="7B" sheetId="149" r:id="rId10"/>
    <sheet name="7G" sheetId="150" r:id="rId11"/>
    <sheet name="8B" sheetId="151" r:id="rId12"/>
    <sheet name="8G" sheetId="153" r:id="rId13"/>
  </sheets>
  <definedNames>
    <definedName name="_xlnm._FilterDatabase" localSheetId="1" hidden="1">'3B'!$A$1:$L$121</definedName>
    <definedName name="_xlnm._FilterDatabase" localSheetId="2" hidden="1">'3G'!$A$1:$L$71</definedName>
    <definedName name="_xlnm._FilterDatabase" localSheetId="3" hidden="1">'4B'!$A$1:$AT$151</definedName>
    <definedName name="_xlnm._FilterDatabase" localSheetId="4" hidden="1">'4G'!$A$1:$L$91</definedName>
    <definedName name="_xlnm._FilterDatabase" localSheetId="5" hidden="1">'5B'!$A$1:$AQ$131</definedName>
    <definedName name="_xlnm._FilterDatabase" localSheetId="6" hidden="1">'5G'!$A$1:$AL$111</definedName>
    <definedName name="_xlnm._FilterDatabase" localSheetId="7" hidden="1">'6B'!$A$1:$L$151</definedName>
    <definedName name="_xlnm._FilterDatabase" localSheetId="8" hidden="1">'6G'!$A$1:$L$81</definedName>
    <definedName name="_xlnm._FilterDatabase" localSheetId="9" hidden="1">'7B'!$A$1:$AM$111</definedName>
    <definedName name="_xlnm._FilterDatabase" localSheetId="10" hidden="1">'7G'!$A$1:$L$71</definedName>
    <definedName name="_xlnm._FilterDatabase" localSheetId="11" hidden="1">'8B'!$A$1:$AO$121</definedName>
    <definedName name="_xlnm._FilterDatabase" localSheetId="12" hidden="1">'8G'!$A$1:$L$61</definedName>
    <definedName name="_xlnm._FilterDatabase" localSheetId="0" hidden="1">Master!$A$1:$H$1241</definedName>
    <definedName name="_xlnm.Criteria" localSheetId="1">'3B'!#REF!</definedName>
    <definedName name="_xlnm.Criteria" localSheetId="3">'4B'!#REF!</definedName>
    <definedName name="_xlnm.Criteria" localSheetId="5">'5B'!#REF!</definedName>
    <definedName name="_xlnm.Criteria" localSheetId="6">'5G'!#REF!</definedName>
    <definedName name="_xlnm.Criteria" localSheetId="7">'6B'!#REF!</definedName>
    <definedName name="_xlnm.Criteria" localSheetId="9">'7B'!#REF!</definedName>
    <definedName name="_xlnm.Criteria" localSheetId="11">'8B'!#REF!</definedName>
    <definedName name="Sort">Master!$B$1:$H$1241</definedName>
  </definedNames>
  <calcPr calcId="145621"/>
</workbook>
</file>

<file path=xl/calcChain.xml><?xml version="1.0" encoding="utf-8"?>
<calcChain xmlns="http://schemas.openxmlformats.org/spreadsheetml/2006/main">
  <c r="P57" i="141" l="1"/>
  <c r="D2" i="141" l="1"/>
  <c r="D3" i="141"/>
  <c r="D4" i="141"/>
  <c r="D5" i="141"/>
  <c r="D6" i="141"/>
  <c r="D7" i="141"/>
  <c r="D8" i="141"/>
  <c r="D9" i="141"/>
  <c r="D10" i="141"/>
  <c r="D11" i="141"/>
  <c r="D12" i="141"/>
  <c r="D13" i="141"/>
  <c r="D14" i="141"/>
  <c r="D15" i="141"/>
  <c r="D16" i="141"/>
  <c r="D17" i="141"/>
  <c r="D18" i="141"/>
  <c r="D19" i="141"/>
  <c r="D20" i="141"/>
  <c r="D21" i="141"/>
  <c r="D22" i="141"/>
  <c r="D23" i="141"/>
  <c r="D24" i="141"/>
  <c r="D25" i="141"/>
  <c r="D26" i="141"/>
  <c r="D27" i="141"/>
  <c r="D28" i="141"/>
  <c r="D29" i="141"/>
  <c r="D30" i="141"/>
  <c r="D31" i="141"/>
  <c r="D32" i="141"/>
  <c r="D33" i="141"/>
  <c r="D34" i="141"/>
  <c r="D35" i="141"/>
  <c r="D36" i="141"/>
  <c r="D37" i="141"/>
  <c r="D38" i="141"/>
  <c r="D39" i="141"/>
  <c r="D40" i="141"/>
  <c r="D41" i="141"/>
  <c r="D42" i="141"/>
  <c r="D43" i="141"/>
  <c r="D44" i="141"/>
  <c r="D45" i="141"/>
  <c r="D46" i="141"/>
  <c r="D47" i="141"/>
  <c r="D48" i="141"/>
  <c r="D49" i="141"/>
  <c r="D50" i="141"/>
  <c r="D51" i="141"/>
  <c r="D52" i="141"/>
  <c r="D53" i="141"/>
  <c r="D54" i="141"/>
  <c r="D55" i="141"/>
  <c r="D56" i="141"/>
  <c r="D57" i="141"/>
  <c r="D58" i="141"/>
  <c r="D59" i="141"/>
  <c r="D60" i="141"/>
  <c r="D61" i="141"/>
  <c r="D62" i="141"/>
  <c r="D63" i="141"/>
  <c r="D64" i="141"/>
  <c r="D65" i="141"/>
  <c r="D66" i="141"/>
  <c r="D67" i="141"/>
  <c r="D68" i="141"/>
  <c r="D69" i="141"/>
  <c r="D70" i="141"/>
  <c r="D71" i="141"/>
  <c r="D72" i="141"/>
  <c r="D73" i="141"/>
  <c r="D74" i="141"/>
  <c r="D75" i="141"/>
  <c r="D76" i="141"/>
  <c r="D77" i="141"/>
  <c r="D78" i="141"/>
  <c r="D79" i="141"/>
  <c r="D80" i="141"/>
  <c r="D81" i="141"/>
  <c r="D82" i="141"/>
  <c r="D83" i="141"/>
  <c r="D84" i="141"/>
  <c r="D85" i="141"/>
  <c r="D86" i="141"/>
  <c r="D87" i="141"/>
  <c r="D88" i="141"/>
  <c r="D89" i="141"/>
  <c r="D90" i="141"/>
  <c r="D91" i="141"/>
  <c r="D92" i="141"/>
  <c r="D93" i="141"/>
  <c r="D94" i="141"/>
  <c r="D95" i="141"/>
  <c r="D96" i="141"/>
  <c r="D97" i="141"/>
  <c r="D98" i="141"/>
  <c r="D99" i="141"/>
  <c r="D100" i="141"/>
  <c r="D101" i="141"/>
  <c r="D102" i="141"/>
  <c r="D103" i="141"/>
  <c r="D104" i="141"/>
  <c r="D105" i="141"/>
  <c r="D106" i="141"/>
  <c r="D107" i="141"/>
  <c r="D108" i="141"/>
  <c r="D109" i="141"/>
  <c r="D110" i="141"/>
  <c r="D111" i="141"/>
  <c r="D112" i="141"/>
  <c r="D113" i="141"/>
  <c r="D114" i="141"/>
  <c r="D115" i="141"/>
  <c r="D116" i="141"/>
  <c r="D117" i="141"/>
  <c r="D118" i="141"/>
  <c r="D119" i="141"/>
  <c r="D120" i="141"/>
  <c r="D121" i="141"/>
  <c r="C2" i="141" l="1"/>
  <c r="D4" i="1" l="1"/>
  <c r="D10" i="143" s="1"/>
  <c r="D5" i="1"/>
  <c r="D11" i="143" s="1"/>
  <c r="D3" i="1"/>
  <c r="D5" i="144" s="1"/>
  <c r="D986" i="1"/>
  <c r="D10" i="144" s="1"/>
  <c r="D9" i="1"/>
  <c r="D5" i="149" s="1"/>
  <c r="D10" i="1"/>
  <c r="D7" i="153" s="1"/>
  <c r="D12" i="1"/>
  <c r="D11" i="1"/>
  <c r="D10" i="142" s="1"/>
  <c r="D14" i="1"/>
  <c r="D21" i="143" s="1"/>
  <c r="D16" i="1"/>
  <c r="D18" i="145" s="1"/>
  <c r="D24" i="145"/>
  <c r="D15" i="1"/>
  <c r="D21" i="146" s="1"/>
  <c r="D18" i="1"/>
  <c r="D21" i="147" s="1"/>
  <c r="D20" i="1"/>
  <c r="D10" i="150" s="1"/>
  <c r="D22" i="1"/>
  <c r="D20" i="151" s="1"/>
  <c r="D24" i="1"/>
  <c r="D32" i="143" s="1"/>
  <c r="D25" i="1"/>
  <c r="D37" i="143" s="1"/>
  <c r="D23" i="1"/>
  <c r="D21" i="144" s="1"/>
  <c r="D549" i="1"/>
  <c r="D26" i="144" s="1"/>
  <c r="D27" i="1"/>
  <c r="D33" i="145" s="1"/>
  <c r="D28" i="1"/>
  <c r="D39" i="145" s="1"/>
  <c r="D26" i="1"/>
  <c r="D28" i="146" s="1"/>
  <c r="D458" i="1"/>
  <c r="D34" i="146" s="1"/>
  <c r="D30" i="1"/>
  <c r="D32" i="147" s="1"/>
  <c r="D29" i="1"/>
  <c r="D20" i="148" s="1"/>
  <c r="D31" i="1"/>
  <c r="D32" i="149" s="1"/>
  <c r="D32" i="1"/>
  <c r="D34" i="149" s="1"/>
  <c r="D34" i="1"/>
  <c r="D29" i="151" s="1"/>
  <c r="D35" i="1"/>
  <c r="D34" i="151" s="1"/>
  <c r="D33" i="1"/>
  <c r="D16" i="153" s="1"/>
  <c r="D36" i="1"/>
  <c r="D37" i="1"/>
  <c r="D27" i="142" s="1"/>
  <c r="D38" i="1"/>
  <c r="D52" i="143" s="1"/>
  <c r="D39" i="1"/>
  <c r="D53" i="143" s="1"/>
  <c r="D41" i="1"/>
  <c r="D41" i="146" s="1"/>
  <c r="D42" i="1"/>
  <c r="D53" i="147" s="1"/>
  <c r="D44" i="1"/>
  <c r="D43" i="149" s="1"/>
  <c r="D45" i="1"/>
  <c r="D26" i="150" s="1"/>
  <c r="D46" i="1"/>
  <c r="D47" i="1"/>
  <c r="D50" i="1"/>
  <c r="D64" i="143" s="1"/>
  <c r="D48" i="1"/>
  <c r="D38" i="144" s="1"/>
  <c r="D49" i="1"/>
  <c r="D41" i="144" s="1"/>
  <c r="D51" i="1"/>
  <c r="D63" i="145" s="1"/>
  <c r="D759" i="1"/>
  <c r="D49" i="146" s="1"/>
  <c r="D53" i="1"/>
  <c r="D64" i="147" s="1"/>
  <c r="D54" i="1"/>
  <c r="D68" i="147" s="1"/>
  <c r="D52" i="1"/>
  <c r="D38" i="148" s="1"/>
  <c r="D55" i="1"/>
  <c r="D47" i="149" s="1"/>
  <c r="D764" i="1"/>
  <c r="D49" i="149" s="1"/>
  <c r="D56" i="1"/>
  <c r="D50" i="151" s="1"/>
  <c r="D577" i="1"/>
  <c r="D30" i="153" s="1"/>
  <c r="D57" i="1"/>
  <c r="D60" i="1"/>
  <c r="D83" i="143" s="1"/>
  <c r="D58" i="1"/>
  <c r="D55" i="144" s="1"/>
  <c r="D63" i="1"/>
  <c r="D71" i="145" s="1"/>
  <c r="D64" i="1"/>
  <c r="D78" i="145" s="1"/>
  <c r="D62" i="1"/>
  <c r="D65" i="146" s="1"/>
  <c r="D66" i="1"/>
  <c r="D69" i="151" s="1"/>
  <c r="D65" i="1"/>
  <c r="D37" i="153" s="1"/>
  <c r="D67" i="1"/>
  <c r="D44" i="142" s="1"/>
  <c r="D264" i="1"/>
  <c r="D95" i="143" s="1"/>
  <c r="D69" i="1"/>
  <c r="D97" i="143" s="1"/>
  <c r="D70" i="1"/>
  <c r="D98" i="143" s="1"/>
  <c r="D68" i="1"/>
  <c r="D59" i="144" s="1"/>
  <c r="D72" i="1"/>
  <c r="D86" i="145" s="1"/>
  <c r="D71" i="1"/>
  <c r="D68" i="146" s="1"/>
  <c r="D74" i="1"/>
  <c r="D95" i="147" s="1"/>
  <c r="D75" i="1"/>
  <c r="D98" i="147" s="1"/>
  <c r="D73" i="1"/>
  <c r="D56" i="148" s="1"/>
  <c r="D77" i="1"/>
  <c r="D68" i="149" s="1"/>
  <c r="D76" i="1"/>
  <c r="D44" i="150" s="1"/>
  <c r="D79" i="1"/>
  <c r="D80" i="1"/>
  <c r="D81" i="1"/>
  <c r="D109" i="143" s="1"/>
  <c r="D82" i="1"/>
  <c r="D89" i="146" s="1"/>
  <c r="D85" i="1"/>
  <c r="D109" i="147" s="1"/>
  <c r="D87" i="1"/>
  <c r="D92" i="151" s="1"/>
  <c r="D88" i="1"/>
  <c r="D95" i="151" s="1"/>
  <c r="D86" i="1"/>
  <c r="D45" i="153" s="1"/>
  <c r="D90" i="1"/>
  <c r="D89" i="1"/>
  <c r="D59" i="142" s="1"/>
  <c r="D91" i="1"/>
  <c r="D80" i="144" s="1"/>
  <c r="D92" i="1"/>
  <c r="D81" i="144" s="1"/>
  <c r="D95" i="1"/>
  <c r="D66" i="148" s="1"/>
  <c r="D97" i="1"/>
  <c r="D93" i="149" s="1"/>
  <c r="D96" i="1"/>
  <c r="D59" i="150" s="1"/>
  <c r="D99" i="1"/>
  <c r="D106" i="151" s="1"/>
  <c r="D100" i="1"/>
  <c r="D851" i="1"/>
  <c r="D139" i="143" s="1"/>
  <c r="D977" i="1"/>
  <c r="D141" i="143" s="1"/>
  <c r="D1096" i="1"/>
  <c r="D119" i="145" s="1"/>
  <c r="D102" i="1"/>
  <c r="D125" i="145" s="1"/>
  <c r="D515" i="1"/>
  <c r="D102" i="146" s="1"/>
  <c r="D101" i="1"/>
  <c r="D109" i="146" s="1"/>
  <c r="D852" i="1"/>
  <c r="D139" i="147" s="1"/>
  <c r="D980" i="1"/>
  <c r="D107" i="149" s="1"/>
  <c r="D103" i="1"/>
  <c r="D109" i="149" s="1"/>
  <c r="D104" i="1"/>
  <c r="D121" i="151" s="1"/>
  <c r="D105" i="1"/>
  <c r="D107" i="1"/>
  <c r="D11" i="145" s="1"/>
  <c r="D106" i="1"/>
  <c r="D4" i="146" s="1"/>
  <c r="D109" i="1"/>
  <c r="D108" i="1"/>
  <c r="D2" i="148" s="1"/>
  <c r="D110" i="1"/>
  <c r="D2" i="150" s="1"/>
  <c r="D112" i="1"/>
  <c r="D13" i="151" s="1"/>
  <c r="D113" i="1"/>
  <c r="D115" i="1"/>
  <c r="D21" i="145" s="1"/>
  <c r="D114" i="1"/>
  <c r="D18" i="146" s="1"/>
  <c r="D117" i="1"/>
  <c r="D24" i="147" s="1"/>
  <c r="D116" i="1"/>
  <c r="D12" i="148" s="1"/>
  <c r="D118" i="1"/>
  <c r="D11" i="150" s="1"/>
  <c r="D120" i="1"/>
  <c r="D16" i="151" s="1"/>
  <c r="D121" i="1"/>
  <c r="D123" i="1"/>
  <c r="D36" i="145" s="1"/>
  <c r="D122" i="1"/>
  <c r="D31" i="146" s="1"/>
  <c r="D125" i="1"/>
  <c r="D40" i="147" s="1"/>
  <c r="D124" i="1"/>
  <c r="D21" i="148" s="1"/>
  <c r="D126" i="1"/>
  <c r="D19" i="150" s="1"/>
  <c r="D128" i="1"/>
  <c r="D30" i="151" s="1"/>
  <c r="D129" i="1"/>
  <c r="D131" i="1"/>
  <c r="D51" i="145" s="1"/>
  <c r="D130" i="1"/>
  <c r="D133" i="1"/>
  <c r="D56" i="147" s="1"/>
  <c r="D132" i="1"/>
  <c r="D30" i="148" s="1"/>
  <c r="D134" i="1"/>
  <c r="D27" i="150" s="1"/>
  <c r="D136" i="1"/>
  <c r="D43" i="151" s="1"/>
  <c r="D137" i="1"/>
  <c r="D139" i="1"/>
  <c r="D66" i="145" s="1"/>
  <c r="D138" i="1"/>
  <c r="D46" i="146" s="1"/>
  <c r="D141" i="1"/>
  <c r="D58" i="147" s="1"/>
  <c r="D140" i="1"/>
  <c r="D39" i="148" s="1"/>
  <c r="D142" i="1"/>
  <c r="D35" i="150" s="1"/>
  <c r="D144" i="1"/>
  <c r="D57" i="151" s="1"/>
  <c r="D145" i="1"/>
  <c r="D147" i="1"/>
  <c r="D68" i="145" s="1"/>
  <c r="D146" i="1"/>
  <c r="D59" i="146" s="1"/>
  <c r="D149" i="1"/>
  <c r="D74" i="147" s="1"/>
  <c r="D148" i="1"/>
  <c r="D48" i="148" s="1"/>
  <c r="D150" i="1"/>
  <c r="D37" i="150" s="1"/>
  <c r="D152" i="1"/>
  <c r="D70" i="151" s="1"/>
  <c r="D153" i="1"/>
  <c r="D155" i="1"/>
  <c r="D83" i="145" s="1"/>
  <c r="D154" i="1"/>
  <c r="D72" i="146" s="1"/>
  <c r="D157" i="1"/>
  <c r="D90" i="147" s="1"/>
  <c r="D156" i="1"/>
  <c r="D57" i="148" s="1"/>
  <c r="D158" i="1"/>
  <c r="D45" i="150" s="1"/>
  <c r="D160" i="1"/>
  <c r="D84" i="151" s="1"/>
  <c r="D161" i="1"/>
  <c r="D163" i="1"/>
  <c r="D98" i="145" s="1"/>
  <c r="D162" i="1"/>
  <c r="D85" i="146" s="1"/>
  <c r="D165" i="1"/>
  <c r="D105" i="147" s="1"/>
  <c r="D164" i="1"/>
  <c r="D58" i="148" s="1"/>
  <c r="D166" i="1"/>
  <c r="D53" i="150" s="1"/>
  <c r="D168" i="1"/>
  <c r="D86" i="151" s="1"/>
  <c r="D169" i="1"/>
  <c r="D171" i="1"/>
  <c r="D113" i="145" s="1"/>
  <c r="D170" i="1"/>
  <c r="D98" i="146" s="1"/>
  <c r="D173" i="1"/>
  <c r="D121" i="147" s="1"/>
  <c r="D172" i="1"/>
  <c r="D67" i="148" s="1"/>
  <c r="D174" i="1"/>
  <c r="D60" i="150" s="1"/>
  <c r="D176" i="1"/>
  <c r="D102" i="151" s="1"/>
  <c r="D177" i="1"/>
  <c r="D179" i="1"/>
  <c r="D128" i="145" s="1"/>
  <c r="D178" i="1"/>
  <c r="D106" i="146" s="1"/>
  <c r="D181" i="1"/>
  <c r="D137" i="147" s="1"/>
  <c r="D180" i="1"/>
  <c r="D75" i="148" s="1"/>
  <c r="D182" i="1"/>
  <c r="D66" i="150" s="1"/>
  <c r="D184" i="1"/>
  <c r="D112" i="151" s="1"/>
  <c r="D186" i="1"/>
  <c r="D185" i="1"/>
  <c r="D187" i="1"/>
  <c r="D2" i="144" s="1"/>
  <c r="D188" i="1"/>
  <c r="D190" i="1"/>
  <c r="D3" i="145" s="1"/>
  <c r="D189" i="1"/>
  <c r="D6" i="146" s="1"/>
  <c r="D192" i="1"/>
  <c r="D11" i="147" s="1"/>
  <c r="D716" i="1"/>
  <c r="D3" i="148" s="1"/>
  <c r="D191" i="1"/>
  <c r="D4" i="148" s="1"/>
  <c r="D194" i="1"/>
  <c r="D4" i="149" s="1"/>
  <c r="D195" i="1"/>
  <c r="D6" i="149" s="1"/>
  <c r="D193" i="1"/>
  <c r="D7" i="150" s="1"/>
  <c r="D196" i="1"/>
  <c r="D2" i="151" s="1"/>
  <c r="D111" i="1"/>
  <c r="D4" i="153" s="1"/>
  <c r="D197" i="1"/>
  <c r="D198" i="1"/>
  <c r="D23" i="143" s="1"/>
  <c r="D199" i="1"/>
  <c r="D26" i="143" s="1"/>
  <c r="D200" i="1"/>
  <c r="D29" i="143" s="1"/>
  <c r="D201" i="1"/>
  <c r="D14" i="146" s="1"/>
  <c r="D202" i="1"/>
  <c r="D17" i="146" s="1"/>
  <c r="D204" i="1"/>
  <c r="D29" i="147" s="1"/>
  <c r="D205" i="1"/>
  <c r="D11" i="153" s="1"/>
  <c r="D206" i="1"/>
  <c r="D16" i="142" s="1"/>
  <c r="D207" i="1"/>
  <c r="D20" i="142" s="1"/>
  <c r="D210" i="1"/>
  <c r="D31" i="143" s="1"/>
  <c r="D211" i="1"/>
  <c r="D39" i="143" s="1"/>
  <c r="D212" i="1"/>
  <c r="D42" i="143" s="1"/>
  <c r="D208" i="1"/>
  <c r="D20" i="144" s="1"/>
  <c r="D209" i="1"/>
  <c r="D22" i="144" s="1"/>
  <c r="D215" i="1"/>
  <c r="D29" i="145" s="1"/>
  <c r="D216" i="1"/>
  <c r="D34" i="145" s="1"/>
  <c r="D213" i="1"/>
  <c r="D27" i="146" s="1"/>
  <c r="D214" i="1"/>
  <c r="D33" i="146" s="1"/>
  <c r="D219" i="1"/>
  <c r="D31" i="147" s="1"/>
  <c r="D217" i="1"/>
  <c r="D22" i="148" s="1"/>
  <c r="D218" i="1"/>
  <c r="D23" i="148" s="1"/>
  <c r="D221" i="1"/>
  <c r="D31" i="149" s="1"/>
  <c r="D222" i="1"/>
  <c r="D33" i="149" s="1"/>
  <c r="D220" i="1"/>
  <c r="D16" i="150" s="1"/>
  <c r="D127" i="1"/>
  <c r="D19" i="153" s="1"/>
  <c r="D225" i="1"/>
  <c r="D226" i="1"/>
  <c r="D223" i="1"/>
  <c r="D26" i="142" s="1"/>
  <c r="D1145" i="1"/>
  <c r="D43" i="145" s="1"/>
  <c r="D230" i="1"/>
  <c r="D48" i="145" s="1"/>
  <c r="D228" i="1"/>
  <c r="D38" i="146" s="1"/>
  <c r="D232" i="1"/>
  <c r="D52" i="147" s="1"/>
  <c r="D235" i="1"/>
  <c r="D42" i="151" s="1"/>
  <c r="D234" i="1"/>
  <c r="D24" i="153" s="1"/>
  <c r="D236" i="1"/>
  <c r="D36" i="142" s="1"/>
  <c r="D1229" i="1"/>
  <c r="D60" i="143" s="1"/>
  <c r="D237" i="1"/>
  <c r="D63" i="143" s="1"/>
  <c r="D238" i="1"/>
  <c r="D71" i="143" s="1"/>
  <c r="D239" i="1"/>
  <c r="D48" i="146" s="1"/>
  <c r="D240" i="1"/>
  <c r="D53" i="146" s="1"/>
  <c r="D244" i="1"/>
  <c r="D63" i="147" s="1"/>
  <c r="D242" i="1"/>
  <c r="D34" i="148" s="1"/>
  <c r="D243" i="1"/>
  <c r="D41" i="148" s="1"/>
  <c r="D246" i="1"/>
  <c r="D46" i="149" s="1"/>
  <c r="D247" i="1"/>
  <c r="D48" i="149" s="1"/>
  <c r="D248" i="1"/>
  <c r="D26" i="153" s="1"/>
  <c r="D143" i="1"/>
  <c r="D28" i="153" s="1"/>
  <c r="D250" i="1"/>
  <c r="D249" i="1"/>
  <c r="D42" i="142" s="1"/>
  <c r="D253" i="1"/>
  <c r="D73" i="143" s="1"/>
  <c r="D254" i="1"/>
  <c r="D251" i="1"/>
  <c r="D51" i="144" s="1"/>
  <c r="D255" i="1"/>
  <c r="D62" i="146" s="1"/>
  <c r="D257" i="1"/>
  <c r="D82" i="147" s="1"/>
  <c r="D258" i="1"/>
  <c r="D42" i="150" s="1"/>
  <c r="D259" i="1"/>
  <c r="D68" i="151" s="1"/>
  <c r="D1056" i="1"/>
  <c r="D260" i="1"/>
  <c r="D45" i="142" s="1"/>
  <c r="D261" i="1"/>
  <c r="D92" i="143"/>
  <c r="D262" i="1"/>
  <c r="D60" i="144" s="1"/>
  <c r="D263" i="1"/>
  <c r="D62" i="144" s="1"/>
  <c r="D265" i="1"/>
  <c r="D85" i="145" s="1"/>
  <c r="D266" i="1"/>
  <c r="D90" i="145" s="1"/>
  <c r="D1060" i="1"/>
  <c r="D74" i="146" s="1"/>
  <c r="D268" i="1"/>
  <c r="D97" i="147" s="1"/>
  <c r="D267" i="1"/>
  <c r="D52" i="148" s="1"/>
  <c r="D53" i="148"/>
  <c r="D269" i="1"/>
  <c r="D72" i="149" s="1"/>
  <c r="D270" i="1"/>
  <c r="D74" i="149" s="1"/>
  <c r="D271" i="1"/>
  <c r="D41" i="153" s="1"/>
  <c r="D159" i="1"/>
  <c r="D42" i="153" s="1"/>
  <c r="D273" i="1"/>
  <c r="D272" i="1"/>
  <c r="D55" i="142" s="1"/>
  <c r="D278" i="1"/>
  <c r="D277" i="1"/>
  <c r="D79" i="146" s="1"/>
  <c r="D334" i="1"/>
  <c r="D62" i="142" s="1"/>
  <c r="D284" i="1"/>
  <c r="D123" i="143" s="1"/>
  <c r="D1080" i="1"/>
  <c r="D285" i="1"/>
  <c r="D71" i="148" s="1"/>
  <c r="D339" i="1"/>
  <c r="D72" i="148" s="1"/>
  <c r="D510" i="1"/>
  <c r="D98" i="149" s="1"/>
  <c r="D509" i="1"/>
  <c r="D62" i="150" s="1"/>
  <c r="D175" i="1"/>
  <c r="D52" i="153" s="1"/>
  <c r="D55" i="153"/>
  <c r="D286" i="1"/>
  <c r="D287" i="1"/>
  <c r="D978" i="1"/>
  <c r="D129" i="143" s="1"/>
  <c r="D1208" i="1"/>
  <c r="D133" i="143" s="1"/>
  <c r="D631" i="1"/>
  <c r="D83" i="144" s="1"/>
  <c r="D89" i="144"/>
  <c r="D343" i="1"/>
  <c r="D124" i="145" s="1"/>
  <c r="D288" i="1"/>
  <c r="D103" i="146" s="1"/>
  <c r="D289" i="1"/>
  <c r="D108" i="146" s="1"/>
  <c r="D290" i="1"/>
  <c r="D110" i="146" s="1"/>
  <c r="D292" i="1"/>
  <c r="D129" i="147" s="1"/>
  <c r="D983" i="1"/>
  <c r="D141" i="147" s="1"/>
  <c r="D1240" i="1"/>
  <c r="D108" i="149" s="1"/>
  <c r="D291" i="1"/>
  <c r="D120" i="151" s="1"/>
  <c r="D294" i="1"/>
  <c r="D293" i="1"/>
  <c r="D4" i="142" s="1"/>
  <c r="D295" i="1"/>
  <c r="D4" i="144" s="1"/>
  <c r="D8" i="1"/>
  <c r="D8" i="145" s="1"/>
  <c r="D7" i="1"/>
  <c r="D7" i="146" s="1"/>
  <c r="D297" i="1"/>
  <c r="D6" i="148" s="1"/>
  <c r="D299" i="1"/>
  <c r="D16" i="143" s="1"/>
  <c r="D300" i="1"/>
  <c r="D302" i="1"/>
  <c r="D25" i="145" s="1"/>
  <c r="D301" i="1"/>
  <c r="D20" i="146" s="1"/>
  <c r="D19" i="1"/>
  <c r="D23" i="147" s="1"/>
  <c r="D303" i="1"/>
  <c r="D305" i="1"/>
  <c r="D41" i="143" s="1"/>
  <c r="D551" i="1"/>
  <c r="D37" i="145" s="1"/>
  <c r="D307" i="1"/>
  <c r="D40" i="145" s="1"/>
  <c r="D306" i="1"/>
  <c r="D740" i="1"/>
  <c r="D39" i="147" s="1"/>
  <c r="D308" i="1"/>
  <c r="D42" i="147" s="1"/>
  <c r="D460" i="1"/>
  <c r="D25" i="148" s="1"/>
  <c r="D309" i="1"/>
  <c r="D23" i="142" s="1"/>
  <c r="D310" i="1"/>
  <c r="D44" i="143" s="1"/>
  <c r="D313" i="1"/>
  <c r="D59" i="143" s="1"/>
  <c r="D314" i="1"/>
  <c r="D69" i="143" s="1"/>
  <c r="D475" i="1"/>
  <c r="D46" i="144" s="1"/>
  <c r="D241" i="1"/>
  <c r="D57" i="145" s="1"/>
  <c r="D315" i="1"/>
  <c r="D65" i="145" s="1"/>
  <c r="D317" i="1"/>
  <c r="D60" i="147" s="1"/>
  <c r="D318" i="1"/>
  <c r="D71" i="147" s="1"/>
  <c r="D316" i="1"/>
  <c r="D36" i="148" s="1"/>
  <c r="D579" i="1"/>
  <c r="D39" i="142" s="1"/>
  <c r="D320" i="1"/>
  <c r="D75" i="143" s="1"/>
  <c r="D321" i="1"/>
  <c r="D85" i="143" s="1"/>
  <c r="D319" i="1"/>
  <c r="D48" i="144" s="1"/>
  <c r="D324" i="1"/>
  <c r="D73" i="147" s="1"/>
  <c r="D323" i="1"/>
  <c r="D76" i="147" s="1"/>
  <c r="D322" i="1"/>
  <c r="D46" i="148" s="1"/>
  <c r="D325" i="1"/>
  <c r="D326" i="1"/>
  <c r="D58" i="144" s="1"/>
  <c r="D328" i="1"/>
  <c r="D80" i="145" s="1"/>
  <c r="D329" i="1"/>
  <c r="D87" i="145" s="1"/>
  <c r="D327" i="1"/>
  <c r="D76" i="146" s="1"/>
  <c r="D330" i="1"/>
  <c r="D92" i="147" s="1"/>
  <c r="D331" i="1"/>
  <c r="D333" i="1"/>
  <c r="D104" i="147" s="1"/>
  <c r="D335" i="1"/>
  <c r="D620" i="1"/>
  <c r="D122" i="143" s="1"/>
  <c r="D336" i="1"/>
  <c r="D338" i="1"/>
  <c r="D109" i="145" s="1"/>
  <c r="D1083" i="1"/>
  <c r="D117" i="145" s="1"/>
  <c r="D337" i="1"/>
  <c r="D91" i="146" s="1"/>
  <c r="D1200" i="1"/>
  <c r="D123" i="147" s="1"/>
  <c r="D340" i="1"/>
  <c r="D69" i="142" s="1"/>
  <c r="D341" i="1"/>
  <c r="D134" i="143" s="1"/>
  <c r="D344" i="1"/>
  <c r="D80" i="148" s="1"/>
  <c r="D347" i="1"/>
  <c r="D346" i="1"/>
  <c r="D5" i="142" s="1"/>
  <c r="D350" i="1"/>
  <c r="D5" i="143" s="1"/>
  <c r="D438" i="1"/>
  <c r="D6" i="143" s="1"/>
  <c r="D351" i="1"/>
  <c r="D15" i="143" s="1"/>
  <c r="D349" i="1"/>
  <c r="D3" i="144" s="1"/>
  <c r="D352" i="1"/>
  <c r="D2" i="145" s="1"/>
  <c r="D6" i="1"/>
  <c r="D3" i="146" s="1"/>
  <c r="D353" i="1"/>
  <c r="D7" i="148" s="1"/>
  <c r="D354" i="1"/>
  <c r="D5" i="150" s="1"/>
  <c r="D356" i="1"/>
  <c r="D9" i="151" s="1"/>
  <c r="D355" i="1"/>
  <c r="D5" i="153" s="1"/>
  <c r="D360" i="1"/>
  <c r="D358" i="1"/>
  <c r="D9" i="142" s="1"/>
  <c r="D359" i="1"/>
  <c r="D14" i="142" s="1"/>
  <c r="D361" i="1"/>
  <c r="D12" i="144" s="1"/>
  <c r="D362" i="1"/>
  <c r="D17" i="145" s="1"/>
  <c r="D16" i="147"/>
  <c r="D540" i="1"/>
  <c r="D25" i="147" s="1"/>
  <c r="D363" i="1"/>
  <c r="D17" i="149" s="1"/>
  <c r="D364" i="1"/>
  <c r="D25" i="151" s="1"/>
  <c r="D372" i="1"/>
  <c r="D373" i="1"/>
  <c r="D365" i="1"/>
  <c r="D30" i="146" s="1"/>
  <c r="D367" i="1"/>
  <c r="D37" i="147" s="1"/>
  <c r="D368" i="1"/>
  <c r="D41" i="147" s="1"/>
  <c r="D366" i="1"/>
  <c r="D18" i="148" s="1"/>
  <c r="D370" i="1"/>
  <c r="D27" i="149" s="1"/>
  <c r="D369" i="1"/>
  <c r="D20" i="150" s="1"/>
  <c r="D371" i="1"/>
  <c r="D14" i="153" s="1"/>
  <c r="D374" i="1"/>
  <c r="D376" i="1"/>
  <c r="D57" i="143" s="1"/>
  <c r="D375" i="1"/>
  <c r="D34" i="144" s="1"/>
  <c r="D378" i="1"/>
  <c r="D45" i="145" s="1"/>
  <c r="D382" i="1"/>
  <c r="D46" i="151" s="1"/>
  <c r="D383" i="1"/>
  <c r="D48" i="151" s="1"/>
  <c r="D381" i="1"/>
  <c r="D22" i="153" s="1"/>
  <c r="D386" i="1"/>
  <c r="D384" i="1"/>
  <c r="D32" i="142" s="1"/>
  <c r="D385" i="1"/>
  <c r="D33" i="142" s="1"/>
  <c r="D387" i="1"/>
  <c r="D65" i="143" s="1"/>
  <c r="D388" i="1"/>
  <c r="D56" i="146" s="1"/>
  <c r="D390" i="1"/>
  <c r="D59" i="147" s="1"/>
  <c r="D391" i="1"/>
  <c r="D69" i="147" s="1"/>
  <c r="D389" i="1"/>
  <c r="D37" i="148" s="1"/>
  <c r="D393" i="1"/>
  <c r="D53" i="149" s="1"/>
  <c r="D392" i="1"/>
  <c r="D36" i="150" s="1"/>
  <c r="D394" i="1"/>
  <c r="D40" i="142" s="1"/>
  <c r="D395" i="1"/>
  <c r="D81" i="143" s="1"/>
  <c r="D398" i="1"/>
  <c r="D75" i="147" s="1"/>
  <c r="D399" i="1"/>
  <c r="D85" i="147" s="1"/>
  <c r="D400" i="1"/>
  <c r="D62" i="151" s="1"/>
  <c r="D151" i="1"/>
  <c r="D36" i="153" s="1"/>
  <c r="D401" i="1"/>
  <c r="D403" i="1"/>
  <c r="D88" i="143" s="1"/>
  <c r="D404" i="1"/>
  <c r="D89" i="143" s="1"/>
  <c r="D402" i="1"/>
  <c r="D64" i="144" s="1"/>
  <c r="D405" i="1"/>
  <c r="D71" i="146" s="1"/>
  <c r="D407" i="1"/>
  <c r="D47" i="150" s="1"/>
  <c r="D409" i="1"/>
  <c r="D85" i="151" s="1"/>
  <c r="D408" i="1"/>
  <c r="D43" i="153" s="1"/>
  <c r="D274" i="1"/>
  <c r="D410" i="1"/>
  <c r="D52" i="142" s="1"/>
  <c r="D411" i="1"/>
  <c r="D102" i="143" s="1"/>
  <c r="D412" i="1"/>
  <c r="D413" i="1"/>
  <c r="D111" i="143" s="1"/>
  <c r="D84" i="1"/>
  <c r="D101" i="145" s="1"/>
  <c r="D414" i="1"/>
  <c r="D102" i="147" s="1"/>
  <c r="D279" i="1"/>
  <c r="D63" i="148" s="1"/>
  <c r="D801" i="1"/>
  <c r="D79" i="149" s="1"/>
  <c r="D415" i="1"/>
  <c r="D55" i="150" s="1"/>
  <c r="D846" i="1"/>
  <c r="D96" i="151" s="1"/>
  <c r="D417" i="1"/>
  <c r="D60" i="142" s="1"/>
  <c r="D418" i="1"/>
  <c r="D61" i="142" s="1"/>
  <c r="D421" i="1"/>
  <c r="D115" i="143" s="1"/>
  <c r="D422" i="1"/>
  <c r="D118" i="143" s="1"/>
  <c r="D420" i="1"/>
  <c r="D75" i="144" s="1"/>
  <c r="D423" i="1"/>
  <c r="D97" i="146" s="1"/>
  <c r="D424" i="1"/>
  <c r="D122" i="147" s="1"/>
  <c r="D425" i="1"/>
  <c r="D100" i="151" s="1"/>
  <c r="D427" i="1"/>
  <c r="D426" i="1"/>
  <c r="D428" i="1"/>
  <c r="D429" i="1"/>
  <c r="D132" i="143" s="1"/>
  <c r="D432" i="1"/>
  <c r="D129" i="145" s="1"/>
  <c r="D431" i="1"/>
  <c r="D74" i="148" s="1"/>
  <c r="D434" i="1"/>
  <c r="D103" i="149" s="1"/>
  <c r="D436" i="1"/>
  <c r="D115" i="151" s="1"/>
  <c r="D437" i="1"/>
  <c r="D439" i="1"/>
  <c r="D14" i="143" s="1"/>
  <c r="D441" i="1"/>
  <c r="D14" i="145" s="1"/>
  <c r="D440" i="1"/>
  <c r="D9" i="146" s="1"/>
  <c r="D443" i="1"/>
  <c r="D5" i="147" s="1"/>
  <c r="D993" i="1"/>
  <c r="D15" i="147" s="1"/>
  <c r="D445" i="1"/>
  <c r="D12" i="149" s="1"/>
  <c r="D444" i="1"/>
  <c r="D4" i="150" s="1"/>
  <c r="D446" i="1"/>
  <c r="D10" i="151" s="1"/>
  <c r="D447" i="1"/>
  <c r="D12" i="142" s="1"/>
  <c r="D449" i="1"/>
  <c r="D28" i="143" s="1"/>
  <c r="D448" i="1"/>
  <c r="D15" i="144" s="1"/>
  <c r="D451" i="1"/>
  <c r="D19" i="145" s="1"/>
  <c r="D450" i="1"/>
  <c r="D22" i="146" s="1"/>
  <c r="D452" i="1"/>
  <c r="D17" i="148" s="1"/>
  <c r="D455" i="1"/>
  <c r="D14" i="149" s="1"/>
  <c r="D457" i="1"/>
  <c r="D459" i="1"/>
  <c r="D32" i="145" s="1"/>
  <c r="D461" i="1"/>
  <c r="D18" i="150" s="1"/>
  <c r="D557" i="1"/>
  <c r="D26" i="151" s="1"/>
  <c r="D462" i="1"/>
  <c r="D17" i="153" s="1"/>
  <c r="D745" i="1"/>
  <c r="D463" i="1"/>
  <c r="D25" i="142" s="1"/>
  <c r="D466" i="1"/>
  <c r="D49" i="143" s="1"/>
  <c r="D464" i="1"/>
  <c r="D32" i="144" s="1"/>
  <c r="D465" i="1"/>
  <c r="D37" i="144" s="1"/>
  <c r="D467" i="1"/>
  <c r="D46" i="145" s="1"/>
  <c r="D229" i="1"/>
  <c r="D35" i="146" s="1"/>
  <c r="D469" i="1"/>
  <c r="D44" i="147" s="1"/>
  <c r="D468" i="1"/>
  <c r="D26" i="148" s="1"/>
  <c r="D470" i="1"/>
  <c r="D38" i="149" s="1"/>
  <c r="D471" i="1"/>
  <c r="D41" i="151" s="1"/>
  <c r="D472" i="1"/>
  <c r="D45" i="151" s="1"/>
  <c r="D474" i="1"/>
  <c r="D473" i="1"/>
  <c r="D31" i="142" s="1"/>
  <c r="D476" i="1"/>
  <c r="D62" i="143" s="1"/>
  <c r="D477" i="1"/>
  <c r="D61" i="145" s="1"/>
  <c r="D478" i="1"/>
  <c r="D64" i="145" s="1"/>
  <c r="D479" i="1"/>
  <c r="D65" i="147" s="1"/>
  <c r="D480" i="1"/>
  <c r="D31" i="153" s="1"/>
  <c r="D485" i="1"/>
  <c r="D483" i="1"/>
  <c r="D47" i="144" s="1"/>
  <c r="D484" i="1"/>
  <c r="D54" i="144" s="1"/>
  <c r="D486" i="1"/>
  <c r="D79" i="145" s="1"/>
  <c r="D487" i="1"/>
  <c r="D81" i="147" s="1"/>
  <c r="D256" i="1"/>
  <c r="D43" i="148" s="1"/>
  <c r="D489" i="1"/>
  <c r="D62" i="149" s="1"/>
  <c r="D488" i="1"/>
  <c r="D39" i="150" s="1"/>
  <c r="D882" i="1"/>
  <c r="D67" i="151" s="1"/>
  <c r="D491" i="1"/>
  <c r="D490" i="1"/>
  <c r="D49" i="142" s="1"/>
  <c r="D1174" i="1"/>
  <c r="D94" i="143" s="1"/>
  <c r="D492" i="1"/>
  <c r="D61" i="144" s="1"/>
  <c r="D493" i="1"/>
  <c r="D89" i="147" s="1"/>
  <c r="D495" i="1"/>
  <c r="D80" i="151" s="1"/>
  <c r="D494" i="1"/>
  <c r="D39" i="153" s="1"/>
  <c r="D498" i="1"/>
  <c r="D112" i="143" s="1"/>
  <c r="D496" i="1"/>
  <c r="D67" i="144" s="1"/>
  <c r="D497" i="1"/>
  <c r="D73" i="144" s="1"/>
  <c r="D499" i="1"/>
  <c r="D96" i="145" s="1"/>
  <c r="D500" i="1"/>
  <c r="D111" i="147" s="1"/>
  <c r="D501" i="1"/>
  <c r="D86" i="149" s="1"/>
  <c r="D416" i="1"/>
  <c r="D88" i="151" s="1"/>
  <c r="D502" i="1"/>
  <c r="D93" i="151" s="1"/>
  <c r="D503" i="1"/>
  <c r="D505" i="1"/>
  <c r="D114" i="143" s="1"/>
  <c r="D93" i="1"/>
  <c r="D126" i="143" s="1"/>
  <c r="D504" i="1"/>
  <c r="D77" i="144" s="1"/>
  <c r="D507" i="1"/>
  <c r="D506" i="1"/>
  <c r="D100" i="146" s="1"/>
  <c r="D508" i="1"/>
  <c r="D118" i="147" s="1"/>
  <c r="D511" i="1"/>
  <c r="D53" i="153" s="1"/>
  <c r="D512" i="1"/>
  <c r="D514" i="1"/>
  <c r="D86" i="144" s="1"/>
  <c r="D517" i="1"/>
  <c r="D126" i="145" s="1"/>
  <c r="D519" i="1"/>
  <c r="D132" i="147" s="1"/>
  <c r="D518" i="1"/>
  <c r="D77" i="148" s="1"/>
  <c r="D520" i="1"/>
  <c r="D69" i="150" s="1"/>
  <c r="D521" i="1"/>
  <c r="D114" i="151" s="1"/>
  <c r="D522" i="1"/>
  <c r="D119" i="151" s="1"/>
  <c r="D183" i="1"/>
  <c r="D60" i="153" s="1"/>
  <c r="D523" i="1"/>
  <c r="D8" i="142" s="1"/>
  <c r="D526" i="1"/>
  <c r="D2" i="143" s="1"/>
  <c r="D527" i="1"/>
  <c r="D7" i="143" s="1"/>
  <c r="D525" i="1"/>
  <c r="D9" i="144" s="1"/>
  <c r="D529" i="1"/>
  <c r="D12" i="145" s="1"/>
  <c r="D528" i="1"/>
  <c r="D2" i="146" s="1"/>
  <c r="D298" i="1"/>
  <c r="D8" i="147" s="1"/>
  <c r="D531" i="1"/>
  <c r="D14" i="147" s="1"/>
  <c r="D530" i="1"/>
  <c r="D9" i="148" s="1"/>
  <c r="D995" i="1"/>
  <c r="D3" i="149" s="1"/>
  <c r="D532" i="1"/>
  <c r="D7" i="149" s="1"/>
  <c r="D534" i="1"/>
  <c r="D4" i="151" s="1"/>
  <c r="D533" i="1"/>
  <c r="D3" i="153" s="1"/>
  <c r="D536" i="1"/>
  <c r="D537" i="1"/>
  <c r="D535" i="1"/>
  <c r="D538" i="1"/>
  <c r="D17" i="144" s="1"/>
  <c r="D857" i="1"/>
  <c r="D22" i="145" s="1"/>
  <c r="D541" i="1"/>
  <c r="D28" i="147" s="1"/>
  <c r="D539" i="1"/>
  <c r="D16" i="148" s="1"/>
  <c r="D543" i="1"/>
  <c r="D20" i="149" s="1"/>
  <c r="D542" i="1"/>
  <c r="D9" i="150" s="1"/>
  <c r="D545" i="1"/>
  <c r="D15" i="151" s="1"/>
  <c r="D546" i="1"/>
  <c r="D17" i="151" s="1"/>
  <c r="D547" i="1"/>
  <c r="D24" i="151" s="1"/>
  <c r="D544" i="1"/>
  <c r="D13" i="153" s="1"/>
  <c r="D548" i="1"/>
  <c r="D550" i="1"/>
  <c r="D25" i="144" s="1"/>
  <c r="D552" i="1"/>
  <c r="D31" i="145" s="1"/>
  <c r="D1223" i="1"/>
  <c r="D30" i="147" s="1"/>
  <c r="D553" i="1"/>
  <c r="D19" i="148" s="1"/>
  <c r="D555" i="1"/>
  <c r="D29" i="149" s="1"/>
  <c r="D556" i="1"/>
  <c r="D30" i="149" s="1"/>
  <c r="D1019" i="1"/>
  <c r="D31" i="151" s="1"/>
  <c r="D554" i="1"/>
  <c r="D32" i="151" s="1"/>
  <c r="D40" i="1"/>
  <c r="D48" i="143" s="1"/>
  <c r="D560" i="1"/>
  <c r="D56" i="143" s="1"/>
  <c r="D558" i="1"/>
  <c r="D31" i="144" s="1"/>
  <c r="D559" i="1"/>
  <c r="D36" i="144" s="1"/>
  <c r="D562" i="1"/>
  <c r="D47" i="145" s="1"/>
  <c r="D561" i="1"/>
  <c r="D40" i="146" s="1"/>
  <c r="D565" i="1"/>
  <c r="D49" i="147" s="1"/>
  <c r="D311" i="1"/>
  <c r="D55" i="147" s="1"/>
  <c r="D564" i="1"/>
  <c r="D31" i="148" s="1"/>
  <c r="D231" i="1"/>
  <c r="D33" i="148" s="1"/>
  <c r="D233" i="1"/>
  <c r="D35" i="149" s="1"/>
  <c r="D567" i="1"/>
  <c r="D44" i="149" s="1"/>
  <c r="D568" i="1"/>
  <c r="D20" i="153" s="1"/>
  <c r="D570" i="1"/>
  <c r="D569" i="1"/>
  <c r="D35" i="142" s="1"/>
  <c r="D573" i="1"/>
  <c r="D54" i="145" s="1"/>
  <c r="D574" i="1"/>
  <c r="D62" i="147" s="1"/>
  <c r="D576" i="1"/>
  <c r="D56" i="149" s="1"/>
  <c r="D575" i="1"/>
  <c r="D32" i="150" s="1"/>
  <c r="D1041" i="1"/>
  <c r="D52" i="151" s="1"/>
  <c r="D482" i="1"/>
  <c r="D54" i="151" s="1"/>
  <c r="D578" i="1"/>
  <c r="D59" i="151" s="1"/>
  <c r="D580" i="1"/>
  <c r="D581" i="1"/>
  <c r="D582" i="1"/>
  <c r="D78" i="143" s="1"/>
  <c r="D1161" i="1"/>
  <c r="D50" i="144" s="1"/>
  <c r="D252" i="1"/>
  <c r="D52" i="144" s="1"/>
  <c r="D584" i="1"/>
  <c r="D69" i="145" s="1"/>
  <c r="D585" i="1"/>
  <c r="D74" i="145" s="1"/>
  <c r="D586" i="1"/>
  <c r="D76" i="145" s="1"/>
  <c r="D583" i="1"/>
  <c r="D64" i="146" s="1"/>
  <c r="D837" i="1"/>
  <c r="D80" i="147" s="1"/>
  <c r="D587" i="1"/>
  <c r="D589" i="1"/>
  <c r="D59" i="149" s="1"/>
  <c r="D588" i="1"/>
  <c r="D40" i="150" s="1"/>
  <c r="D591" i="1"/>
  <c r="D65" i="151" s="1"/>
  <c r="D590" i="1"/>
  <c r="D32" i="153" s="1"/>
  <c r="D592" i="1"/>
  <c r="D50" i="142" s="1"/>
  <c r="D593" i="1"/>
  <c r="D87" i="143" s="1"/>
  <c r="D597" i="1"/>
  <c r="D86" i="147" s="1"/>
  <c r="D599" i="1"/>
  <c r="D94" i="147" s="1"/>
  <c r="D596" i="1"/>
  <c r="D55" i="148" s="1"/>
  <c r="D600" i="1"/>
  <c r="D69" i="149" s="1"/>
  <c r="D601" i="1"/>
  <c r="D71" i="149" s="1"/>
  <c r="D76" i="149"/>
  <c r="D602" i="1"/>
  <c r="D75" i="151" s="1"/>
  <c r="D603" i="1"/>
  <c r="D78" i="151" s="1"/>
  <c r="D604" i="1"/>
  <c r="D82" i="151" s="1"/>
  <c r="D605" i="1"/>
  <c r="D607" i="1"/>
  <c r="D107" i="143" s="1"/>
  <c r="D606" i="1"/>
  <c r="D65" i="144" s="1"/>
  <c r="D332" i="1"/>
  <c r="D69" i="144" s="1"/>
  <c r="D609" i="1"/>
  <c r="D99" i="145" s="1"/>
  <c r="D610" i="1"/>
  <c r="D102" i="145" s="1"/>
  <c r="D611" i="1"/>
  <c r="D104" i="145" s="1"/>
  <c r="D608" i="1"/>
  <c r="D88" i="146" s="1"/>
  <c r="D613" i="1"/>
  <c r="D112" i="147" s="1"/>
  <c r="D612" i="1"/>
  <c r="D59" i="148" s="1"/>
  <c r="D617" i="1"/>
  <c r="D89" i="151" s="1"/>
  <c r="D282" i="1"/>
  <c r="D48" i="153" s="1"/>
  <c r="D619" i="1"/>
  <c r="D618" i="1"/>
  <c r="D63" i="142" s="1"/>
  <c r="D621" i="1"/>
  <c r="D116" i="143" s="1"/>
  <c r="D622" i="1"/>
  <c r="D114" i="145" s="1"/>
  <c r="D623" i="1"/>
  <c r="D116" i="145" s="1"/>
  <c r="D625" i="1"/>
  <c r="D114" i="147" s="1"/>
  <c r="D1085" i="1"/>
  <c r="D117" i="147" s="1"/>
  <c r="D626" i="1"/>
  <c r="D126" i="147" s="1"/>
  <c r="D624" i="1"/>
  <c r="D627" i="1"/>
  <c r="D91" i="149" s="1"/>
  <c r="D628" i="1"/>
  <c r="D97" i="149" s="1"/>
  <c r="D629" i="1"/>
  <c r="D100" i="149" s="1"/>
  <c r="D1086" i="1"/>
  <c r="D61" i="150" s="1"/>
  <c r="D630" i="1"/>
  <c r="D98" i="151" s="1"/>
  <c r="D513" i="1"/>
  <c r="D633" i="1"/>
  <c r="D131" i="143" s="1"/>
  <c r="D1238" i="1"/>
  <c r="D137" i="143" s="1"/>
  <c r="D632" i="1"/>
  <c r="D87" i="144" s="1"/>
  <c r="D635" i="1"/>
  <c r="D123" i="145" s="1"/>
  <c r="D638" i="1"/>
  <c r="D130" i="145" s="1"/>
  <c r="D634" i="1"/>
  <c r="D101" i="146" s="1"/>
  <c r="D636" i="1"/>
  <c r="D128" i="147" s="1"/>
  <c r="D637" i="1"/>
  <c r="D78" i="148" s="1"/>
  <c r="D641" i="1"/>
  <c r="D70" i="150" s="1"/>
  <c r="D990" i="1"/>
  <c r="D4" i="145" s="1"/>
  <c r="D296" i="1"/>
  <c r="D7" i="145" s="1"/>
  <c r="D717" i="1"/>
  <c r="D2" i="147" s="1"/>
  <c r="D904" i="1"/>
  <c r="D7" i="147" s="1"/>
  <c r="D442" i="1"/>
  <c r="D8" i="148" s="1"/>
  <c r="D1112" i="1"/>
  <c r="D2" i="149" s="1"/>
  <c r="D17" i="143"/>
  <c r="D13" i="1"/>
  <c r="D19" i="146"/>
  <c r="D26" i="147"/>
  <c r="D14" i="150"/>
  <c r="D8" i="153"/>
  <c r="D304" i="1"/>
  <c r="D22" i="142"/>
  <c r="D23" i="144"/>
  <c r="D24" i="144"/>
  <c r="D224" i="1"/>
  <c r="D24" i="142" s="1"/>
  <c r="D227" i="1"/>
  <c r="D47" i="143" s="1"/>
  <c r="D312" i="1"/>
  <c r="D42" i="145" s="1"/>
  <c r="D563" i="1"/>
  <c r="D52" i="145" s="1"/>
  <c r="D377" i="1"/>
  <c r="D43" i="146" s="1"/>
  <c r="D43" i="1"/>
  <c r="D48" i="147" s="1"/>
  <c r="D379" i="1"/>
  <c r="D28" i="148" s="1"/>
  <c r="D380" i="1"/>
  <c r="D40" i="149" s="1"/>
  <c r="D566" i="1"/>
  <c r="D25" i="150" s="1"/>
  <c r="D135" i="1"/>
  <c r="D21" i="153" s="1"/>
  <c r="D34" i="142"/>
  <c r="D43" i="144"/>
  <c r="D45" i="144"/>
  <c r="D56" i="145"/>
  <c r="D51" i="146"/>
  <c r="D33" i="150"/>
  <c r="D27" i="153"/>
  <c r="D77" i="143"/>
  <c r="D72" i="147"/>
  <c r="D78" i="147"/>
  <c r="D45" i="148"/>
  <c r="D64" i="149"/>
  <c r="D1058" i="1"/>
  <c r="D57" i="144" s="1"/>
  <c r="D63" i="144"/>
  <c r="D81" i="145"/>
  <c r="D77" i="146"/>
  <c r="D406" i="1"/>
  <c r="D87" i="147" s="1"/>
  <c r="D57" i="142"/>
  <c r="D106" i="143"/>
  <c r="D70" i="144"/>
  <c r="D95" i="145"/>
  <c r="D107" i="147"/>
  <c r="D62" i="148"/>
  <c r="D88" i="149"/>
  <c r="D52" i="150"/>
  <c r="D47" i="153"/>
  <c r="D74" i="144"/>
  <c r="D78" i="144"/>
  <c r="D108" i="145"/>
  <c r="D112" i="145"/>
  <c r="D116" i="147"/>
  <c r="D68" i="142"/>
  <c r="D136" i="143"/>
  <c r="D105" i="146"/>
  <c r="D101" i="149"/>
  <c r="D58" i="153"/>
  <c r="D709" i="1"/>
  <c r="D711" i="1"/>
  <c r="D712" i="1"/>
  <c r="D9" i="143" s="1"/>
  <c r="D710" i="1"/>
  <c r="D7" i="144" s="1"/>
  <c r="D714" i="1"/>
  <c r="D5" i="145" s="1"/>
  <c r="D715" i="1"/>
  <c r="D13" i="145" s="1"/>
  <c r="D713" i="1"/>
  <c r="D12" i="146" s="1"/>
  <c r="D718" i="1"/>
  <c r="D9" i="147" s="1"/>
  <c r="D720" i="1"/>
  <c r="D2" i="153" s="1"/>
  <c r="D722" i="1"/>
  <c r="D723" i="1"/>
  <c r="D14" i="144" s="1"/>
  <c r="D724" i="1"/>
  <c r="D16" i="144" s="1"/>
  <c r="D725" i="1"/>
  <c r="D18" i="144" s="1"/>
  <c r="D728" i="1"/>
  <c r="D16" i="145" s="1"/>
  <c r="D729" i="1"/>
  <c r="D26" i="145" s="1"/>
  <c r="D856" i="1"/>
  <c r="D13" i="146" s="1"/>
  <c r="D727" i="1"/>
  <c r="D16" i="146" s="1"/>
  <c r="D1122" i="1"/>
  <c r="D17" i="147" s="1"/>
  <c r="D17" i="1"/>
  <c r="D11" i="148" s="1"/>
  <c r="D731" i="1"/>
  <c r="D13" i="149" s="1"/>
  <c r="D730" i="1"/>
  <c r="D16" i="149" s="1"/>
  <c r="D21" i="1"/>
  <c r="D19" i="149" s="1"/>
  <c r="D454" i="1"/>
  <c r="D12" i="150" s="1"/>
  <c r="D733" i="1"/>
  <c r="D18" i="151" s="1"/>
  <c r="D456" i="1"/>
  <c r="D19" i="151" s="1"/>
  <c r="D734" i="1"/>
  <c r="D22" i="151" s="1"/>
  <c r="D732" i="1"/>
  <c r="D9" i="153" s="1"/>
  <c r="D736" i="1"/>
  <c r="D737" i="1"/>
  <c r="D735" i="1"/>
  <c r="D17" i="142" s="1"/>
  <c r="D738" i="1"/>
  <c r="D28" i="144" s="1"/>
  <c r="D739" i="1"/>
  <c r="D29" i="146" s="1"/>
  <c r="D743" i="1"/>
  <c r="D27" i="151" s="1"/>
  <c r="D741" i="1"/>
  <c r="D33" i="151" s="1"/>
  <c r="D742" i="1"/>
  <c r="D18" i="153" s="1"/>
  <c r="D744" i="1"/>
  <c r="D29" i="142" s="1"/>
  <c r="D867" i="1"/>
  <c r="D54" i="143" s="1"/>
  <c r="D748" i="1"/>
  <c r="D55" i="143" s="1"/>
  <c r="D746" i="1"/>
  <c r="D33" i="144" s="1"/>
  <c r="D747" i="1"/>
  <c r="D35" i="144" s="1"/>
  <c r="D750" i="1"/>
  <c r="D41" i="145" s="1"/>
  <c r="D751" i="1"/>
  <c r="D44" i="145" s="1"/>
  <c r="D749" i="1"/>
  <c r="D37" i="146" s="1"/>
  <c r="D752" i="1"/>
  <c r="D47" i="147" s="1"/>
  <c r="D753" i="1"/>
  <c r="D54" i="147" s="1"/>
  <c r="D755" i="1"/>
  <c r="D37" i="149" s="1"/>
  <c r="D754" i="1"/>
  <c r="D23" i="150" s="1"/>
  <c r="D756" i="1"/>
  <c r="D25" i="153" s="1"/>
  <c r="D1228" i="1"/>
  <c r="D757" i="1"/>
  <c r="D571" i="1"/>
  <c r="D40" i="144" s="1"/>
  <c r="D758" i="1"/>
  <c r="D44" i="144" s="1"/>
  <c r="D760" i="1"/>
  <c r="D58" i="145" s="1"/>
  <c r="D761" i="1"/>
  <c r="D62" i="145" s="1"/>
  <c r="D572" i="1"/>
  <c r="D52" i="146" s="1"/>
  <c r="D873" i="1"/>
  <c r="D55" i="146" s="1"/>
  <c r="D762" i="1"/>
  <c r="D40" i="148" s="1"/>
  <c r="D765" i="1"/>
  <c r="D51" i="149" s="1"/>
  <c r="D766" i="1"/>
  <c r="D55" i="149" s="1"/>
  <c r="D763" i="1"/>
  <c r="D31" i="150" s="1"/>
  <c r="D767" i="1"/>
  <c r="D55" i="151" s="1"/>
  <c r="D768" i="1"/>
  <c r="D60" i="151" s="1"/>
  <c r="D769" i="1"/>
  <c r="D61" i="151" s="1"/>
  <c r="D771" i="1"/>
  <c r="D770" i="1"/>
  <c r="D43" i="142" s="1"/>
  <c r="D772" i="1"/>
  <c r="D53" i="144" s="1"/>
  <c r="D776" i="1"/>
  <c r="D72" i="145" s="1"/>
  <c r="D777" i="1"/>
  <c r="D77" i="145" s="1"/>
  <c r="D774" i="1"/>
  <c r="D61" i="146" s="1"/>
  <c r="D775" i="1"/>
  <c r="D778" i="1"/>
  <c r="D77" i="147" s="1"/>
  <c r="D779" i="1"/>
  <c r="D61" i="149" s="1"/>
  <c r="D780" i="1"/>
  <c r="D66" i="149" s="1"/>
  <c r="D782" i="1"/>
  <c r="D63" i="151" s="1"/>
  <c r="D781" i="1"/>
  <c r="D35" i="153" s="1"/>
  <c r="D783" i="1"/>
  <c r="D785" i="1"/>
  <c r="D86" i="143" s="1"/>
  <c r="D1059" i="1"/>
  <c r="D99" i="143" s="1"/>
  <c r="D784" i="1"/>
  <c r="D56" i="144" s="1"/>
  <c r="D786" i="1"/>
  <c r="D73" i="146" s="1"/>
  <c r="D787" i="1"/>
  <c r="D78" i="146" s="1"/>
  <c r="D1063" i="1"/>
  <c r="D99" i="147" s="1"/>
  <c r="D788" i="1"/>
  <c r="D50" i="148" s="1"/>
  <c r="D790" i="1"/>
  <c r="D70" i="149" s="1"/>
  <c r="D791" i="1"/>
  <c r="D73" i="149" s="1"/>
  <c r="D792" i="1"/>
  <c r="D789" i="1"/>
  <c r="D49" i="150" s="1"/>
  <c r="D793" i="1"/>
  <c r="D40" i="153" s="1"/>
  <c r="D794" i="1"/>
  <c r="D66" i="144" s="1"/>
  <c r="D798" i="1"/>
  <c r="D799" i="1"/>
  <c r="D100" i="145" s="1"/>
  <c r="D796" i="1"/>
  <c r="D86" i="146" s="1"/>
  <c r="D800" i="1"/>
  <c r="D106" i="147" s="1"/>
  <c r="D281" i="1"/>
  <c r="D85" i="149" s="1"/>
  <c r="D802" i="1"/>
  <c r="D90" i="151" s="1"/>
  <c r="D803" i="1"/>
  <c r="D91" i="151" s="1"/>
  <c r="D167" i="1"/>
  <c r="D44" i="153" s="1"/>
  <c r="D805" i="1"/>
  <c r="D804" i="1"/>
  <c r="D58" i="142" s="1"/>
  <c r="D807" i="1"/>
  <c r="D117" i="143" s="1"/>
  <c r="D808" i="1"/>
  <c r="D125" i="143" s="1"/>
  <c r="D806" i="1"/>
  <c r="D76" i="144" s="1"/>
  <c r="D810" i="1"/>
  <c r="D111" i="145" s="1"/>
  <c r="D809" i="1"/>
  <c r="D92" i="146" s="1"/>
  <c r="D812" i="1"/>
  <c r="D125" i="147" s="1"/>
  <c r="D811" i="1"/>
  <c r="D68" i="148" s="1"/>
  <c r="D813" i="1"/>
  <c r="D92" i="149" s="1"/>
  <c r="D815" i="1"/>
  <c r="D104" i="151" s="1"/>
  <c r="D814" i="1"/>
  <c r="D54" i="153" s="1"/>
  <c r="D816" i="1"/>
  <c r="D819" i="1"/>
  <c r="D128" i="143" s="1"/>
  <c r="D820" i="1"/>
  <c r="D140" i="143" s="1"/>
  <c r="D817" i="1"/>
  <c r="D88" i="144" s="1"/>
  <c r="D818" i="1"/>
  <c r="D90" i="144" s="1"/>
  <c r="D823" i="1"/>
  <c r="D122" i="145" s="1"/>
  <c r="D821" i="1"/>
  <c r="D104" i="146" s="1"/>
  <c r="D345" i="1"/>
  <c r="D136" i="147" s="1"/>
  <c r="D640" i="1"/>
  <c r="D140" i="147" s="1"/>
  <c r="D825" i="1"/>
  <c r="D105" i="149" s="1"/>
  <c r="D826" i="1"/>
  <c r="D110" i="149" s="1"/>
  <c r="D824" i="1"/>
  <c r="D71" i="150" s="1"/>
  <c r="D827" i="1"/>
  <c r="D111" i="151" s="1"/>
  <c r="D828" i="1"/>
  <c r="D118" i="151" s="1"/>
  <c r="D435" i="1"/>
  <c r="D57" i="153" s="1"/>
  <c r="D822" i="1"/>
  <c r="D59" i="153" s="1"/>
  <c r="D829" i="1"/>
  <c r="D13" i="143" s="1"/>
  <c r="D830" i="1"/>
  <c r="D6" i="147" s="1"/>
  <c r="D831" i="1"/>
  <c r="D13" i="147" s="1"/>
  <c r="D833" i="1"/>
  <c r="D12" i="151" s="1"/>
  <c r="D1124" i="1"/>
  <c r="D15" i="150" s="1"/>
  <c r="D1025" i="1"/>
  <c r="D50" i="143" s="1"/>
  <c r="D1029" i="1"/>
  <c r="D50" i="147" s="1"/>
  <c r="D834" i="1"/>
  <c r="D57" i="147" s="1"/>
  <c r="D835" i="1"/>
  <c r="D29" i="150" s="1"/>
  <c r="D481" i="1"/>
  <c r="D58" i="151" s="1"/>
  <c r="D838" i="1"/>
  <c r="D72" i="151" s="1"/>
  <c r="D839" i="1"/>
  <c r="D91" i="143" s="1"/>
  <c r="D840" i="1"/>
  <c r="D88" i="147" s="1"/>
  <c r="D841" i="1"/>
  <c r="D91" i="147" s="1"/>
  <c r="D842" i="1"/>
  <c r="D50" i="150" s="1"/>
  <c r="D843" i="1"/>
  <c r="D113" i="143" s="1"/>
  <c r="D844" i="1"/>
  <c r="D113" i="147" s="1"/>
  <c r="D847" i="1"/>
  <c r="D127" i="143" s="1"/>
  <c r="D848" i="1"/>
  <c r="D115" i="147" s="1"/>
  <c r="D849" i="1"/>
  <c r="D127" i="147" s="1"/>
  <c r="D850" i="1"/>
  <c r="D63" i="150" s="1"/>
  <c r="D853" i="1"/>
  <c r="D130" i="147" s="1"/>
  <c r="D854" i="1"/>
  <c r="D116" i="151" s="1"/>
  <c r="D348" i="1"/>
  <c r="D524" i="1"/>
  <c r="D1109" i="1"/>
  <c r="D9" i="145" s="1"/>
  <c r="D902" i="1"/>
  <c r="D10" i="146" s="1"/>
  <c r="D832" i="1"/>
  <c r="D8" i="150" s="1"/>
  <c r="D357" i="1"/>
  <c r="D7" i="151" s="1"/>
  <c r="D855" i="1"/>
  <c r="D22" i="143" s="1"/>
  <c r="D858" i="1"/>
  <c r="D22" i="147" s="1"/>
  <c r="D859" i="1"/>
  <c r="D18" i="149" s="1"/>
  <c r="D860" i="1"/>
  <c r="D23" i="151" s="1"/>
  <c r="D861" i="1"/>
  <c r="D38" i="143" s="1"/>
  <c r="D862" i="1"/>
  <c r="D26" i="146" s="1"/>
  <c r="D863" i="1"/>
  <c r="D38" i="147" s="1"/>
  <c r="D864" i="1"/>
  <c r="D22" i="150" s="1"/>
  <c r="D865" i="1"/>
  <c r="D866" i="1"/>
  <c r="D869" i="1"/>
  <c r="D50" i="145" s="1"/>
  <c r="D868" i="1"/>
  <c r="D45" i="146" s="1"/>
  <c r="D870" i="1"/>
  <c r="D39" i="151" s="1"/>
  <c r="D871" i="1"/>
  <c r="D872" i="1"/>
  <c r="D70" i="143" s="1"/>
  <c r="D874" i="1"/>
  <c r="D70" i="147" s="1"/>
  <c r="D876" i="1"/>
  <c r="D52" i="149" s="1"/>
  <c r="D875" i="1"/>
  <c r="D34" i="150" s="1"/>
  <c r="D877" i="1"/>
  <c r="D878" i="1"/>
  <c r="D72" i="143" s="1"/>
  <c r="D879" i="1"/>
  <c r="D57" i="146" s="1"/>
  <c r="D880" i="1"/>
  <c r="D58" i="146" s="1"/>
  <c r="D883" i="1"/>
  <c r="D884" i="1"/>
  <c r="D886" i="1"/>
  <c r="D91" i="145" s="1"/>
  <c r="D885" i="1"/>
  <c r="D75" i="146" s="1"/>
  <c r="D887" i="1"/>
  <c r="D78" i="149" s="1"/>
  <c r="D888" i="1"/>
  <c r="D81" i="151" s="1"/>
  <c r="D889" i="1"/>
  <c r="D83" i="1"/>
  <c r="D82" i="146" s="1"/>
  <c r="D890" i="1"/>
  <c r="D103" i="147" s="1"/>
  <c r="D892" i="1"/>
  <c r="D80" i="149" s="1"/>
  <c r="D891" i="1"/>
  <c r="D57" i="150" s="1"/>
  <c r="D893" i="1"/>
  <c r="D894" i="1"/>
  <c r="D897" i="1"/>
  <c r="D118" i="145" s="1"/>
  <c r="D895" i="1"/>
  <c r="D90" i="146" s="1"/>
  <c r="D896" i="1"/>
  <c r="D94" i="146" s="1"/>
  <c r="D899" i="1"/>
  <c r="D109" i="151" s="1"/>
  <c r="D516" i="1"/>
  <c r="D135" i="143" s="1"/>
  <c r="D639" i="1"/>
  <c r="D135" i="147" s="1"/>
  <c r="D642" i="1"/>
  <c r="D104" i="149" s="1"/>
  <c r="D1098" i="1"/>
  <c r="D68" i="150" s="1"/>
  <c r="D900" i="1"/>
  <c r="D3" i="142" s="1"/>
  <c r="D901" i="1"/>
  <c r="D12" i="143" s="1"/>
  <c r="D903" i="1"/>
  <c r="D11" i="146" s="1"/>
  <c r="D905" i="1"/>
  <c r="D12" i="147" s="1"/>
  <c r="D996" i="1"/>
  <c r="D10" i="149" s="1"/>
  <c r="D907" i="1"/>
  <c r="D6" i="151" s="1"/>
  <c r="D906" i="1"/>
  <c r="D908" i="1"/>
  <c r="D909" i="1"/>
  <c r="D27" i="143" s="1"/>
  <c r="D910" i="1"/>
  <c r="D20" i="145" s="1"/>
  <c r="D911" i="1"/>
  <c r="D27" i="145" s="1"/>
  <c r="D1118" i="1"/>
  <c r="D23" i="146" s="1"/>
  <c r="D913" i="1"/>
  <c r="D27" i="147" s="1"/>
  <c r="D912" i="1"/>
  <c r="D15" i="148" s="1"/>
  <c r="D914" i="1"/>
  <c r="D21" i="149" s="1"/>
  <c r="D915" i="1"/>
  <c r="D14" i="151" s="1"/>
  <c r="D917" i="1"/>
  <c r="D916" i="1"/>
  <c r="D19" i="142" s="1"/>
  <c r="D918" i="1"/>
  <c r="D43" i="143" s="1"/>
  <c r="D919" i="1"/>
  <c r="D35" i="145" s="1"/>
  <c r="D920" i="1"/>
  <c r="D43" i="147" s="1"/>
  <c r="D922" i="1"/>
  <c r="D26" i="149" s="1"/>
  <c r="D921" i="1"/>
  <c r="D17" i="150" s="1"/>
  <c r="D924" i="1"/>
  <c r="D28" i="151" s="1"/>
  <c r="D925" i="1"/>
  <c r="D37" i="151" s="1"/>
  <c r="D923" i="1"/>
  <c r="D15" i="153" s="1"/>
  <c r="D926" i="1"/>
  <c r="D51" i="143" s="1"/>
  <c r="D927" i="1"/>
  <c r="D36" i="146" s="1"/>
  <c r="D928" i="1"/>
  <c r="D42" i="146" s="1"/>
  <c r="D930" i="1"/>
  <c r="D51" i="147" s="1"/>
  <c r="D929" i="1"/>
  <c r="D32" i="148" s="1"/>
  <c r="D932" i="1"/>
  <c r="D45" i="149" s="1"/>
  <c r="D931" i="1"/>
  <c r="D28" i="150" s="1"/>
  <c r="D933" i="1"/>
  <c r="D49" i="151" s="1"/>
  <c r="D935" i="1"/>
  <c r="D934" i="1"/>
  <c r="D30" i="142" s="1"/>
  <c r="D936" i="1"/>
  <c r="D61" i="143" s="1"/>
  <c r="D937" i="1"/>
  <c r="D66" i="143" s="1"/>
  <c r="D938" i="1"/>
  <c r="D59" i="145" s="1"/>
  <c r="D939" i="1"/>
  <c r="D61" i="147" s="1"/>
  <c r="D940" i="1"/>
  <c r="D66" i="147" s="1"/>
  <c r="D941" i="1"/>
  <c r="D56" i="151" s="1"/>
  <c r="D942" i="1"/>
  <c r="D38" i="142" s="1"/>
  <c r="D945" i="1"/>
  <c r="D67" i="145" s="1"/>
  <c r="D943" i="1"/>
  <c r="D60" i="146" s="1"/>
  <c r="D944" i="1"/>
  <c r="D67" i="146" s="1"/>
  <c r="D947" i="1"/>
  <c r="D57" i="149" s="1"/>
  <c r="D948" i="1"/>
  <c r="D58" i="149" s="1"/>
  <c r="D946" i="1"/>
  <c r="D43" i="150" s="1"/>
  <c r="D949" i="1"/>
  <c r="D594" i="1"/>
  <c r="D93" i="143" s="1"/>
  <c r="D950" i="1"/>
  <c r="D96" i="143" s="1"/>
  <c r="D951" i="1"/>
  <c r="D89" i="145" s="1"/>
  <c r="D952" i="1"/>
  <c r="D93" i="147" s="1"/>
  <c r="D598" i="1"/>
  <c r="D96" i="147" s="1"/>
  <c r="D953" i="1"/>
  <c r="D75" i="149" s="1"/>
  <c r="D1064" i="1"/>
  <c r="D48" i="150" s="1"/>
  <c r="D954" i="1"/>
  <c r="D76" i="151" s="1"/>
  <c r="D955" i="1"/>
  <c r="D83" i="151" s="1"/>
  <c r="D78" i="1"/>
  <c r="D38" i="153" s="1"/>
  <c r="D957" i="1"/>
  <c r="D956" i="1"/>
  <c r="D56" i="142" s="1"/>
  <c r="D960" i="1"/>
  <c r="D93" i="145" s="1"/>
  <c r="D961" i="1"/>
  <c r="D97" i="145" s="1"/>
  <c r="D958" i="1"/>
  <c r="D81" i="146" s="1"/>
  <c r="D959" i="1"/>
  <c r="D84" i="146" s="1"/>
  <c r="D962" i="1"/>
  <c r="D60" i="148" s="1"/>
  <c r="D963" i="1"/>
  <c r="D82" i="149" s="1"/>
  <c r="D965" i="1"/>
  <c r="D97" i="151" s="1"/>
  <c r="D964" i="1"/>
  <c r="D46" i="153" s="1"/>
  <c r="D966" i="1"/>
  <c r="D120" i="143" s="1"/>
  <c r="D967" i="1"/>
  <c r="D124" i="143" s="1"/>
  <c r="D968" i="1"/>
  <c r="D99" i="146" s="1"/>
  <c r="D970" i="1"/>
  <c r="D120" i="147" s="1"/>
  <c r="D971" i="1"/>
  <c r="D124" i="147" s="1"/>
  <c r="D969" i="1"/>
  <c r="D70" i="148" s="1"/>
  <c r="D973" i="1"/>
  <c r="D90" i="149" s="1"/>
  <c r="D974" i="1"/>
  <c r="D94" i="149" s="1"/>
  <c r="D972" i="1"/>
  <c r="D58" i="150" s="1"/>
  <c r="D975" i="1"/>
  <c r="D99" i="151" s="1"/>
  <c r="D981" i="1"/>
  <c r="D120" i="145" s="1"/>
  <c r="D979" i="1"/>
  <c r="D127" i="145" s="1"/>
  <c r="D982" i="1"/>
  <c r="D79" i="148" s="1"/>
  <c r="D984" i="1"/>
  <c r="D56" i="153" s="1"/>
  <c r="D985" i="1"/>
  <c r="D987" i="1"/>
  <c r="D3" i="143" s="1"/>
  <c r="D991" i="1"/>
  <c r="D6" i="145" s="1"/>
  <c r="D988" i="1"/>
  <c r="D5" i="146" s="1"/>
  <c r="D989" i="1"/>
  <c r="D8" i="146" s="1"/>
  <c r="D994" i="1"/>
  <c r="D3" i="147" s="1"/>
  <c r="D992" i="1"/>
  <c r="D5" i="148" s="1"/>
  <c r="D997" i="1"/>
  <c r="D11" i="149" s="1"/>
  <c r="D719" i="1"/>
  <c r="D3" i="150" s="1"/>
  <c r="D721" i="1"/>
  <c r="D11" i="151" s="1"/>
  <c r="D999" i="1"/>
  <c r="D1000" i="1"/>
  <c r="D998" i="1"/>
  <c r="D13" i="142" s="1"/>
  <c r="D1003" i="1"/>
  <c r="D18" i="143" s="1"/>
  <c r="D1004" i="1"/>
  <c r="D19" i="143" s="1"/>
  <c r="D1001" i="1"/>
  <c r="D11" i="144" s="1"/>
  <c r="D1002" i="1"/>
  <c r="D19" i="144" s="1"/>
  <c r="D203" i="1"/>
  <c r="D15" i="145" s="1"/>
  <c r="D453" i="1"/>
  <c r="D18" i="147" s="1"/>
  <c r="D1006" i="1"/>
  <c r="D19" i="147" s="1"/>
  <c r="D10" i="148"/>
  <c r="D1005" i="1"/>
  <c r="D14" i="148" s="1"/>
  <c r="D1008" i="1"/>
  <c r="D23" i="149" s="1"/>
  <c r="D1007" i="1"/>
  <c r="D13" i="150" s="1"/>
  <c r="D1009" i="1"/>
  <c r="D21" i="151" s="1"/>
  <c r="D119" i="1"/>
  <c r="D12" i="153" s="1"/>
  <c r="D1011" i="1"/>
  <c r="D1010" i="1"/>
  <c r="D21" i="142" s="1"/>
  <c r="D1012" i="1"/>
  <c r="D34" i="143" s="1"/>
  <c r="D1013" i="1"/>
  <c r="D35" i="143" s="1"/>
  <c r="D1015" i="1"/>
  <c r="D30" i="145" s="1"/>
  <c r="D1014" i="1"/>
  <c r="D24" i="146" s="1"/>
  <c r="D1016" i="1"/>
  <c r="D34" i="147" s="1"/>
  <c r="D1017" i="1"/>
  <c r="D35" i="147" s="1"/>
  <c r="D1018" i="1"/>
  <c r="D28" i="149" s="1"/>
  <c r="D1020" i="1"/>
  <c r="D35" i="151" s="1"/>
  <c r="D1021" i="1"/>
  <c r="D36" i="151" s="1"/>
  <c r="D1022" i="1"/>
  <c r="D1023" i="1"/>
  <c r="D29" i="144" s="1"/>
  <c r="D1024" i="1"/>
  <c r="D30" i="144" s="1"/>
  <c r="D1026" i="1"/>
  <c r="D53" i="145" s="1"/>
  <c r="D1027" i="1"/>
  <c r="D27" i="148" s="1"/>
  <c r="D1028" i="1"/>
  <c r="D29" i="148" s="1"/>
  <c r="D1031" i="1"/>
  <c r="D36" i="149" s="1"/>
  <c r="D1032" i="1"/>
  <c r="D41" i="149" s="1"/>
  <c r="D1033" i="1"/>
  <c r="D42" i="149" s="1"/>
  <c r="D1030" i="1"/>
  <c r="D24" i="150" s="1"/>
  <c r="D836" i="1"/>
  <c r="D44" i="151" s="1"/>
  <c r="D1034" i="1"/>
  <c r="D23" i="153" s="1"/>
  <c r="D1036" i="1"/>
  <c r="D67" i="143" s="1"/>
  <c r="D1035" i="1"/>
  <c r="D42" i="144" s="1"/>
  <c r="D1039" i="1"/>
  <c r="D60" i="145" s="1"/>
  <c r="D1037" i="1"/>
  <c r="D47" i="146" s="1"/>
  <c r="D1038" i="1"/>
  <c r="D50" i="146" s="1"/>
  <c r="D245" i="1"/>
  <c r="D67" i="147" s="1"/>
  <c r="D1040" i="1"/>
  <c r="D30" i="150" s="1"/>
  <c r="D1042" i="1"/>
  <c r="D51" i="151" s="1"/>
  <c r="D1044" i="1"/>
  <c r="D1045" i="1"/>
  <c r="D1043" i="1"/>
  <c r="D41" i="142" s="1"/>
  <c r="D61" i="1"/>
  <c r="D82" i="143" s="1"/>
  <c r="D59" i="1"/>
  <c r="D49" i="144" s="1"/>
  <c r="D1046" i="1"/>
  <c r="D75" i="145" s="1"/>
  <c r="D1049" i="1"/>
  <c r="D83" i="147" s="1"/>
  <c r="D1047" i="1"/>
  <c r="D44" i="148" s="1"/>
  <c r="D1048" i="1"/>
  <c r="D49" i="148" s="1"/>
  <c r="D1051" i="1"/>
  <c r="D60" i="149" s="1"/>
  <c r="D881" i="1"/>
  <c r="D65" i="149" s="1"/>
  <c r="D1052" i="1"/>
  <c r="D67" i="149" s="1"/>
  <c r="D1050" i="1"/>
  <c r="D38" i="150" s="1"/>
  <c r="D41" i="150"/>
  <c r="D1054" i="1"/>
  <c r="D66" i="151" s="1"/>
  <c r="D1055" i="1"/>
  <c r="D71" i="151" s="1"/>
  <c r="D1053" i="1"/>
  <c r="D33" i="153" s="1"/>
  <c r="D1057" i="1"/>
  <c r="D1062" i="1"/>
  <c r="D82" i="145" s="1"/>
  <c r="D1061" i="1"/>
  <c r="D69" i="146" s="1"/>
  <c r="D1180" i="1"/>
  <c r="D46" i="150" s="1"/>
  <c r="D1065" i="1"/>
  <c r="D79" i="151" s="1"/>
  <c r="D1067" i="1"/>
  <c r="D1185" i="1"/>
  <c r="D1066" i="1"/>
  <c r="D51" i="142" s="1"/>
  <c r="D1069" i="1"/>
  <c r="D100" i="143" s="1"/>
  <c r="D1070" i="1"/>
  <c r="D110" i="143" s="1"/>
  <c r="D1068" i="1"/>
  <c r="D275" i="1"/>
  <c r="D72" i="144" s="1"/>
  <c r="D1190" i="1"/>
  <c r="D103" i="145" s="1"/>
  <c r="D797" i="1"/>
  <c r="D80" i="146" s="1"/>
  <c r="D614" i="1"/>
  <c r="D100" i="147" s="1"/>
  <c r="D1073" i="1"/>
  <c r="D110" i="147" s="1"/>
  <c r="D1071" i="1"/>
  <c r="D61" i="148" s="1"/>
  <c r="D1072" i="1"/>
  <c r="D65" i="148" s="1"/>
  <c r="D1075" i="1"/>
  <c r="D81" i="149" s="1"/>
  <c r="D615" i="1"/>
  <c r="D84" i="149" s="1"/>
  <c r="D1076" i="1"/>
  <c r="D89" i="149" s="1"/>
  <c r="D1074" i="1"/>
  <c r="D51" i="150" s="1"/>
  <c r="D845" i="1"/>
  <c r="D56" i="150" s="1"/>
  <c r="D1078" i="1"/>
  <c r="D87" i="151" s="1"/>
  <c r="D283" i="1"/>
  <c r="D94" i="151" s="1"/>
  <c r="D1077" i="1"/>
  <c r="D49" i="153" s="1"/>
  <c r="D1079" i="1"/>
  <c r="D1084" i="1"/>
  <c r="D107" i="145" s="1"/>
  <c r="D1081" i="1"/>
  <c r="D93" i="146" s="1"/>
  <c r="D1082" i="1"/>
  <c r="D96" i="146" s="1"/>
  <c r="D1087" i="1"/>
  <c r="D99" i="149" s="1"/>
  <c r="D1089" i="1"/>
  <c r="D107" i="151" s="1"/>
  <c r="D1090" i="1"/>
  <c r="D108" i="151" s="1"/>
  <c r="D1088" i="1"/>
  <c r="D50" i="153" s="1"/>
  <c r="D976" i="1"/>
  <c r="D1092" i="1"/>
  <c r="D1093" i="1"/>
  <c r="D1091" i="1"/>
  <c r="D67" i="142" s="1"/>
  <c r="D430" i="1"/>
  <c r="D130" i="143" s="1"/>
  <c r="D84" i="144"/>
  <c r="D1094" i="1"/>
  <c r="D85" i="144" s="1"/>
  <c r="D1095" i="1"/>
  <c r="D107" i="146" s="1"/>
  <c r="D131" i="147"/>
  <c r="D1097" i="1"/>
  <c r="D76" i="148" s="1"/>
  <c r="D1100" i="1"/>
  <c r="D102" i="149" s="1"/>
  <c r="D1101" i="1"/>
  <c r="D106" i="149" s="1"/>
  <c r="D1099" i="1"/>
  <c r="D67" i="150" s="1"/>
  <c r="D1102" i="1"/>
  <c r="D110" i="151" s="1"/>
  <c r="D1103" i="1"/>
  <c r="D113" i="151" s="1"/>
  <c r="D1105" i="1"/>
  <c r="D1106" i="1"/>
  <c r="D1104" i="1"/>
  <c r="D6" i="142" s="1"/>
  <c r="D1108" i="1"/>
  <c r="D4" i="143" s="1"/>
  <c r="D1107" i="1"/>
  <c r="D6" i="144" s="1"/>
  <c r="D1110" i="1"/>
  <c r="D10" i="145" s="1"/>
  <c r="D1113" i="1"/>
  <c r="D8" i="149" s="1"/>
  <c r="D1111" i="1"/>
  <c r="D6" i="150" s="1"/>
  <c r="D1114" i="1"/>
  <c r="D5" i="151" s="1"/>
  <c r="D1115" i="1"/>
  <c r="D8" i="151" s="1"/>
  <c r="D1116" i="1"/>
  <c r="D11" i="142" s="1"/>
  <c r="D1117" i="1"/>
  <c r="D20" i="143" s="1"/>
  <c r="D1120" i="1"/>
  <c r="D23" i="145" s="1"/>
  <c r="D1119" i="1"/>
  <c r="D15" i="146" s="1"/>
  <c r="D1123" i="1"/>
  <c r="D20" i="147" s="1"/>
  <c r="D1121" i="1"/>
  <c r="D13" i="148" s="1"/>
  <c r="D1125" i="1"/>
  <c r="D15" i="149" s="1"/>
  <c r="D1126" i="1"/>
  <c r="D22" i="149" s="1"/>
  <c r="D1127" i="1"/>
  <c r="D10" i="153" s="1"/>
  <c r="D1128" i="1"/>
  <c r="D1130" i="1"/>
  <c r="D33" i="143" s="1"/>
  <c r="D1131" i="1"/>
  <c r="D36" i="143" s="1"/>
  <c r="D1129" i="1"/>
  <c r="D27" i="144" s="1"/>
  <c r="D1133" i="1"/>
  <c r="D28" i="145" s="1"/>
  <c r="D1134" i="1"/>
  <c r="D38" i="145" s="1"/>
  <c r="D1132" i="1"/>
  <c r="D25" i="146" s="1"/>
  <c r="D33" i="147"/>
  <c r="D1136" i="1"/>
  <c r="D36" i="147" s="1"/>
  <c r="D1135" i="1"/>
  <c r="D24" i="148" s="1"/>
  <c r="D1138" i="1"/>
  <c r="D24" i="149" s="1"/>
  <c r="D1137" i="1"/>
  <c r="D21" i="150" s="1"/>
  <c r="D1140" i="1"/>
  <c r="D1139" i="1"/>
  <c r="D1141" i="1"/>
  <c r="D28" i="142" s="1"/>
  <c r="D1142" i="1"/>
  <c r="D45" i="143" s="1"/>
  <c r="D1143" i="1"/>
  <c r="D46" i="143" s="1"/>
  <c r="D1146" i="1"/>
  <c r="D49" i="145" s="1"/>
  <c r="D1144" i="1"/>
  <c r="D39" i="146" s="1"/>
  <c r="D1147" i="1"/>
  <c r="D46" i="147" s="1"/>
  <c r="D1148" i="1"/>
  <c r="D39" i="149" s="1"/>
  <c r="D1149" i="1"/>
  <c r="D38" i="151" s="1"/>
  <c r="D1150" i="1"/>
  <c r="D47" i="151" s="1"/>
  <c r="D1152" i="1"/>
  <c r="D58" i="143" s="1"/>
  <c r="D1153" i="1"/>
  <c r="D68" i="143" s="1"/>
  <c r="D1151" i="1"/>
  <c r="D39" i="144" s="1"/>
  <c r="D1155" i="1"/>
  <c r="D55" i="145" s="1"/>
  <c r="D1154" i="1"/>
  <c r="D54" i="146" s="1"/>
  <c r="D1156" i="1"/>
  <c r="D35" i="148" s="1"/>
  <c r="D1157" i="1"/>
  <c r="D50" i="149" s="1"/>
  <c r="D1158" i="1"/>
  <c r="D29" i="153" s="1"/>
  <c r="D1160" i="1"/>
  <c r="D1159" i="1"/>
  <c r="D37" i="142" s="1"/>
  <c r="D1162" i="1"/>
  <c r="D79" i="143" s="1"/>
  <c r="D773" i="1"/>
  <c r="D84" i="143" s="1"/>
  <c r="D70" i="145"/>
  <c r="D397" i="1"/>
  <c r="D73" i="145" s="1"/>
  <c r="D1163" i="1"/>
  <c r="D63" i="146" s="1"/>
  <c r="D1165" i="1"/>
  <c r="D79" i="147" s="1"/>
  <c r="D1166" i="1"/>
  <c r="D84" i="147" s="1"/>
  <c r="D1164" i="1"/>
  <c r="D42" i="148" s="1"/>
  <c r="D1167" i="1"/>
  <c r="D63" i="149" s="1"/>
  <c r="D1169" i="1"/>
  <c r="D64" i="151" s="1"/>
  <c r="D1170" i="1"/>
  <c r="D73" i="151" s="1"/>
  <c r="D1168" i="1"/>
  <c r="D34" i="153" s="1"/>
  <c r="D1172" i="1"/>
  <c r="D1173" i="1"/>
  <c r="D1171" i="1"/>
  <c r="D46" i="142" s="1"/>
  <c r="D1175" i="1"/>
  <c r="D90" i="143" s="1"/>
  <c r="D595" i="1"/>
  <c r="D88" i="145" s="1"/>
  <c r="D1177" i="1"/>
  <c r="D92" i="145" s="1"/>
  <c r="D1176" i="1"/>
  <c r="D70" i="146" s="1"/>
  <c r="D1178" i="1"/>
  <c r="D51" i="148" s="1"/>
  <c r="D1179" i="1"/>
  <c r="D54" i="148" s="1"/>
  <c r="D1181" i="1"/>
  <c r="D74" i="151" s="1"/>
  <c r="D1182" i="1"/>
  <c r="D77" i="151" s="1"/>
  <c r="D1183" i="1"/>
  <c r="D53" i="142" s="1"/>
  <c r="D1184" i="1"/>
  <c r="D54" i="142" s="1"/>
  <c r="D1186" i="1"/>
  <c r="D101" i="143" s="1"/>
  <c r="D276" i="1"/>
  <c r="D104" i="143" s="1"/>
  <c r="D1187" i="1"/>
  <c r="D108" i="143" s="1"/>
  <c r="D795" i="1"/>
  <c r="D71" i="144" s="1"/>
  <c r="D1188" i="1"/>
  <c r="D83" i="146" s="1"/>
  <c r="D1189" i="1"/>
  <c r="D87" i="146" s="1"/>
  <c r="D1192" i="1"/>
  <c r="D101" i="147" s="1"/>
  <c r="D1193" i="1"/>
  <c r="D108" i="147" s="1"/>
  <c r="D1191" i="1"/>
  <c r="D64" i="148" s="1"/>
  <c r="D616" i="1"/>
  <c r="D87" i="149" s="1"/>
  <c r="D280" i="1"/>
  <c r="D54" i="150" s="1"/>
  <c r="D419" i="1"/>
  <c r="D1195" i="1"/>
  <c r="D1194" i="1"/>
  <c r="D64" i="142" s="1"/>
  <c r="D1196" i="1"/>
  <c r="D119" i="143" s="1"/>
  <c r="D1197" i="1"/>
  <c r="D106" i="145" s="1"/>
  <c r="D1198" i="1"/>
  <c r="D115" i="145" s="1"/>
  <c r="D94" i="1"/>
  <c r="D95" i="146" s="1"/>
  <c r="D1199" i="1"/>
  <c r="D69" i="148" s="1"/>
  <c r="D1201" i="1"/>
  <c r="D96" i="149" s="1"/>
  <c r="D898" i="1"/>
  <c r="D64" i="150" s="1"/>
  <c r="D1203" i="1"/>
  <c r="D101" i="151" s="1"/>
  <c r="D1204" i="1"/>
  <c r="D103" i="151" s="1"/>
  <c r="D1202" i="1"/>
  <c r="D51" i="153" s="1"/>
  <c r="D1205" i="1"/>
  <c r="D65" i="142" s="1"/>
  <c r="D1206" i="1"/>
  <c r="D66" i="142" s="1"/>
  <c r="D342" i="1"/>
  <c r="D138" i="143" s="1"/>
  <c r="D1207" i="1"/>
  <c r="D91" i="144" s="1"/>
  <c r="D1211" i="1"/>
  <c r="D121" i="145" s="1"/>
  <c r="D1212" i="1"/>
  <c r="D131" i="145" s="1"/>
  <c r="D1209" i="1"/>
  <c r="D111" i="146" s="1"/>
  <c r="D1214" i="1"/>
  <c r="D133" i="147" s="1"/>
  <c r="D433" i="1"/>
  <c r="D138" i="147" s="1"/>
  <c r="D1213" i="1"/>
  <c r="D81" i="148" s="1"/>
  <c r="D1215" i="1"/>
  <c r="D111" i="149" s="1"/>
  <c r="D1210" i="1"/>
  <c r="D65" i="150" s="1"/>
  <c r="D1216" i="1"/>
  <c r="D61" i="153" s="1"/>
  <c r="D1217" i="1"/>
  <c r="D1218" i="1"/>
  <c r="D4" i="147" s="1"/>
  <c r="D1219" i="1"/>
  <c r="D9" i="149" s="1"/>
  <c r="D1220" i="1"/>
  <c r="D3" i="151" s="1"/>
  <c r="D726" i="1"/>
  <c r="D24" i="143" s="1"/>
  <c r="D1221" i="1"/>
  <c r="D1222" i="1"/>
  <c r="D40" i="143" s="1"/>
  <c r="D1224" i="1"/>
  <c r="D25" i="149" s="1"/>
  <c r="D1225" i="1"/>
  <c r="D1226" i="1"/>
  <c r="D45" i="147" s="1"/>
  <c r="D1227" i="1"/>
  <c r="D40" i="151" s="1"/>
  <c r="D1230" i="1"/>
  <c r="D54" i="149" s="1"/>
  <c r="D1231" i="1"/>
  <c r="D53" i="151" s="1"/>
  <c r="D396" i="1"/>
  <c r="D74" i="143" s="1"/>
  <c r="D1232" i="1"/>
  <c r="D105" i="143" s="1"/>
  <c r="D1233" i="1"/>
  <c r="D83" i="149" s="1"/>
  <c r="D1234" i="1"/>
  <c r="D1235" i="1"/>
  <c r="D121" i="143" s="1"/>
  <c r="D1236" i="1"/>
  <c r="D119" i="147" s="1"/>
  <c r="D98" i="1"/>
  <c r="D95" i="149" s="1"/>
  <c r="D1237" i="1"/>
  <c r="D105" i="151" s="1"/>
  <c r="D1239" i="1"/>
  <c r="D134" i="147" s="1"/>
  <c r="D1241" i="1"/>
  <c r="D117" i="151" s="1"/>
  <c r="D2" i="1"/>
  <c r="D2" i="142" s="1"/>
  <c r="B3" i="153"/>
  <c r="C3" i="153"/>
  <c r="G3" i="153"/>
  <c r="H3" i="153"/>
  <c r="B4" i="153"/>
  <c r="C4" i="153"/>
  <c r="G4" i="153"/>
  <c r="H4" i="153"/>
  <c r="B5" i="153"/>
  <c r="C5" i="153"/>
  <c r="G5" i="153"/>
  <c r="H5" i="153"/>
  <c r="B6" i="153"/>
  <c r="C6" i="153"/>
  <c r="D6" i="153"/>
  <c r="G6" i="153"/>
  <c r="H6" i="153"/>
  <c r="B7" i="153"/>
  <c r="C7" i="153"/>
  <c r="G7" i="153"/>
  <c r="H7" i="153"/>
  <c r="B8" i="153"/>
  <c r="C8" i="153"/>
  <c r="G8" i="153"/>
  <c r="H8" i="153"/>
  <c r="B9" i="153"/>
  <c r="C9" i="153"/>
  <c r="G9" i="153"/>
  <c r="H9" i="153"/>
  <c r="B10" i="153"/>
  <c r="C10" i="153"/>
  <c r="G10" i="153"/>
  <c r="H10" i="153"/>
  <c r="B11" i="153"/>
  <c r="C11" i="153"/>
  <c r="G11" i="153"/>
  <c r="H11" i="153"/>
  <c r="B12" i="153"/>
  <c r="C12" i="153"/>
  <c r="G12" i="153"/>
  <c r="H12" i="153"/>
  <c r="B13" i="153"/>
  <c r="C13" i="153"/>
  <c r="G13" i="153"/>
  <c r="H13" i="153"/>
  <c r="B14" i="153"/>
  <c r="C14" i="153"/>
  <c r="G14" i="153"/>
  <c r="H14" i="153"/>
  <c r="B15" i="153"/>
  <c r="C15" i="153"/>
  <c r="G15" i="153"/>
  <c r="H15" i="153"/>
  <c r="B16" i="153"/>
  <c r="C16" i="153"/>
  <c r="G16" i="153"/>
  <c r="H16" i="153"/>
  <c r="B17" i="153"/>
  <c r="C17" i="153"/>
  <c r="G17" i="153"/>
  <c r="H17" i="153"/>
  <c r="B18" i="153"/>
  <c r="C18" i="153"/>
  <c r="G18" i="153"/>
  <c r="H18" i="153"/>
  <c r="B19" i="153"/>
  <c r="C19" i="153"/>
  <c r="G19" i="153"/>
  <c r="H19" i="153"/>
  <c r="B20" i="153"/>
  <c r="C20" i="153"/>
  <c r="G20" i="153"/>
  <c r="H20" i="153"/>
  <c r="B21" i="153"/>
  <c r="C21" i="153"/>
  <c r="G21" i="153"/>
  <c r="H21" i="153"/>
  <c r="B22" i="153"/>
  <c r="C22" i="153"/>
  <c r="G22" i="153"/>
  <c r="H22" i="153"/>
  <c r="B23" i="153"/>
  <c r="C23" i="153"/>
  <c r="G23" i="153"/>
  <c r="H23" i="153"/>
  <c r="B24" i="153"/>
  <c r="C24" i="153"/>
  <c r="G24" i="153"/>
  <c r="H24" i="153"/>
  <c r="B25" i="153"/>
  <c r="C25" i="153"/>
  <c r="G25" i="153"/>
  <c r="H25" i="153"/>
  <c r="B26" i="153"/>
  <c r="C26" i="153"/>
  <c r="G26" i="153"/>
  <c r="H26" i="153"/>
  <c r="B27" i="153"/>
  <c r="C27" i="153"/>
  <c r="G27" i="153"/>
  <c r="H27" i="153"/>
  <c r="B28" i="153"/>
  <c r="C28" i="153"/>
  <c r="G28" i="153"/>
  <c r="H28" i="153"/>
  <c r="B29" i="153"/>
  <c r="C29" i="153"/>
  <c r="G29" i="153"/>
  <c r="H29" i="153"/>
  <c r="B30" i="153"/>
  <c r="C30" i="153"/>
  <c r="G30" i="153"/>
  <c r="H30" i="153"/>
  <c r="B31" i="153"/>
  <c r="C31" i="153"/>
  <c r="G31" i="153"/>
  <c r="H31" i="153"/>
  <c r="B32" i="153"/>
  <c r="C32" i="153"/>
  <c r="G32" i="153"/>
  <c r="H32" i="153"/>
  <c r="B33" i="153"/>
  <c r="C33" i="153"/>
  <c r="G33" i="153"/>
  <c r="H33" i="153"/>
  <c r="B34" i="153"/>
  <c r="C34" i="153"/>
  <c r="G34" i="153"/>
  <c r="H34" i="153"/>
  <c r="B35" i="153"/>
  <c r="C35" i="153"/>
  <c r="G35" i="153"/>
  <c r="H35" i="153"/>
  <c r="B36" i="153"/>
  <c r="C36" i="153"/>
  <c r="G36" i="153"/>
  <c r="H36" i="153"/>
  <c r="B37" i="153"/>
  <c r="C37" i="153"/>
  <c r="G37" i="153"/>
  <c r="H37" i="153"/>
  <c r="B38" i="153"/>
  <c r="C38" i="153"/>
  <c r="G38" i="153"/>
  <c r="H38" i="153"/>
  <c r="B39" i="153"/>
  <c r="C39" i="153"/>
  <c r="G39" i="153"/>
  <c r="H39" i="153"/>
  <c r="B40" i="153"/>
  <c r="C40" i="153"/>
  <c r="G40" i="153"/>
  <c r="H40" i="153"/>
  <c r="B41" i="153"/>
  <c r="C41" i="153"/>
  <c r="G41" i="153"/>
  <c r="H41" i="153"/>
  <c r="B42" i="153"/>
  <c r="C42" i="153"/>
  <c r="G42" i="153"/>
  <c r="H42" i="153"/>
  <c r="B43" i="153"/>
  <c r="C43" i="153"/>
  <c r="G43" i="153"/>
  <c r="H43" i="153"/>
  <c r="B44" i="153"/>
  <c r="C44" i="153"/>
  <c r="G44" i="153"/>
  <c r="H44" i="153"/>
  <c r="B45" i="153"/>
  <c r="C45" i="153"/>
  <c r="G45" i="153"/>
  <c r="H45" i="153"/>
  <c r="B46" i="153"/>
  <c r="C46" i="153"/>
  <c r="G46" i="153"/>
  <c r="H46" i="153"/>
  <c r="B47" i="153"/>
  <c r="C47" i="153"/>
  <c r="G47" i="153"/>
  <c r="H47" i="153"/>
  <c r="B48" i="153"/>
  <c r="C48" i="153"/>
  <c r="G48" i="153"/>
  <c r="H48" i="153"/>
  <c r="B49" i="153"/>
  <c r="C49" i="153"/>
  <c r="G49" i="153"/>
  <c r="H49" i="153"/>
  <c r="B50" i="153"/>
  <c r="C50" i="153"/>
  <c r="G50" i="153"/>
  <c r="H50" i="153"/>
  <c r="B51" i="153"/>
  <c r="C51" i="153"/>
  <c r="G51" i="153"/>
  <c r="H51" i="153"/>
  <c r="B52" i="153"/>
  <c r="C52" i="153"/>
  <c r="G52" i="153"/>
  <c r="H52" i="153"/>
  <c r="B53" i="153"/>
  <c r="C53" i="153"/>
  <c r="G53" i="153"/>
  <c r="H53" i="153"/>
  <c r="B54" i="153"/>
  <c r="C54" i="153"/>
  <c r="G54" i="153"/>
  <c r="H54" i="153"/>
  <c r="B55" i="153"/>
  <c r="C55" i="153"/>
  <c r="G55" i="153"/>
  <c r="H55" i="153"/>
  <c r="B56" i="153"/>
  <c r="C56" i="153"/>
  <c r="G56" i="153"/>
  <c r="H56" i="153"/>
  <c r="B57" i="153"/>
  <c r="C57" i="153"/>
  <c r="G57" i="153"/>
  <c r="H57" i="153"/>
  <c r="B58" i="153"/>
  <c r="C58" i="153"/>
  <c r="G58" i="153"/>
  <c r="H58" i="153"/>
  <c r="B59" i="153"/>
  <c r="C59" i="153"/>
  <c r="G59" i="153"/>
  <c r="H59" i="153"/>
  <c r="B60" i="153"/>
  <c r="C60" i="153"/>
  <c r="G60" i="153"/>
  <c r="H60" i="153"/>
  <c r="B61" i="153"/>
  <c r="C61" i="153"/>
  <c r="G61" i="153"/>
  <c r="H61" i="153"/>
  <c r="B3" i="151"/>
  <c r="C3" i="151"/>
  <c r="G3" i="151"/>
  <c r="H3" i="151"/>
  <c r="B4" i="151"/>
  <c r="C4" i="151"/>
  <c r="G4" i="151"/>
  <c r="H4" i="151"/>
  <c r="B5" i="151"/>
  <c r="C5" i="151"/>
  <c r="G5" i="151"/>
  <c r="H5" i="151"/>
  <c r="B6" i="151"/>
  <c r="C6" i="151"/>
  <c r="G6" i="151"/>
  <c r="H6" i="151"/>
  <c r="B7" i="151"/>
  <c r="C7" i="151"/>
  <c r="G7" i="151"/>
  <c r="H7" i="151"/>
  <c r="B8" i="151"/>
  <c r="C8" i="151"/>
  <c r="G8" i="151"/>
  <c r="H8" i="151"/>
  <c r="B9" i="151"/>
  <c r="C9" i="151"/>
  <c r="G9" i="151"/>
  <c r="H9" i="151"/>
  <c r="B10" i="151"/>
  <c r="C10" i="151"/>
  <c r="G10" i="151"/>
  <c r="H10" i="151"/>
  <c r="B11" i="151"/>
  <c r="C11" i="151"/>
  <c r="G11" i="151"/>
  <c r="H11" i="151"/>
  <c r="B12" i="151"/>
  <c r="C12" i="151"/>
  <c r="G12" i="151"/>
  <c r="H12" i="151"/>
  <c r="B13" i="151"/>
  <c r="C13" i="151"/>
  <c r="G13" i="151"/>
  <c r="H13" i="151"/>
  <c r="B14" i="151"/>
  <c r="C14" i="151"/>
  <c r="G14" i="151"/>
  <c r="H14" i="151"/>
  <c r="B15" i="151"/>
  <c r="C15" i="151"/>
  <c r="G15" i="151"/>
  <c r="H15" i="151"/>
  <c r="B16" i="151"/>
  <c r="C16" i="151"/>
  <c r="G16" i="151"/>
  <c r="H16" i="151"/>
  <c r="B17" i="151"/>
  <c r="C17" i="151"/>
  <c r="G17" i="151"/>
  <c r="H17" i="151"/>
  <c r="B18" i="151"/>
  <c r="C18" i="151"/>
  <c r="G18" i="151"/>
  <c r="H18" i="151"/>
  <c r="B19" i="151"/>
  <c r="C19" i="151"/>
  <c r="G19" i="151"/>
  <c r="H19" i="151"/>
  <c r="B20" i="151"/>
  <c r="C20" i="151"/>
  <c r="G20" i="151"/>
  <c r="H20" i="151"/>
  <c r="B21" i="151"/>
  <c r="C21" i="151"/>
  <c r="G21" i="151"/>
  <c r="H21" i="151"/>
  <c r="B22" i="151"/>
  <c r="C22" i="151"/>
  <c r="G22" i="151"/>
  <c r="H22" i="151"/>
  <c r="B23" i="151"/>
  <c r="C23" i="151"/>
  <c r="G23" i="151"/>
  <c r="H23" i="151"/>
  <c r="B24" i="151"/>
  <c r="C24" i="151"/>
  <c r="G24" i="151"/>
  <c r="H24" i="151"/>
  <c r="B25" i="151"/>
  <c r="C25" i="151"/>
  <c r="G25" i="151"/>
  <c r="H25" i="151"/>
  <c r="B26" i="151"/>
  <c r="C26" i="151"/>
  <c r="G26" i="151"/>
  <c r="H26" i="151"/>
  <c r="B27" i="151"/>
  <c r="C27" i="151"/>
  <c r="G27" i="151"/>
  <c r="H27" i="151"/>
  <c r="B28" i="151"/>
  <c r="C28" i="151"/>
  <c r="G28" i="151"/>
  <c r="H28" i="151"/>
  <c r="B29" i="151"/>
  <c r="C29" i="151"/>
  <c r="G29" i="151"/>
  <c r="H29" i="151"/>
  <c r="B30" i="151"/>
  <c r="C30" i="151"/>
  <c r="G30" i="151"/>
  <c r="H30" i="151"/>
  <c r="B31" i="151"/>
  <c r="C31" i="151"/>
  <c r="G31" i="151"/>
  <c r="H31" i="151"/>
  <c r="B32" i="151"/>
  <c r="C32" i="151"/>
  <c r="G32" i="151"/>
  <c r="H32" i="151"/>
  <c r="B33" i="151"/>
  <c r="C33" i="151"/>
  <c r="G33" i="151"/>
  <c r="H33" i="151"/>
  <c r="B34" i="151"/>
  <c r="C34" i="151"/>
  <c r="G34" i="151"/>
  <c r="H34" i="151"/>
  <c r="B35" i="151"/>
  <c r="C35" i="151"/>
  <c r="G35" i="151"/>
  <c r="H35" i="151"/>
  <c r="B36" i="151"/>
  <c r="C36" i="151"/>
  <c r="G36" i="151"/>
  <c r="H36" i="151"/>
  <c r="B37" i="151"/>
  <c r="C37" i="151"/>
  <c r="G37" i="151"/>
  <c r="H37" i="151"/>
  <c r="B38" i="151"/>
  <c r="C38" i="151"/>
  <c r="G38" i="151"/>
  <c r="H38" i="151"/>
  <c r="B39" i="151"/>
  <c r="C39" i="151"/>
  <c r="G39" i="151"/>
  <c r="H39" i="151"/>
  <c r="B40" i="151"/>
  <c r="C40" i="151"/>
  <c r="G40" i="151"/>
  <c r="H40" i="151"/>
  <c r="B41" i="151"/>
  <c r="C41" i="151"/>
  <c r="G41" i="151"/>
  <c r="H41" i="151"/>
  <c r="B42" i="151"/>
  <c r="C42" i="151"/>
  <c r="G42" i="151"/>
  <c r="H42" i="151"/>
  <c r="B43" i="151"/>
  <c r="C43" i="151"/>
  <c r="G43" i="151"/>
  <c r="H43" i="151"/>
  <c r="B44" i="151"/>
  <c r="C44" i="151"/>
  <c r="G44" i="151"/>
  <c r="H44" i="151"/>
  <c r="B45" i="151"/>
  <c r="C45" i="151"/>
  <c r="G45" i="151"/>
  <c r="H45" i="151"/>
  <c r="B46" i="151"/>
  <c r="C46" i="151"/>
  <c r="G46" i="151"/>
  <c r="H46" i="151"/>
  <c r="B47" i="151"/>
  <c r="C47" i="151"/>
  <c r="G47" i="151"/>
  <c r="H47" i="151"/>
  <c r="B48" i="151"/>
  <c r="C48" i="151"/>
  <c r="G48" i="151"/>
  <c r="H48" i="151"/>
  <c r="B49" i="151"/>
  <c r="C49" i="151"/>
  <c r="G49" i="151"/>
  <c r="H49" i="151"/>
  <c r="B50" i="151"/>
  <c r="C50" i="151"/>
  <c r="G50" i="151"/>
  <c r="H50" i="151"/>
  <c r="B51" i="151"/>
  <c r="C51" i="151"/>
  <c r="G51" i="151"/>
  <c r="H51" i="151"/>
  <c r="B52" i="151"/>
  <c r="C52" i="151"/>
  <c r="G52" i="151"/>
  <c r="H52" i="151"/>
  <c r="B53" i="151"/>
  <c r="C53" i="151"/>
  <c r="G53" i="151"/>
  <c r="H53" i="151"/>
  <c r="B54" i="151"/>
  <c r="C54" i="151"/>
  <c r="G54" i="151"/>
  <c r="H54" i="151"/>
  <c r="B55" i="151"/>
  <c r="C55" i="151"/>
  <c r="G55" i="151"/>
  <c r="H55" i="151"/>
  <c r="B56" i="151"/>
  <c r="C56" i="151"/>
  <c r="G56" i="151"/>
  <c r="H56" i="151"/>
  <c r="B57" i="151"/>
  <c r="C57" i="151"/>
  <c r="G57" i="151"/>
  <c r="H57" i="151"/>
  <c r="B58" i="151"/>
  <c r="C58" i="151"/>
  <c r="G58" i="151"/>
  <c r="H58" i="151"/>
  <c r="B59" i="151"/>
  <c r="C59" i="151"/>
  <c r="G59" i="151"/>
  <c r="H59" i="151"/>
  <c r="B60" i="151"/>
  <c r="C60" i="151"/>
  <c r="G60" i="151"/>
  <c r="H60" i="151"/>
  <c r="B61" i="151"/>
  <c r="C61" i="151"/>
  <c r="G61" i="151"/>
  <c r="H61" i="151"/>
  <c r="B62" i="151"/>
  <c r="C62" i="151"/>
  <c r="G62" i="151"/>
  <c r="H62" i="151"/>
  <c r="B63" i="151"/>
  <c r="C63" i="151"/>
  <c r="G63" i="151"/>
  <c r="H63" i="151"/>
  <c r="B64" i="151"/>
  <c r="C64" i="151"/>
  <c r="G64" i="151"/>
  <c r="H64" i="151"/>
  <c r="B65" i="151"/>
  <c r="C65" i="151"/>
  <c r="G65" i="151"/>
  <c r="H65" i="151"/>
  <c r="B66" i="151"/>
  <c r="C66" i="151"/>
  <c r="G66" i="151"/>
  <c r="H66" i="151"/>
  <c r="B67" i="151"/>
  <c r="C67" i="151"/>
  <c r="G67" i="151"/>
  <c r="H67" i="151"/>
  <c r="B68" i="151"/>
  <c r="C68" i="151"/>
  <c r="G68" i="151"/>
  <c r="H68" i="151"/>
  <c r="B69" i="151"/>
  <c r="C69" i="151"/>
  <c r="G69" i="151"/>
  <c r="H69" i="151"/>
  <c r="B70" i="151"/>
  <c r="C70" i="151"/>
  <c r="G70" i="151"/>
  <c r="H70" i="151"/>
  <c r="B71" i="151"/>
  <c r="C71" i="151"/>
  <c r="G71" i="151"/>
  <c r="H71" i="151"/>
  <c r="B72" i="151"/>
  <c r="C72" i="151"/>
  <c r="G72" i="151"/>
  <c r="H72" i="151"/>
  <c r="B73" i="151"/>
  <c r="C73" i="151"/>
  <c r="G73" i="151"/>
  <c r="H73" i="151"/>
  <c r="B74" i="151"/>
  <c r="C74" i="151"/>
  <c r="G74" i="151"/>
  <c r="H74" i="151"/>
  <c r="B75" i="151"/>
  <c r="C75" i="151"/>
  <c r="G75" i="151"/>
  <c r="H75" i="151"/>
  <c r="B76" i="151"/>
  <c r="C76" i="151"/>
  <c r="G76" i="151"/>
  <c r="H76" i="151"/>
  <c r="B77" i="151"/>
  <c r="C77" i="151"/>
  <c r="G77" i="151"/>
  <c r="H77" i="151"/>
  <c r="B78" i="151"/>
  <c r="C78" i="151"/>
  <c r="G78" i="151"/>
  <c r="H78" i="151"/>
  <c r="B79" i="151"/>
  <c r="C79" i="151"/>
  <c r="G79" i="151"/>
  <c r="H79" i="151"/>
  <c r="B80" i="151"/>
  <c r="C80" i="151"/>
  <c r="G80" i="151"/>
  <c r="H80" i="151"/>
  <c r="B81" i="151"/>
  <c r="C81" i="151"/>
  <c r="G81" i="151"/>
  <c r="H81" i="151"/>
  <c r="B82" i="151"/>
  <c r="C82" i="151"/>
  <c r="G82" i="151"/>
  <c r="H82" i="151"/>
  <c r="B83" i="151"/>
  <c r="C83" i="151"/>
  <c r="G83" i="151"/>
  <c r="H83" i="151"/>
  <c r="B84" i="151"/>
  <c r="C84" i="151"/>
  <c r="G84" i="151"/>
  <c r="H84" i="151"/>
  <c r="B85" i="151"/>
  <c r="C85" i="151"/>
  <c r="G85" i="151"/>
  <c r="H85" i="151"/>
  <c r="B86" i="151"/>
  <c r="C86" i="151"/>
  <c r="G86" i="151"/>
  <c r="H86" i="151"/>
  <c r="B87" i="151"/>
  <c r="C87" i="151"/>
  <c r="G87" i="151"/>
  <c r="H87" i="151"/>
  <c r="B88" i="151"/>
  <c r="C88" i="151"/>
  <c r="G88" i="151"/>
  <c r="H88" i="151"/>
  <c r="B89" i="151"/>
  <c r="C89" i="151"/>
  <c r="G89" i="151"/>
  <c r="H89" i="151"/>
  <c r="B90" i="151"/>
  <c r="C90" i="151"/>
  <c r="G90" i="151"/>
  <c r="H90" i="151"/>
  <c r="B91" i="151"/>
  <c r="C91" i="151"/>
  <c r="G91" i="151"/>
  <c r="H91" i="151"/>
  <c r="B92" i="151"/>
  <c r="C92" i="151"/>
  <c r="G92" i="151"/>
  <c r="H92" i="151"/>
  <c r="B93" i="151"/>
  <c r="C93" i="151"/>
  <c r="G93" i="151"/>
  <c r="H93" i="151"/>
  <c r="B94" i="151"/>
  <c r="C94" i="151"/>
  <c r="G94" i="151"/>
  <c r="H94" i="151"/>
  <c r="B95" i="151"/>
  <c r="C95" i="151"/>
  <c r="G95" i="151"/>
  <c r="H95" i="151"/>
  <c r="B96" i="151"/>
  <c r="C96" i="151"/>
  <c r="G96" i="151"/>
  <c r="H96" i="151"/>
  <c r="B97" i="151"/>
  <c r="C97" i="151"/>
  <c r="G97" i="151"/>
  <c r="H97" i="151"/>
  <c r="B98" i="151"/>
  <c r="C98" i="151"/>
  <c r="G98" i="151"/>
  <c r="H98" i="151"/>
  <c r="B99" i="151"/>
  <c r="C99" i="151"/>
  <c r="G99" i="151"/>
  <c r="H99" i="151"/>
  <c r="B100" i="151"/>
  <c r="C100" i="151"/>
  <c r="G100" i="151"/>
  <c r="H100" i="151"/>
  <c r="B101" i="151"/>
  <c r="C101" i="151"/>
  <c r="G101" i="151"/>
  <c r="H101" i="151"/>
  <c r="B102" i="151"/>
  <c r="C102" i="151"/>
  <c r="G102" i="151"/>
  <c r="H102" i="151"/>
  <c r="B103" i="151"/>
  <c r="C103" i="151"/>
  <c r="G103" i="151"/>
  <c r="H103" i="151"/>
  <c r="B104" i="151"/>
  <c r="C104" i="151"/>
  <c r="G104" i="151"/>
  <c r="H104" i="151"/>
  <c r="B105" i="151"/>
  <c r="C105" i="151"/>
  <c r="G105" i="151"/>
  <c r="H105" i="151"/>
  <c r="B106" i="151"/>
  <c r="C106" i="151"/>
  <c r="G106" i="151"/>
  <c r="H106" i="151"/>
  <c r="B107" i="151"/>
  <c r="C107" i="151"/>
  <c r="G107" i="151"/>
  <c r="H107" i="151"/>
  <c r="B108" i="151"/>
  <c r="C108" i="151"/>
  <c r="G108" i="151"/>
  <c r="H108" i="151"/>
  <c r="B109" i="151"/>
  <c r="C109" i="151"/>
  <c r="G109" i="151"/>
  <c r="H109" i="151"/>
  <c r="B110" i="151"/>
  <c r="C110" i="151"/>
  <c r="G110" i="151"/>
  <c r="H110" i="151"/>
  <c r="B111" i="151"/>
  <c r="C111" i="151"/>
  <c r="G111" i="151"/>
  <c r="H111" i="151"/>
  <c r="B112" i="151"/>
  <c r="C112" i="151"/>
  <c r="G112" i="151"/>
  <c r="H112" i="151"/>
  <c r="B113" i="151"/>
  <c r="C113" i="151"/>
  <c r="G113" i="151"/>
  <c r="H113" i="151"/>
  <c r="B114" i="151"/>
  <c r="C114" i="151"/>
  <c r="G114" i="151"/>
  <c r="H114" i="151"/>
  <c r="B115" i="151"/>
  <c r="C115" i="151"/>
  <c r="G115" i="151"/>
  <c r="H115" i="151"/>
  <c r="B116" i="151"/>
  <c r="C116" i="151"/>
  <c r="G116" i="151"/>
  <c r="H116" i="151"/>
  <c r="B117" i="151"/>
  <c r="C117" i="151"/>
  <c r="G117" i="151"/>
  <c r="H117" i="151"/>
  <c r="B118" i="151"/>
  <c r="C118" i="151"/>
  <c r="G118" i="151"/>
  <c r="H118" i="151"/>
  <c r="B119" i="151"/>
  <c r="C119" i="151"/>
  <c r="G119" i="151"/>
  <c r="H119" i="151"/>
  <c r="B120" i="151"/>
  <c r="C120" i="151"/>
  <c r="G120" i="151"/>
  <c r="H120" i="151"/>
  <c r="B121" i="151"/>
  <c r="C121" i="151"/>
  <c r="G121" i="151"/>
  <c r="H121" i="151"/>
  <c r="B3" i="150"/>
  <c r="C3" i="150"/>
  <c r="G3" i="150"/>
  <c r="H3" i="150"/>
  <c r="B4" i="150"/>
  <c r="C4" i="150"/>
  <c r="G4" i="150"/>
  <c r="H4" i="150"/>
  <c r="B5" i="150"/>
  <c r="C5" i="150"/>
  <c r="G5" i="150"/>
  <c r="H5" i="150"/>
  <c r="B6" i="150"/>
  <c r="C6" i="150"/>
  <c r="G6" i="150"/>
  <c r="H6" i="150"/>
  <c r="B7" i="150"/>
  <c r="C7" i="150"/>
  <c r="G7" i="150"/>
  <c r="H7" i="150"/>
  <c r="B8" i="150"/>
  <c r="C8" i="150"/>
  <c r="G8" i="150"/>
  <c r="H8" i="150"/>
  <c r="B9" i="150"/>
  <c r="C9" i="150"/>
  <c r="G9" i="150"/>
  <c r="H9" i="150"/>
  <c r="B10" i="150"/>
  <c r="C10" i="150"/>
  <c r="G10" i="150"/>
  <c r="H10" i="150"/>
  <c r="B11" i="150"/>
  <c r="C11" i="150"/>
  <c r="G11" i="150"/>
  <c r="H11" i="150"/>
  <c r="B12" i="150"/>
  <c r="C12" i="150"/>
  <c r="G12" i="150"/>
  <c r="H12" i="150"/>
  <c r="B13" i="150"/>
  <c r="C13" i="150"/>
  <c r="G13" i="150"/>
  <c r="H13" i="150"/>
  <c r="B14" i="150"/>
  <c r="C14" i="150"/>
  <c r="G14" i="150"/>
  <c r="H14" i="150"/>
  <c r="B15" i="150"/>
  <c r="C15" i="150"/>
  <c r="G15" i="150"/>
  <c r="H15" i="150"/>
  <c r="B16" i="150"/>
  <c r="C16" i="150"/>
  <c r="G16" i="150"/>
  <c r="H16" i="150"/>
  <c r="B17" i="150"/>
  <c r="C17" i="150"/>
  <c r="G17" i="150"/>
  <c r="H17" i="150"/>
  <c r="B18" i="150"/>
  <c r="C18" i="150"/>
  <c r="G18" i="150"/>
  <c r="H18" i="150"/>
  <c r="B19" i="150"/>
  <c r="C19" i="150"/>
  <c r="G19" i="150"/>
  <c r="H19" i="150"/>
  <c r="B20" i="150"/>
  <c r="C20" i="150"/>
  <c r="G20" i="150"/>
  <c r="H20" i="150"/>
  <c r="B21" i="150"/>
  <c r="C21" i="150"/>
  <c r="G21" i="150"/>
  <c r="H21" i="150"/>
  <c r="B22" i="150"/>
  <c r="C22" i="150"/>
  <c r="G22" i="150"/>
  <c r="H22" i="150"/>
  <c r="B23" i="150"/>
  <c r="C23" i="150"/>
  <c r="G23" i="150"/>
  <c r="H23" i="150"/>
  <c r="B24" i="150"/>
  <c r="C24" i="150"/>
  <c r="G24" i="150"/>
  <c r="H24" i="150"/>
  <c r="B25" i="150"/>
  <c r="C25" i="150"/>
  <c r="G25" i="150"/>
  <c r="H25" i="150"/>
  <c r="B26" i="150"/>
  <c r="C26" i="150"/>
  <c r="G26" i="150"/>
  <c r="H26" i="150"/>
  <c r="B27" i="150"/>
  <c r="C27" i="150"/>
  <c r="G27" i="150"/>
  <c r="H27" i="150"/>
  <c r="B28" i="150"/>
  <c r="C28" i="150"/>
  <c r="G28" i="150"/>
  <c r="H28" i="150"/>
  <c r="B29" i="150"/>
  <c r="C29" i="150"/>
  <c r="G29" i="150"/>
  <c r="H29" i="150"/>
  <c r="B30" i="150"/>
  <c r="C30" i="150"/>
  <c r="G30" i="150"/>
  <c r="H30" i="150"/>
  <c r="B31" i="150"/>
  <c r="C31" i="150"/>
  <c r="G31" i="150"/>
  <c r="H31" i="150"/>
  <c r="B32" i="150"/>
  <c r="C32" i="150"/>
  <c r="G32" i="150"/>
  <c r="H32" i="150"/>
  <c r="B33" i="150"/>
  <c r="C33" i="150"/>
  <c r="G33" i="150"/>
  <c r="H33" i="150"/>
  <c r="B34" i="150"/>
  <c r="C34" i="150"/>
  <c r="G34" i="150"/>
  <c r="H34" i="150"/>
  <c r="B35" i="150"/>
  <c r="C35" i="150"/>
  <c r="G35" i="150"/>
  <c r="H35" i="150"/>
  <c r="B36" i="150"/>
  <c r="C36" i="150"/>
  <c r="G36" i="150"/>
  <c r="H36" i="150"/>
  <c r="B37" i="150"/>
  <c r="C37" i="150"/>
  <c r="G37" i="150"/>
  <c r="H37" i="150"/>
  <c r="B38" i="150"/>
  <c r="C38" i="150"/>
  <c r="G38" i="150"/>
  <c r="H38" i="150"/>
  <c r="B39" i="150"/>
  <c r="C39" i="150"/>
  <c r="G39" i="150"/>
  <c r="H39" i="150"/>
  <c r="B40" i="150"/>
  <c r="C40" i="150"/>
  <c r="G40" i="150"/>
  <c r="H40" i="150"/>
  <c r="B41" i="150"/>
  <c r="C41" i="150"/>
  <c r="G41" i="150"/>
  <c r="H41" i="150"/>
  <c r="B42" i="150"/>
  <c r="C42" i="150"/>
  <c r="G42" i="150"/>
  <c r="H42" i="150"/>
  <c r="B43" i="150"/>
  <c r="C43" i="150"/>
  <c r="G43" i="150"/>
  <c r="H43" i="150"/>
  <c r="B44" i="150"/>
  <c r="C44" i="150"/>
  <c r="G44" i="150"/>
  <c r="H44" i="150"/>
  <c r="B45" i="150"/>
  <c r="C45" i="150"/>
  <c r="G45" i="150"/>
  <c r="H45" i="150"/>
  <c r="B46" i="150"/>
  <c r="C46" i="150"/>
  <c r="G46" i="150"/>
  <c r="H46" i="150"/>
  <c r="B47" i="150"/>
  <c r="C47" i="150"/>
  <c r="G47" i="150"/>
  <c r="H47" i="150"/>
  <c r="B48" i="150"/>
  <c r="C48" i="150"/>
  <c r="G48" i="150"/>
  <c r="H48" i="150"/>
  <c r="B49" i="150"/>
  <c r="C49" i="150"/>
  <c r="G49" i="150"/>
  <c r="H49" i="150"/>
  <c r="B50" i="150"/>
  <c r="C50" i="150"/>
  <c r="G50" i="150"/>
  <c r="H50" i="150"/>
  <c r="B51" i="150"/>
  <c r="C51" i="150"/>
  <c r="G51" i="150"/>
  <c r="H51" i="150"/>
  <c r="B52" i="150"/>
  <c r="C52" i="150"/>
  <c r="G52" i="150"/>
  <c r="H52" i="150"/>
  <c r="B53" i="150"/>
  <c r="C53" i="150"/>
  <c r="G53" i="150"/>
  <c r="H53" i="150"/>
  <c r="B54" i="150"/>
  <c r="C54" i="150"/>
  <c r="G54" i="150"/>
  <c r="H54" i="150"/>
  <c r="B55" i="150"/>
  <c r="C55" i="150"/>
  <c r="G55" i="150"/>
  <c r="H55" i="150"/>
  <c r="B56" i="150"/>
  <c r="C56" i="150"/>
  <c r="G56" i="150"/>
  <c r="H56" i="150"/>
  <c r="B57" i="150"/>
  <c r="C57" i="150"/>
  <c r="G57" i="150"/>
  <c r="H57" i="150"/>
  <c r="B58" i="150"/>
  <c r="C58" i="150"/>
  <c r="G58" i="150"/>
  <c r="H58" i="150"/>
  <c r="B59" i="150"/>
  <c r="C59" i="150"/>
  <c r="G59" i="150"/>
  <c r="H59" i="150"/>
  <c r="B60" i="150"/>
  <c r="C60" i="150"/>
  <c r="G60" i="150"/>
  <c r="H60" i="150"/>
  <c r="B61" i="150"/>
  <c r="C61" i="150"/>
  <c r="G61" i="150"/>
  <c r="H61" i="150"/>
  <c r="B62" i="150"/>
  <c r="C62" i="150"/>
  <c r="G62" i="150"/>
  <c r="H62" i="150"/>
  <c r="B63" i="150"/>
  <c r="C63" i="150"/>
  <c r="G63" i="150"/>
  <c r="H63" i="150"/>
  <c r="B64" i="150"/>
  <c r="C64" i="150"/>
  <c r="G64" i="150"/>
  <c r="H64" i="150"/>
  <c r="B65" i="150"/>
  <c r="C65" i="150"/>
  <c r="G65" i="150"/>
  <c r="H65" i="150"/>
  <c r="B66" i="150"/>
  <c r="C66" i="150"/>
  <c r="G66" i="150"/>
  <c r="H66" i="150"/>
  <c r="B67" i="150"/>
  <c r="C67" i="150"/>
  <c r="G67" i="150"/>
  <c r="H67" i="150"/>
  <c r="B68" i="150"/>
  <c r="C68" i="150"/>
  <c r="G68" i="150"/>
  <c r="H68" i="150"/>
  <c r="B69" i="150"/>
  <c r="C69" i="150"/>
  <c r="G69" i="150"/>
  <c r="H69" i="150"/>
  <c r="B70" i="150"/>
  <c r="C70" i="150"/>
  <c r="G70" i="150"/>
  <c r="H70" i="150"/>
  <c r="B71" i="150"/>
  <c r="C71" i="150"/>
  <c r="G71" i="150"/>
  <c r="H71" i="150"/>
  <c r="B3" i="149"/>
  <c r="C3" i="149"/>
  <c r="G3" i="149"/>
  <c r="H3" i="149"/>
  <c r="B4" i="149"/>
  <c r="C4" i="149"/>
  <c r="G4" i="149"/>
  <c r="H4" i="149"/>
  <c r="B5" i="149"/>
  <c r="C5" i="149"/>
  <c r="G5" i="149"/>
  <c r="H5" i="149"/>
  <c r="B6" i="149"/>
  <c r="C6" i="149"/>
  <c r="G6" i="149"/>
  <c r="H6" i="149"/>
  <c r="B7" i="149"/>
  <c r="C7" i="149"/>
  <c r="G7" i="149"/>
  <c r="H7" i="149"/>
  <c r="B8" i="149"/>
  <c r="C8" i="149"/>
  <c r="G8" i="149"/>
  <c r="H8" i="149"/>
  <c r="B9" i="149"/>
  <c r="C9" i="149"/>
  <c r="G9" i="149"/>
  <c r="H9" i="149"/>
  <c r="B10" i="149"/>
  <c r="C10" i="149"/>
  <c r="G10" i="149"/>
  <c r="H10" i="149"/>
  <c r="B11" i="149"/>
  <c r="C11" i="149"/>
  <c r="G11" i="149"/>
  <c r="H11" i="149"/>
  <c r="B12" i="149"/>
  <c r="C12" i="149"/>
  <c r="G12" i="149"/>
  <c r="H12" i="149"/>
  <c r="B13" i="149"/>
  <c r="C13" i="149"/>
  <c r="G13" i="149"/>
  <c r="H13" i="149"/>
  <c r="B14" i="149"/>
  <c r="C14" i="149"/>
  <c r="G14" i="149"/>
  <c r="H14" i="149"/>
  <c r="B15" i="149"/>
  <c r="C15" i="149"/>
  <c r="G15" i="149"/>
  <c r="H15" i="149"/>
  <c r="B16" i="149"/>
  <c r="C16" i="149"/>
  <c r="G16" i="149"/>
  <c r="H16" i="149"/>
  <c r="B17" i="149"/>
  <c r="C17" i="149"/>
  <c r="G17" i="149"/>
  <c r="H17" i="149"/>
  <c r="B18" i="149"/>
  <c r="C18" i="149"/>
  <c r="G18" i="149"/>
  <c r="H18" i="149"/>
  <c r="B19" i="149"/>
  <c r="C19" i="149"/>
  <c r="G19" i="149"/>
  <c r="H19" i="149"/>
  <c r="B20" i="149"/>
  <c r="C20" i="149"/>
  <c r="G20" i="149"/>
  <c r="H20" i="149"/>
  <c r="B21" i="149"/>
  <c r="C21" i="149"/>
  <c r="G21" i="149"/>
  <c r="H21" i="149"/>
  <c r="B22" i="149"/>
  <c r="C22" i="149"/>
  <c r="G22" i="149"/>
  <c r="H22" i="149"/>
  <c r="B23" i="149"/>
  <c r="C23" i="149"/>
  <c r="G23" i="149"/>
  <c r="H23" i="149"/>
  <c r="B24" i="149"/>
  <c r="C24" i="149"/>
  <c r="G24" i="149"/>
  <c r="H24" i="149"/>
  <c r="B25" i="149"/>
  <c r="C25" i="149"/>
  <c r="G25" i="149"/>
  <c r="H25" i="149"/>
  <c r="B26" i="149"/>
  <c r="C26" i="149"/>
  <c r="G26" i="149"/>
  <c r="H26" i="149"/>
  <c r="B27" i="149"/>
  <c r="C27" i="149"/>
  <c r="G27" i="149"/>
  <c r="H27" i="149"/>
  <c r="B28" i="149"/>
  <c r="C28" i="149"/>
  <c r="G28" i="149"/>
  <c r="H28" i="149"/>
  <c r="B29" i="149"/>
  <c r="C29" i="149"/>
  <c r="G29" i="149"/>
  <c r="H29" i="149"/>
  <c r="B30" i="149"/>
  <c r="C30" i="149"/>
  <c r="G30" i="149"/>
  <c r="H30" i="149"/>
  <c r="B31" i="149"/>
  <c r="C31" i="149"/>
  <c r="G31" i="149"/>
  <c r="H31" i="149"/>
  <c r="B32" i="149"/>
  <c r="C32" i="149"/>
  <c r="G32" i="149"/>
  <c r="H32" i="149"/>
  <c r="B33" i="149"/>
  <c r="C33" i="149"/>
  <c r="G33" i="149"/>
  <c r="H33" i="149"/>
  <c r="B34" i="149"/>
  <c r="C34" i="149"/>
  <c r="G34" i="149"/>
  <c r="H34" i="149"/>
  <c r="B35" i="149"/>
  <c r="C35" i="149"/>
  <c r="G35" i="149"/>
  <c r="H35" i="149"/>
  <c r="B36" i="149"/>
  <c r="C36" i="149"/>
  <c r="G36" i="149"/>
  <c r="H36" i="149"/>
  <c r="B37" i="149"/>
  <c r="C37" i="149"/>
  <c r="G37" i="149"/>
  <c r="H37" i="149"/>
  <c r="B38" i="149"/>
  <c r="C38" i="149"/>
  <c r="G38" i="149"/>
  <c r="H38" i="149"/>
  <c r="B39" i="149"/>
  <c r="C39" i="149"/>
  <c r="G39" i="149"/>
  <c r="H39" i="149"/>
  <c r="B40" i="149"/>
  <c r="C40" i="149"/>
  <c r="G40" i="149"/>
  <c r="H40" i="149"/>
  <c r="B41" i="149"/>
  <c r="C41" i="149"/>
  <c r="G41" i="149"/>
  <c r="H41" i="149"/>
  <c r="B42" i="149"/>
  <c r="C42" i="149"/>
  <c r="G42" i="149"/>
  <c r="H42" i="149"/>
  <c r="B43" i="149"/>
  <c r="C43" i="149"/>
  <c r="G43" i="149"/>
  <c r="H43" i="149"/>
  <c r="B44" i="149"/>
  <c r="C44" i="149"/>
  <c r="G44" i="149"/>
  <c r="H44" i="149"/>
  <c r="B45" i="149"/>
  <c r="C45" i="149"/>
  <c r="G45" i="149"/>
  <c r="H45" i="149"/>
  <c r="B46" i="149"/>
  <c r="C46" i="149"/>
  <c r="G46" i="149"/>
  <c r="H46" i="149"/>
  <c r="B47" i="149"/>
  <c r="C47" i="149"/>
  <c r="G47" i="149"/>
  <c r="H47" i="149"/>
  <c r="B48" i="149"/>
  <c r="C48" i="149"/>
  <c r="G48" i="149"/>
  <c r="H48" i="149"/>
  <c r="B49" i="149"/>
  <c r="C49" i="149"/>
  <c r="G49" i="149"/>
  <c r="H49" i="149"/>
  <c r="B50" i="149"/>
  <c r="C50" i="149"/>
  <c r="G50" i="149"/>
  <c r="H50" i="149"/>
  <c r="B51" i="149"/>
  <c r="C51" i="149"/>
  <c r="G51" i="149"/>
  <c r="H51" i="149"/>
  <c r="B52" i="149"/>
  <c r="C52" i="149"/>
  <c r="G52" i="149"/>
  <c r="H52" i="149"/>
  <c r="B53" i="149"/>
  <c r="C53" i="149"/>
  <c r="G53" i="149"/>
  <c r="H53" i="149"/>
  <c r="B54" i="149"/>
  <c r="C54" i="149"/>
  <c r="G54" i="149"/>
  <c r="H54" i="149"/>
  <c r="B55" i="149"/>
  <c r="C55" i="149"/>
  <c r="G55" i="149"/>
  <c r="H55" i="149"/>
  <c r="B56" i="149"/>
  <c r="C56" i="149"/>
  <c r="G56" i="149"/>
  <c r="H56" i="149"/>
  <c r="B57" i="149"/>
  <c r="C57" i="149"/>
  <c r="G57" i="149"/>
  <c r="H57" i="149"/>
  <c r="B58" i="149"/>
  <c r="C58" i="149"/>
  <c r="G58" i="149"/>
  <c r="H58" i="149"/>
  <c r="B59" i="149"/>
  <c r="C59" i="149"/>
  <c r="G59" i="149"/>
  <c r="H59" i="149"/>
  <c r="B60" i="149"/>
  <c r="C60" i="149"/>
  <c r="G60" i="149"/>
  <c r="H60" i="149"/>
  <c r="B61" i="149"/>
  <c r="C61" i="149"/>
  <c r="G61" i="149"/>
  <c r="H61" i="149"/>
  <c r="B62" i="149"/>
  <c r="C62" i="149"/>
  <c r="G62" i="149"/>
  <c r="H62" i="149"/>
  <c r="B63" i="149"/>
  <c r="C63" i="149"/>
  <c r="G63" i="149"/>
  <c r="H63" i="149"/>
  <c r="B64" i="149"/>
  <c r="C64" i="149"/>
  <c r="G64" i="149"/>
  <c r="H64" i="149"/>
  <c r="B65" i="149"/>
  <c r="C65" i="149"/>
  <c r="G65" i="149"/>
  <c r="H65" i="149"/>
  <c r="B66" i="149"/>
  <c r="C66" i="149"/>
  <c r="G66" i="149"/>
  <c r="H66" i="149"/>
  <c r="B67" i="149"/>
  <c r="C67" i="149"/>
  <c r="G67" i="149"/>
  <c r="H67" i="149"/>
  <c r="B68" i="149"/>
  <c r="C68" i="149"/>
  <c r="G68" i="149"/>
  <c r="H68" i="149"/>
  <c r="B69" i="149"/>
  <c r="C69" i="149"/>
  <c r="G69" i="149"/>
  <c r="H69" i="149"/>
  <c r="B70" i="149"/>
  <c r="C70" i="149"/>
  <c r="G70" i="149"/>
  <c r="H70" i="149"/>
  <c r="B71" i="149"/>
  <c r="C71" i="149"/>
  <c r="G71" i="149"/>
  <c r="H71" i="149"/>
  <c r="B72" i="149"/>
  <c r="C72" i="149"/>
  <c r="G72" i="149"/>
  <c r="H72" i="149"/>
  <c r="B73" i="149"/>
  <c r="C73" i="149"/>
  <c r="G73" i="149"/>
  <c r="H73" i="149"/>
  <c r="B74" i="149"/>
  <c r="C74" i="149"/>
  <c r="G74" i="149"/>
  <c r="H74" i="149"/>
  <c r="B75" i="149"/>
  <c r="C75" i="149"/>
  <c r="G75" i="149"/>
  <c r="H75" i="149"/>
  <c r="B76" i="149"/>
  <c r="C76" i="149"/>
  <c r="G76" i="149"/>
  <c r="H76" i="149"/>
  <c r="B77" i="149"/>
  <c r="C77" i="149"/>
  <c r="D77" i="149"/>
  <c r="G77" i="149"/>
  <c r="H77" i="149"/>
  <c r="B78" i="149"/>
  <c r="C78" i="149"/>
  <c r="G78" i="149"/>
  <c r="H78" i="149"/>
  <c r="B79" i="149"/>
  <c r="C79" i="149"/>
  <c r="G79" i="149"/>
  <c r="H79" i="149"/>
  <c r="B80" i="149"/>
  <c r="C80" i="149"/>
  <c r="G80" i="149"/>
  <c r="H80" i="149"/>
  <c r="B81" i="149"/>
  <c r="C81" i="149"/>
  <c r="G81" i="149"/>
  <c r="H81" i="149"/>
  <c r="B82" i="149"/>
  <c r="C82" i="149"/>
  <c r="G82" i="149"/>
  <c r="H82" i="149"/>
  <c r="B83" i="149"/>
  <c r="C83" i="149"/>
  <c r="G83" i="149"/>
  <c r="H83" i="149"/>
  <c r="B84" i="149"/>
  <c r="C84" i="149"/>
  <c r="G84" i="149"/>
  <c r="H84" i="149"/>
  <c r="B85" i="149"/>
  <c r="C85" i="149"/>
  <c r="G85" i="149"/>
  <c r="H85" i="149"/>
  <c r="B86" i="149"/>
  <c r="C86" i="149"/>
  <c r="G86" i="149"/>
  <c r="H86" i="149"/>
  <c r="B87" i="149"/>
  <c r="C87" i="149"/>
  <c r="G87" i="149"/>
  <c r="H87" i="149"/>
  <c r="B88" i="149"/>
  <c r="C88" i="149"/>
  <c r="G88" i="149"/>
  <c r="H88" i="149"/>
  <c r="B89" i="149"/>
  <c r="C89" i="149"/>
  <c r="G89" i="149"/>
  <c r="H89" i="149"/>
  <c r="B90" i="149"/>
  <c r="C90" i="149"/>
  <c r="G90" i="149"/>
  <c r="H90" i="149"/>
  <c r="B91" i="149"/>
  <c r="C91" i="149"/>
  <c r="G91" i="149"/>
  <c r="H91" i="149"/>
  <c r="B92" i="149"/>
  <c r="C92" i="149"/>
  <c r="G92" i="149"/>
  <c r="H92" i="149"/>
  <c r="B93" i="149"/>
  <c r="C93" i="149"/>
  <c r="G93" i="149"/>
  <c r="H93" i="149"/>
  <c r="B94" i="149"/>
  <c r="C94" i="149"/>
  <c r="G94" i="149"/>
  <c r="H94" i="149"/>
  <c r="B95" i="149"/>
  <c r="C95" i="149"/>
  <c r="G95" i="149"/>
  <c r="H95" i="149"/>
  <c r="B96" i="149"/>
  <c r="C96" i="149"/>
  <c r="G96" i="149"/>
  <c r="H96" i="149"/>
  <c r="B97" i="149"/>
  <c r="C97" i="149"/>
  <c r="G97" i="149"/>
  <c r="H97" i="149"/>
  <c r="B98" i="149"/>
  <c r="C98" i="149"/>
  <c r="G98" i="149"/>
  <c r="H98" i="149"/>
  <c r="B99" i="149"/>
  <c r="C99" i="149"/>
  <c r="G99" i="149"/>
  <c r="H99" i="149"/>
  <c r="B100" i="149"/>
  <c r="C100" i="149"/>
  <c r="G100" i="149"/>
  <c r="H100" i="149"/>
  <c r="B101" i="149"/>
  <c r="C101" i="149"/>
  <c r="G101" i="149"/>
  <c r="H101" i="149"/>
  <c r="B102" i="149"/>
  <c r="C102" i="149"/>
  <c r="G102" i="149"/>
  <c r="H102" i="149"/>
  <c r="B103" i="149"/>
  <c r="C103" i="149"/>
  <c r="G103" i="149"/>
  <c r="H103" i="149"/>
  <c r="B104" i="149"/>
  <c r="C104" i="149"/>
  <c r="G104" i="149"/>
  <c r="H104" i="149"/>
  <c r="B105" i="149"/>
  <c r="C105" i="149"/>
  <c r="G105" i="149"/>
  <c r="H105" i="149"/>
  <c r="B106" i="149"/>
  <c r="C106" i="149"/>
  <c r="G106" i="149"/>
  <c r="H106" i="149"/>
  <c r="B107" i="149"/>
  <c r="C107" i="149"/>
  <c r="G107" i="149"/>
  <c r="H107" i="149"/>
  <c r="B108" i="149"/>
  <c r="C108" i="149"/>
  <c r="G108" i="149"/>
  <c r="H108" i="149"/>
  <c r="B109" i="149"/>
  <c r="C109" i="149"/>
  <c r="G109" i="149"/>
  <c r="H109" i="149"/>
  <c r="B110" i="149"/>
  <c r="C110" i="149"/>
  <c r="G110" i="149"/>
  <c r="H110" i="149"/>
  <c r="B111" i="149"/>
  <c r="C111" i="149"/>
  <c r="G111" i="149"/>
  <c r="H111" i="149"/>
  <c r="B3" i="148"/>
  <c r="C3" i="148"/>
  <c r="G3" i="148"/>
  <c r="H3" i="148"/>
  <c r="B4" i="148"/>
  <c r="C4" i="148"/>
  <c r="G4" i="148"/>
  <c r="H4" i="148"/>
  <c r="B5" i="148"/>
  <c r="C5" i="148"/>
  <c r="G5" i="148"/>
  <c r="H5" i="148"/>
  <c r="B6" i="148"/>
  <c r="C6" i="148"/>
  <c r="G6" i="148"/>
  <c r="H6" i="148"/>
  <c r="B7" i="148"/>
  <c r="C7" i="148"/>
  <c r="G7" i="148"/>
  <c r="H7" i="148"/>
  <c r="B8" i="148"/>
  <c r="C8" i="148"/>
  <c r="G8" i="148"/>
  <c r="H8" i="148"/>
  <c r="B9" i="148"/>
  <c r="C9" i="148"/>
  <c r="G9" i="148"/>
  <c r="H9" i="148"/>
  <c r="B10" i="148"/>
  <c r="C10" i="148"/>
  <c r="G10" i="148"/>
  <c r="H10" i="148"/>
  <c r="B11" i="148"/>
  <c r="C11" i="148"/>
  <c r="G11" i="148"/>
  <c r="H11" i="148"/>
  <c r="B12" i="148"/>
  <c r="C12" i="148"/>
  <c r="G12" i="148"/>
  <c r="H12" i="148"/>
  <c r="B13" i="148"/>
  <c r="C13" i="148"/>
  <c r="G13" i="148"/>
  <c r="H13" i="148"/>
  <c r="B14" i="148"/>
  <c r="C14" i="148"/>
  <c r="G14" i="148"/>
  <c r="H14" i="148"/>
  <c r="B15" i="148"/>
  <c r="C15" i="148"/>
  <c r="G15" i="148"/>
  <c r="H15" i="148"/>
  <c r="B16" i="148"/>
  <c r="C16" i="148"/>
  <c r="G16" i="148"/>
  <c r="H16" i="148"/>
  <c r="B17" i="148"/>
  <c r="C17" i="148"/>
  <c r="G17" i="148"/>
  <c r="H17" i="148"/>
  <c r="B18" i="148"/>
  <c r="C18" i="148"/>
  <c r="G18" i="148"/>
  <c r="H18" i="148"/>
  <c r="B19" i="148"/>
  <c r="C19" i="148"/>
  <c r="G19" i="148"/>
  <c r="H19" i="148"/>
  <c r="B20" i="148"/>
  <c r="C20" i="148"/>
  <c r="G20" i="148"/>
  <c r="H20" i="148"/>
  <c r="B21" i="148"/>
  <c r="C21" i="148"/>
  <c r="G21" i="148"/>
  <c r="H21" i="148"/>
  <c r="B22" i="148"/>
  <c r="C22" i="148"/>
  <c r="G22" i="148"/>
  <c r="H22" i="148"/>
  <c r="B23" i="148"/>
  <c r="C23" i="148"/>
  <c r="G23" i="148"/>
  <c r="H23" i="148"/>
  <c r="B24" i="148"/>
  <c r="C24" i="148"/>
  <c r="G24" i="148"/>
  <c r="H24" i="148"/>
  <c r="B25" i="148"/>
  <c r="C25" i="148"/>
  <c r="G25" i="148"/>
  <c r="H25" i="148"/>
  <c r="B26" i="148"/>
  <c r="C26" i="148"/>
  <c r="G26" i="148"/>
  <c r="H26" i="148"/>
  <c r="B27" i="148"/>
  <c r="C27" i="148"/>
  <c r="G27" i="148"/>
  <c r="H27" i="148"/>
  <c r="B28" i="148"/>
  <c r="C28" i="148"/>
  <c r="G28" i="148"/>
  <c r="H28" i="148"/>
  <c r="B29" i="148"/>
  <c r="C29" i="148"/>
  <c r="G29" i="148"/>
  <c r="H29" i="148"/>
  <c r="B30" i="148"/>
  <c r="C30" i="148"/>
  <c r="G30" i="148"/>
  <c r="H30" i="148"/>
  <c r="B31" i="148"/>
  <c r="C31" i="148"/>
  <c r="G31" i="148"/>
  <c r="H31" i="148"/>
  <c r="B32" i="148"/>
  <c r="C32" i="148"/>
  <c r="G32" i="148"/>
  <c r="H32" i="148"/>
  <c r="B33" i="148"/>
  <c r="C33" i="148"/>
  <c r="G33" i="148"/>
  <c r="H33" i="148"/>
  <c r="B34" i="148"/>
  <c r="C34" i="148"/>
  <c r="G34" i="148"/>
  <c r="H34" i="148"/>
  <c r="B35" i="148"/>
  <c r="C35" i="148"/>
  <c r="G35" i="148"/>
  <c r="H35" i="148"/>
  <c r="B36" i="148"/>
  <c r="C36" i="148"/>
  <c r="G36" i="148"/>
  <c r="H36" i="148"/>
  <c r="B37" i="148"/>
  <c r="C37" i="148"/>
  <c r="G37" i="148"/>
  <c r="H37" i="148"/>
  <c r="B38" i="148"/>
  <c r="C38" i="148"/>
  <c r="G38" i="148"/>
  <c r="H38" i="148"/>
  <c r="B39" i="148"/>
  <c r="C39" i="148"/>
  <c r="G39" i="148"/>
  <c r="H39" i="148"/>
  <c r="B40" i="148"/>
  <c r="C40" i="148"/>
  <c r="G40" i="148"/>
  <c r="H40" i="148"/>
  <c r="B41" i="148"/>
  <c r="C41" i="148"/>
  <c r="G41" i="148"/>
  <c r="H41" i="148"/>
  <c r="B42" i="148"/>
  <c r="C42" i="148"/>
  <c r="G42" i="148"/>
  <c r="H42" i="148"/>
  <c r="B43" i="148"/>
  <c r="C43" i="148"/>
  <c r="G43" i="148"/>
  <c r="H43" i="148"/>
  <c r="B44" i="148"/>
  <c r="C44" i="148"/>
  <c r="G44" i="148"/>
  <c r="H44" i="148"/>
  <c r="B45" i="148"/>
  <c r="C45" i="148"/>
  <c r="G45" i="148"/>
  <c r="H45" i="148"/>
  <c r="B46" i="148"/>
  <c r="C46" i="148"/>
  <c r="G46" i="148"/>
  <c r="H46" i="148"/>
  <c r="B47" i="148"/>
  <c r="C47" i="148"/>
  <c r="D47" i="148"/>
  <c r="G47" i="148"/>
  <c r="H47" i="148"/>
  <c r="B48" i="148"/>
  <c r="C48" i="148"/>
  <c r="G48" i="148"/>
  <c r="H48" i="148"/>
  <c r="B49" i="148"/>
  <c r="C49" i="148"/>
  <c r="G49" i="148"/>
  <c r="H49" i="148"/>
  <c r="B50" i="148"/>
  <c r="C50" i="148"/>
  <c r="G50" i="148"/>
  <c r="H50" i="148"/>
  <c r="B51" i="148"/>
  <c r="C51" i="148"/>
  <c r="G51" i="148"/>
  <c r="H51" i="148"/>
  <c r="B52" i="148"/>
  <c r="C52" i="148"/>
  <c r="G52" i="148"/>
  <c r="H52" i="148"/>
  <c r="B53" i="148"/>
  <c r="C53" i="148"/>
  <c r="G53" i="148"/>
  <c r="H53" i="148"/>
  <c r="B54" i="148"/>
  <c r="C54" i="148"/>
  <c r="G54" i="148"/>
  <c r="H54" i="148"/>
  <c r="B55" i="148"/>
  <c r="C55" i="148"/>
  <c r="G55" i="148"/>
  <c r="H55" i="148"/>
  <c r="B56" i="148"/>
  <c r="C56" i="148"/>
  <c r="G56" i="148"/>
  <c r="H56" i="148"/>
  <c r="B57" i="148"/>
  <c r="C57" i="148"/>
  <c r="G57" i="148"/>
  <c r="H57" i="148"/>
  <c r="B58" i="148"/>
  <c r="C58" i="148"/>
  <c r="G58" i="148"/>
  <c r="H58" i="148"/>
  <c r="B59" i="148"/>
  <c r="C59" i="148"/>
  <c r="G59" i="148"/>
  <c r="H59" i="148"/>
  <c r="B60" i="148"/>
  <c r="C60" i="148"/>
  <c r="G60" i="148"/>
  <c r="H60" i="148"/>
  <c r="B61" i="148"/>
  <c r="C61" i="148"/>
  <c r="G61" i="148"/>
  <c r="H61" i="148"/>
  <c r="B62" i="148"/>
  <c r="C62" i="148"/>
  <c r="G62" i="148"/>
  <c r="H62" i="148"/>
  <c r="B63" i="148"/>
  <c r="C63" i="148"/>
  <c r="G63" i="148"/>
  <c r="H63" i="148"/>
  <c r="B64" i="148"/>
  <c r="C64" i="148"/>
  <c r="G64" i="148"/>
  <c r="H64" i="148"/>
  <c r="B65" i="148"/>
  <c r="C65" i="148"/>
  <c r="G65" i="148"/>
  <c r="H65" i="148"/>
  <c r="B66" i="148"/>
  <c r="C66" i="148"/>
  <c r="G66" i="148"/>
  <c r="H66" i="148"/>
  <c r="B67" i="148"/>
  <c r="C67" i="148"/>
  <c r="G67" i="148"/>
  <c r="H67" i="148"/>
  <c r="B68" i="148"/>
  <c r="C68" i="148"/>
  <c r="G68" i="148"/>
  <c r="H68" i="148"/>
  <c r="B69" i="148"/>
  <c r="C69" i="148"/>
  <c r="G69" i="148"/>
  <c r="H69" i="148"/>
  <c r="B70" i="148"/>
  <c r="C70" i="148"/>
  <c r="G70" i="148"/>
  <c r="H70" i="148"/>
  <c r="B71" i="148"/>
  <c r="C71" i="148"/>
  <c r="G71" i="148"/>
  <c r="H71" i="148"/>
  <c r="B72" i="148"/>
  <c r="C72" i="148"/>
  <c r="G72" i="148"/>
  <c r="H72" i="148"/>
  <c r="B73" i="148"/>
  <c r="C73" i="148"/>
  <c r="D73" i="148"/>
  <c r="G73" i="148"/>
  <c r="H73" i="148"/>
  <c r="B74" i="148"/>
  <c r="C74" i="148"/>
  <c r="G74" i="148"/>
  <c r="H74" i="148"/>
  <c r="B75" i="148"/>
  <c r="C75" i="148"/>
  <c r="G75" i="148"/>
  <c r="H75" i="148"/>
  <c r="B76" i="148"/>
  <c r="C76" i="148"/>
  <c r="G76" i="148"/>
  <c r="H76" i="148"/>
  <c r="B77" i="148"/>
  <c r="C77" i="148"/>
  <c r="G77" i="148"/>
  <c r="H77" i="148"/>
  <c r="B78" i="148"/>
  <c r="C78" i="148"/>
  <c r="G78" i="148"/>
  <c r="H78" i="148"/>
  <c r="B79" i="148"/>
  <c r="C79" i="148"/>
  <c r="G79" i="148"/>
  <c r="H79" i="148"/>
  <c r="B80" i="148"/>
  <c r="C80" i="148"/>
  <c r="G80" i="148"/>
  <c r="H80" i="148"/>
  <c r="B81" i="148"/>
  <c r="C81" i="148"/>
  <c r="G81" i="148"/>
  <c r="H81" i="148"/>
  <c r="B141" i="147"/>
  <c r="C141" i="147"/>
  <c r="G141" i="147"/>
  <c r="H141" i="147"/>
  <c r="B3" i="147"/>
  <c r="C3" i="147"/>
  <c r="G3" i="147"/>
  <c r="H3" i="147"/>
  <c r="B4" i="147"/>
  <c r="C4" i="147"/>
  <c r="G4" i="147"/>
  <c r="H4" i="147"/>
  <c r="B5" i="147"/>
  <c r="C5" i="147"/>
  <c r="G5" i="147"/>
  <c r="H5" i="147"/>
  <c r="B6" i="147"/>
  <c r="C6" i="147"/>
  <c r="G6" i="147"/>
  <c r="H6" i="147"/>
  <c r="B7" i="147"/>
  <c r="C7" i="147"/>
  <c r="G7" i="147"/>
  <c r="H7" i="147"/>
  <c r="B8" i="147"/>
  <c r="C8" i="147"/>
  <c r="G8" i="147"/>
  <c r="H8" i="147"/>
  <c r="B9" i="147"/>
  <c r="C9" i="147"/>
  <c r="G9" i="147"/>
  <c r="H9" i="147"/>
  <c r="B10" i="147"/>
  <c r="C10" i="147"/>
  <c r="D10" i="147"/>
  <c r="G10" i="147"/>
  <c r="H10" i="147"/>
  <c r="B11" i="147"/>
  <c r="C11" i="147"/>
  <c r="G11" i="147"/>
  <c r="H11" i="147"/>
  <c r="B12" i="147"/>
  <c r="C12" i="147"/>
  <c r="G12" i="147"/>
  <c r="H12" i="147"/>
  <c r="B13" i="147"/>
  <c r="C13" i="147"/>
  <c r="G13" i="147"/>
  <c r="H13" i="147"/>
  <c r="B14" i="147"/>
  <c r="C14" i="147"/>
  <c r="G14" i="147"/>
  <c r="H14" i="147"/>
  <c r="B15" i="147"/>
  <c r="C15" i="147"/>
  <c r="G15" i="147"/>
  <c r="H15" i="147"/>
  <c r="B16" i="147"/>
  <c r="C16" i="147"/>
  <c r="G16" i="147"/>
  <c r="H16" i="147"/>
  <c r="B17" i="147"/>
  <c r="C17" i="147"/>
  <c r="G17" i="147"/>
  <c r="H17" i="147"/>
  <c r="B18" i="147"/>
  <c r="C18" i="147"/>
  <c r="G18" i="147"/>
  <c r="H18" i="147"/>
  <c r="B19" i="147"/>
  <c r="C19" i="147"/>
  <c r="G19" i="147"/>
  <c r="H19" i="147"/>
  <c r="B20" i="147"/>
  <c r="C20" i="147"/>
  <c r="G20" i="147"/>
  <c r="H20" i="147"/>
  <c r="B21" i="147"/>
  <c r="C21" i="147"/>
  <c r="G21" i="147"/>
  <c r="H21" i="147"/>
  <c r="B22" i="147"/>
  <c r="C22" i="147"/>
  <c r="G22" i="147"/>
  <c r="H22" i="147"/>
  <c r="B23" i="147"/>
  <c r="C23" i="147"/>
  <c r="G23" i="147"/>
  <c r="H23" i="147"/>
  <c r="B24" i="147"/>
  <c r="C24" i="147"/>
  <c r="G24" i="147"/>
  <c r="H24" i="147"/>
  <c r="B25" i="147"/>
  <c r="C25" i="147"/>
  <c r="G25" i="147"/>
  <c r="H25" i="147"/>
  <c r="B26" i="147"/>
  <c r="C26" i="147"/>
  <c r="G26" i="147"/>
  <c r="H26" i="147"/>
  <c r="B27" i="147"/>
  <c r="C27" i="147"/>
  <c r="G27" i="147"/>
  <c r="H27" i="147"/>
  <c r="B28" i="147"/>
  <c r="C28" i="147"/>
  <c r="G28" i="147"/>
  <c r="H28" i="147"/>
  <c r="B29" i="147"/>
  <c r="C29" i="147"/>
  <c r="G29" i="147"/>
  <c r="H29" i="147"/>
  <c r="B30" i="147"/>
  <c r="C30" i="147"/>
  <c r="G30" i="147"/>
  <c r="H30" i="147"/>
  <c r="B31" i="147"/>
  <c r="C31" i="147"/>
  <c r="G31" i="147"/>
  <c r="H31" i="147"/>
  <c r="B32" i="147"/>
  <c r="C32" i="147"/>
  <c r="G32" i="147"/>
  <c r="H32" i="147"/>
  <c r="B33" i="147"/>
  <c r="C33" i="147"/>
  <c r="G33" i="147"/>
  <c r="H33" i="147"/>
  <c r="B34" i="147"/>
  <c r="C34" i="147"/>
  <c r="G34" i="147"/>
  <c r="H34" i="147"/>
  <c r="B35" i="147"/>
  <c r="C35" i="147"/>
  <c r="G35" i="147"/>
  <c r="H35" i="147"/>
  <c r="B36" i="147"/>
  <c r="C36" i="147"/>
  <c r="G36" i="147"/>
  <c r="H36" i="147"/>
  <c r="B37" i="147"/>
  <c r="C37" i="147"/>
  <c r="G37" i="147"/>
  <c r="H37" i="147"/>
  <c r="B38" i="147"/>
  <c r="C38" i="147"/>
  <c r="G38" i="147"/>
  <c r="H38" i="147"/>
  <c r="B39" i="147"/>
  <c r="C39" i="147"/>
  <c r="G39" i="147"/>
  <c r="H39" i="147"/>
  <c r="B40" i="147"/>
  <c r="C40" i="147"/>
  <c r="G40" i="147"/>
  <c r="H40" i="147"/>
  <c r="B41" i="147"/>
  <c r="C41" i="147"/>
  <c r="G41" i="147"/>
  <c r="H41" i="147"/>
  <c r="B42" i="147"/>
  <c r="C42" i="147"/>
  <c r="G42" i="147"/>
  <c r="H42" i="147"/>
  <c r="B43" i="147"/>
  <c r="C43" i="147"/>
  <c r="G43" i="147"/>
  <c r="H43" i="147"/>
  <c r="B44" i="147"/>
  <c r="C44" i="147"/>
  <c r="G44" i="147"/>
  <c r="H44" i="147"/>
  <c r="B45" i="147"/>
  <c r="C45" i="147"/>
  <c r="G45" i="147"/>
  <c r="H45" i="147"/>
  <c r="B46" i="147"/>
  <c r="C46" i="147"/>
  <c r="G46" i="147"/>
  <c r="H46" i="147"/>
  <c r="B47" i="147"/>
  <c r="C47" i="147"/>
  <c r="G47" i="147"/>
  <c r="H47" i="147"/>
  <c r="B48" i="147"/>
  <c r="C48" i="147"/>
  <c r="G48" i="147"/>
  <c r="H48" i="147"/>
  <c r="B49" i="147"/>
  <c r="C49" i="147"/>
  <c r="G49" i="147"/>
  <c r="H49" i="147"/>
  <c r="B50" i="147"/>
  <c r="C50" i="147"/>
  <c r="G50" i="147"/>
  <c r="H50" i="147"/>
  <c r="B51" i="147"/>
  <c r="C51" i="147"/>
  <c r="G51" i="147"/>
  <c r="H51" i="147"/>
  <c r="B52" i="147"/>
  <c r="C52" i="147"/>
  <c r="G52" i="147"/>
  <c r="H52" i="147"/>
  <c r="B53" i="147"/>
  <c r="C53" i="147"/>
  <c r="G53" i="147"/>
  <c r="H53" i="147"/>
  <c r="B54" i="147"/>
  <c r="C54" i="147"/>
  <c r="G54" i="147"/>
  <c r="H54" i="147"/>
  <c r="B55" i="147"/>
  <c r="C55" i="147"/>
  <c r="G55" i="147"/>
  <c r="H55" i="147"/>
  <c r="B56" i="147"/>
  <c r="C56" i="147"/>
  <c r="G56" i="147"/>
  <c r="H56" i="147"/>
  <c r="B57" i="147"/>
  <c r="C57" i="147"/>
  <c r="G57" i="147"/>
  <c r="H57" i="147"/>
  <c r="B58" i="147"/>
  <c r="C58" i="147"/>
  <c r="G58" i="147"/>
  <c r="H58" i="147"/>
  <c r="B59" i="147"/>
  <c r="C59" i="147"/>
  <c r="G59" i="147"/>
  <c r="H59" i="147"/>
  <c r="B60" i="147"/>
  <c r="C60" i="147"/>
  <c r="G60" i="147"/>
  <c r="H60" i="147"/>
  <c r="B61" i="147"/>
  <c r="C61" i="147"/>
  <c r="G61" i="147"/>
  <c r="H61" i="147"/>
  <c r="B62" i="147"/>
  <c r="C62" i="147"/>
  <c r="G62" i="147"/>
  <c r="H62" i="147"/>
  <c r="B63" i="147"/>
  <c r="C63" i="147"/>
  <c r="G63" i="147"/>
  <c r="H63" i="147"/>
  <c r="B64" i="147"/>
  <c r="C64" i="147"/>
  <c r="G64" i="147"/>
  <c r="H64" i="147"/>
  <c r="B65" i="147"/>
  <c r="C65" i="147"/>
  <c r="G65" i="147"/>
  <c r="H65" i="147"/>
  <c r="B66" i="147"/>
  <c r="C66" i="147"/>
  <c r="G66" i="147"/>
  <c r="H66" i="147"/>
  <c r="B67" i="147"/>
  <c r="C67" i="147"/>
  <c r="G67" i="147"/>
  <c r="H67" i="147"/>
  <c r="B68" i="147"/>
  <c r="C68" i="147"/>
  <c r="G68" i="147"/>
  <c r="H68" i="147"/>
  <c r="B69" i="147"/>
  <c r="C69" i="147"/>
  <c r="G69" i="147"/>
  <c r="H69" i="147"/>
  <c r="B70" i="147"/>
  <c r="C70" i="147"/>
  <c r="G70" i="147"/>
  <c r="H70" i="147"/>
  <c r="B71" i="147"/>
  <c r="C71" i="147"/>
  <c r="G71" i="147"/>
  <c r="H71" i="147"/>
  <c r="B72" i="147"/>
  <c r="C72" i="147"/>
  <c r="G72" i="147"/>
  <c r="H72" i="147"/>
  <c r="B73" i="147"/>
  <c r="C73" i="147"/>
  <c r="G73" i="147"/>
  <c r="H73" i="147"/>
  <c r="B74" i="147"/>
  <c r="C74" i="147"/>
  <c r="G74" i="147"/>
  <c r="H74" i="147"/>
  <c r="B75" i="147"/>
  <c r="C75" i="147"/>
  <c r="G75" i="147"/>
  <c r="H75" i="147"/>
  <c r="B76" i="147"/>
  <c r="C76" i="147"/>
  <c r="G76" i="147"/>
  <c r="H76" i="147"/>
  <c r="B77" i="147"/>
  <c r="C77" i="147"/>
  <c r="G77" i="147"/>
  <c r="H77" i="147"/>
  <c r="B78" i="147"/>
  <c r="C78" i="147"/>
  <c r="G78" i="147"/>
  <c r="H78" i="147"/>
  <c r="B79" i="147"/>
  <c r="C79" i="147"/>
  <c r="G79" i="147"/>
  <c r="H79" i="147"/>
  <c r="B80" i="147"/>
  <c r="C80" i="147"/>
  <c r="G80" i="147"/>
  <c r="H80" i="147"/>
  <c r="B81" i="147"/>
  <c r="C81" i="147"/>
  <c r="G81" i="147"/>
  <c r="H81" i="147"/>
  <c r="B82" i="147"/>
  <c r="C82" i="147"/>
  <c r="G82" i="147"/>
  <c r="H82" i="147"/>
  <c r="B83" i="147"/>
  <c r="C83" i="147"/>
  <c r="G83" i="147"/>
  <c r="H83" i="147"/>
  <c r="B84" i="147"/>
  <c r="C84" i="147"/>
  <c r="G84" i="147"/>
  <c r="H84" i="147"/>
  <c r="B85" i="147"/>
  <c r="C85" i="147"/>
  <c r="G85" i="147"/>
  <c r="H85" i="147"/>
  <c r="B86" i="147"/>
  <c r="C86" i="147"/>
  <c r="G86" i="147"/>
  <c r="H86" i="147"/>
  <c r="B87" i="147"/>
  <c r="C87" i="147"/>
  <c r="G87" i="147"/>
  <c r="H87" i="147"/>
  <c r="B88" i="147"/>
  <c r="C88" i="147"/>
  <c r="G88" i="147"/>
  <c r="H88" i="147"/>
  <c r="B89" i="147"/>
  <c r="C89" i="147"/>
  <c r="G89" i="147"/>
  <c r="H89" i="147"/>
  <c r="B90" i="147"/>
  <c r="C90" i="147"/>
  <c r="G90" i="147"/>
  <c r="H90" i="147"/>
  <c r="B91" i="147"/>
  <c r="C91" i="147"/>
  <c r="G91" i="147"/>
  <c r="H91" i="147"/>
  <c r="B92" i="147"/>
  <c r="C92" i="147"/>
  <c r="G92" i="147"/>
  <c r="H92" i="147"/>
  <c r="B93" i="147"/>
  <c r="C93" i="147"/>
  <c r="G93" i="147"/>
  <c r="H93" i="147"/>
  <c r="B94" i="147"/>
  <c r="C94" i="147"/>
  <c r="G94" i="147"/>
  <c r="H94" i="147"/>
  <c r="B95" i="147"/>
  <c r="C95" i="147"/>
  <c r="G95" i="147"/>
  <c r="H95" i="147"/>
  <c r="B96" i="147"/>
  <c r="C96" i="147"/>
  <c r="G96" i="147"/>
  <c r="H96" i="147"/>
  <c r="B97" i="147"/>
  <c r="C97" i="147"/>
  <c r="G97" i="147"/>
  <c r="H97" i="147"/>
  <c r="B98" i="147"/>
  <c r="C98" i="147"/>
  <c r="G98" i="147"/>
  <c r="H98" i="147"/>
  <c r="B99" i="147"/>
  <c r="C99" i="147"/>
  <c r="G99" i="147"/>
  <c r="H99" i="147"/>
  <c r="B100" i="147"/>
  <c r="C100" i="147"/>
  <c r="G100" i="147"/>
  <c r="H100" i="147"/>
  <c r="B101" i="147"/>
  <c r="C101" i="147"/>
  <c r="G101" i="147"/>
  <c r="H101" i="147"/>
  <c r="B102" i="147"/>
  <c r="C102" i="147"/>
  <c r="G102" i="147"/>
  <c r="H102" i="147"/>
  <c r="B103" i="147"/>
  <c r="C103" i="147"/>
  <c r="G103" i="147"/>
  <c r="H103" i="147"/>
  <c r="B104" i="147"/>
  <c r="C104" i="147"/>
  <c r="G104" i="147"/>
  <c r="H104" i="147"/>
  <c r="B105" i="147"/>
  <c r="C105" i="147"/>
  <c r="G105" i="147"/>
  <c r="H105" i="147"/>
  <c r="B106" i="147"/>
  <c r="C106" i="147"/>
  <c r="G106" i="147"/>
  <c r="H106" i="147"/>
  <c r="B107" i="147"/>
  <c r="C107" i="147"/>
  <c r="G107" i="147"/>
  <c r="H107" i="147"/>
  <c r="B108" i="147"/>
  <c r="C108" i="147"/>
  <c r="G108" i="147"/>
  <c r="H108" i="147"/>
  <c r="B109" i="147"/>
  <c r="C109" i="147"/>
  <c r="G109" i="147"/>
  <c r="H109" i="147"/>
  <c r="B110" i="147"/>
  <c r="C110" i="147"/>
  <c r="G110" i="147"/>
  <c r="H110" i="147"/>
  <c r="B111" i="147"/>
  <c r="C111" i="147"/>
  <c r="G111" i="147"/>
  <c r="H111" i="147"/>
  <c r="B112" i="147"/>
  <c r="C112" i="147"/>
  <c r="G112" i="147"/>
  <c r="H112" i="147"/>
  <c r="B113" i="147"/>
  <c r="C113" i="147"/>
  <c r="G113" i="147"/>
  <c r="H113" i="147"/>
  <c r="B114" i="147"/>
  <c r="C114" i="147"/>
  <c r="G114" i="147"/>
  <c r="H114" i="147"/>
  <c r="B115" i="147"/>
  <c r="C115" i="147"/>
  <c r="G115" i="147"/>
  <c r="H115" i="147"/>
  <c r="B116" i="147"/>
  <c r="C116" i="147"/>
  <c r="G116" i="147"/>
  <c r="H116" i="147"/>
  <c r="B117" i="147"/>
  <c r="C117" i="147"/>
  <c r="G117" i="147"/>
  <c r="H117" i="147"/>
  <c r="B118" i="147"/>
  <c r="C118" i="147"/>
  <c r="G118" i="147"/>
  <c r="H118" i="147"/>
  <c r="B119" i="147"/>
  <c r="C119" i="147"/>
  <c r="G119" i="147"/>
  <c r="H119" i="147"/>
  <c r="B120" i="147"/>
  <c r="C120" i="147"/>
  <c r="G120" i="147"/>
  <c r="H120" i="147"/>
  <c r="B121" i="147"/>
  <c r="C121" i="147"/>
  <c r="G121" i="147"/>
  <c r="H121" i="147"/>
  <c r="B122" i="147"/>
  <c r="C122" i="147"/>
  <c r="G122" i="147"/>
  <c r="H122" i="147"/>
  <c r="B123" i="147"/>
  <c r="C123" i="147"/>
  <c r="G123" i="147"/>
  <c r="H123" i="147"/>
  <c r="B124" i="147"/>
  <c r="C124" i="147"/>
  <c r="G124" i="147"/>
  <c r="H124" i="147"/>
  <c r="B125" i="147"/>
  <c r="C125" i="147"/>
  <c r="G125" i="147"/>
  <c r="H125" i="147"/>
  <c r="B126" i="147"/>
  <c r="C126" i="147"/>
  <c r="G126" i="147"/>
  <c r="H126" i="147"/>
  <c r="B127" i="147"/>
  <c r="C127" i="147"/>
  <c r="G127" i="147"/>
  <c r="H127" i="147"/>
  <c r="B128" i="147"/>
  <c r="C128" i="147"/>
  <c r="G128" i="147"/>
  <c r="H128" i="147"/>
  <c r="B129" i="147"/>
  <c r="C129" i="147"/>
  <c r="G129" i="147"/>
  <c r="H129" i="147"/>
  <c r="B130" i="147"/>
  <c r="C130" i="147"/>
  <c r="G130" i="147"/>
  <c r="H130" i="147"/>
  <c r="B131" i="147"/>
  <c r="C131" i="147"/>
  <c r="G131" i="147"/>
  <c r="H131" i="147"/>
  <c r="B132" i="147"/>
  <c r="C132" i="147"/>
  <c r="G132" i="147"/>
  <c r="H132" i="147"/>
  <c r="B133" i="147"/>
  <c r="C133" i="147"/>
  <c r="G133" i="147"/>
  <c r="H133" i="147"/>
  <c r="B134" i="147"/>
  <c r="C134" i="147"/>
  <c r="G134" i="147"/>
  <c r="H134" i="147"/>
  <c r="B135" i="147"/>
  <c r="C135" i="147"/>
  <c r="G135" i="147"/>
  <c r="H135" i="147"/>
  <c r="B136" i="147"/>
  <c r="C136" i="147"/>
  <c r="G136" i="147"/>
  <c r="H136" i="147"/>
  <c r="B137" i="147"/>
  <c r="C137" i="147"/>
  <c r="G137" i="147"/>
  <c r="H137" i="147"/>
  <c r="B138" i="147"/>
  <c r="C138" i="147"/>
  <c r="G138" i="147"/>
  <c r="H138" i="147"/>
  <c r="B139" i="147"/>
  <c r="C139" i="147"/>
  <c r="G139" i="147"/>
  <c r="H139" i="147"/>
  <c r="B140" i="147"/>
  <c r="C140" i="147"/>
  <c r="G140" i="147"/>
  <c r="H140" i="147"/>
  <c r="B3" i="146"/>
  <c r="C3" i="146"/>
  <c r="G3" i="146"/>
  <c r="H3" i="146"/>
  <c r="B4" i="146"/>
  <c r="C4" i="146"/>
  <c r="G4" i="146"/>
  <c r="H4" i="146"/>
  <c r="B5" i="146"/>
  <c r="C5" i="146"/>
  <c r="G5" i="146"/>
  <c r="H5" i="146"/>
  <c r="B6" i="146"/>
  <c r="C6" i="146"/>
  <c r="G6" i="146"/>
  <c r="H6" i="146"/>
  <c r="B7" i="146"/>
  <c r="C7" i="146"/>
  <c r="G7" i="146"/>
  <c r="H7" i="146"/>
  <c r="B8" i="146"/>
  <c r="C8" i="146"/>
  <c r="G8" i="146"/>
  <c r="H8" i="146"/>
  <c r="B9" i="146"/>
  <c r="C9" i="146"/>
  <c r="G9" i="146"/>
  <c r="H9" i="146"/>
  <c r="B10" i="146"/>
  <c r="C10" i="146"/>
  <c r="G10" i="146"/>
  <c r="H10" i="146"/>
  <c r="B11" i="146"/>
  <c r="C11" i="146"/>
  <c r="G11" i="146"/>
  <c r="H11" i="146"/>
  <c r="B12" i="146"/>
  <c r="C12" i="146"/>
  <c r="G12" i="146"/>
  <c r="H12" i="146"/>
  <c r="B13" i="146"/>
  <c r="C13" i="146"/>
  <c r="G13" i="146"/>
  <c r="H13" i="146"/>
  <c r="B14" i="146"/>
  <c r="C14" i="146"/>
  <c r="G14" i="146"/>
  <c r="H14" i="146"/>
  <c r="B15" i="146"/>
  <c r="C15" i="146"/>
  <c r="G15" i="146"/>
  <c r="H15" i="146"/>
  <c r="B16" i="146"/>
  <c r="C16" i="146"/>
  <c r="G16" i="146"/>
  <c r="H16" i="146"/>
  <c r="B17" i="146"/>
  <c r="C17" i="146"/>
  <c r="G17" i="146"/>
  <c r="H17" i="146"/>
  <c r="B18" i="146"/>
  <c r="C18" i="146"/>
  <c r="G18" i="146"/>
  <c r="H18" i="146"/>
  <c r="B19" i="146"/>
  <c r="C19" i="146"/>
  <c r="G19" i="146"/>
  <c r="H19" i="146"/>
  <c r="B20" i="146"/>
  <c r="C20" i="146"/>
  <c r="G20" i="146"/>
  <c r="H20" i="146"/>
  <c r="B21" i="146"/>
  <c r="C21" i="146"/>
  <c r="G21" i="146"/>
  <c r="H21" i="146"/>
  <c r="B22" i="146"/>
  <c r="C22" i="146"/>
  <c r="G22" i="146"/>
  <c r="H22" i="146"/>
  <c r="B23" i="146"/>
  <c r="C23" i="146"/>
  <c r="G23" i="146"/>
  <c r="H23" i="146"/>
  <c r="B24" i="146"/>
  <c r="C24" i="146"/>
  <c r="G24" i="146"/>
  <c r="H24" i="146"/>
  <c r="B25" i="146"/>
  <c r="C25" i="146"/>
  <c r="G25" i="146"/>
  <c r="H25" i="146"/>
  <c r="B26" i="146"/>
  <c r="C26" i="146"/>
  <c r="G26" i="146"/>
  <c r="H26" i="146"/>
  <c r="B27" i="146"/>
  <c r="C27" i="146"/>
  <c r="G27" i="146"/>
  <c r="H27" i="146"/>
  <c r="B28" i="146"/>
  <c r="C28" i="146"/>
  <c r="G28" i="146"/>
  <c r="H28" i="146"/>
  <c r="B29" i="146"/>
  <c r="C29" i="146"/>
  <c r="G29" i="146"/>
  <c r="H29" i="146"/>
  <c r="B30" i="146"/>
  <c r="C30" i="146"/>
  <c r="G30" i="146"/>
  <c r="H30" i="146"/>
  <c r="B31" i="146"/>
  <c r="C31" i="146"/>
  <c r="G31" i="146"/>
  <c r="H31" i="146"/>
  <c r="B32" i="146"/>
  <c r="C32" i="146"/>
  <c r="D32" i="146"/>
  <c r="G32" i="146"/>
  <c r="H32" i="146"/>
  <c r="B33" i="146"/>
  <c r="C33" i="146"/>
  <c r="G33" i="146"/>
  <c r="H33" i="146"/>
  <c r="B34" i="146"/>
  <c r="C34" i="146"/>
  <c r="G34" i="146"/>
  <c r="H34" i="146"/>
  <c r="B35" i="146"/>
  <c r="C35" i="146"/>
  <c r="G35" i="146"/>
  <c r="H35" i="146"/>
  <c r="B36" i="146"/>
  <c r="C36" i="146"/>
  <c r="G36" i="146"/>
  <c r="H36" i="146"/>
  <c r="B37" i="146"/>
  <c r="C37" i="146"/>
  <c r="G37" i="146"/>
  <c r="H37" i="146"/>
  <c r="B38" i="146"/>
  <c r="C38" i="146"/>
  <c r="G38" i="146"/>
  <c r="H38" i="146"/>
  <c r="B39" i="146"/>
  <c r="C39" i="146"/>
  <c r="G39" i="146"/>
  <c r="H39" i="146"/>
  <c r="B40" i="146"/>
  <c r="C40" i="146"/>
  <c r="G40" i="146"/>
  <c r="H40" i="146"/>
  <c r="B41" i="146"/>
  <c r="C41" i="146"/>
  <c r="G41" i="146"/>
  <c r="H41" i="146"/>
  <c r="B42" i="146"/>
  <c r="C42" i="146"/>
  <c r="G42" i="146"/>
  <c r="H42" i="146"/>
  <c r="B43" i="146"/>
  <c r="C43" i="146"/>
  <c r="G43" i="146"/>
  <c r="H43" i="146"/>
  <c r="B44" i="146"/>
  <c r="C44" i="146"/>
  <c r="D44" i="146"/>
  <c r="G44" i="146"/>
  <c r="H44" i="146"/>
  <c r="B45" i="146"/>
  <c r="C45" i="146"/>
  <c r="G45" i="146"/>
  <c r="H45" i="146"/>
  <c r="B46" i="146"/>
  <c r="C46" i="146"/>
  <c r="G46" i="146"/>
  <c r="H46" i="146"/>
  <c r="B47" i="146"/>
  <c r="C47" i="146"/>
  <c r="G47" i="146"/>
  <c r="H47" i="146"/>
  <c r="B48" i="146"/>
  <c r="C48" i="146"/>
  <c r="G48" i="146"/>
  <c r="H48" i="146"/>
  <c r="B49" i="146"/>
  <c r="C49" i="146"/>
  <c r="G49" i="146"/>
  <c r="H49" i="146"/>
  <c r="B50" i="146"/>
  <c r="C50" i="146"/>
  <c r="G50" i="146"/>
  <c r="H50" i="146"/>
  <c r="B51" i="146"/>
  <c r="C51" i="146"/>
  <c r="G51" i="146"/>
  <c r="H51" i="146"/>
  <c r="B52" i="146"/>
  <c r="C52" i="146"/>
  <c r="G52" i="146"/>
  <c r="H52" i="146"/>
  <c r="B53" i="146"/>
  <c r="C53" i="146"/>
  <c r="G53" i="146"/>
  <c r="H53" i="146"/>
  <c r="B54" i="146"/>
  <c r="C54" i="146"/>
  <c r="G54" i="146"/>
  <c r="H54" i="146"/>
  <c r="B55" i="146"/>
  <c r="C55" i="146"/>
  <c r="G55" i="146"/>
  <c r="H55" i="146"/>
  <c r="B56" i="146"/>
  <c r="C56" i="146"/>
  <c r="G56" i="146"/>
  <c r="H56" i="146"/>
  <c r="B57" i="146"/>
  <c r="C57" i="146"/>
  <c r="G57" i="146"/>
  <c r="H57" i="146"/>
  <c r="B58" i="146"/>
  <c r="C58" i="146"/>
  <c r="G58" i="146"/>
  <c r="H58" i="146"/>
  <c r="B59" i="146"/>
  <c r="C59" i="146"/>
  <c r="G59" i="146"/>
  <c r="H59" i="146"/>
  <c r="B60" i="146"/>
  <c r="C60" i="146"/>
  <c r="G60" i="146"/>
  <c r="H60" i="146"/>
  <c r="B61" i="146"/>
  <c r="C61" i="146"/>
  <c r="G61" i="146"/>
  <c r="H61" i="146"/>
  <c r="B62" i="146"/>
  <c r="C62" i="146"/>
  <c r="G62" i="146"/>
  <c r="H62" i="146"/>
  <c r="B63" i="146"/>
  <c r="C63" i="146"/>
  <c r="G63" i="146"/>
  <c r="H63" i="146"/>
  <c r="B64" i="146"/>
  <c r="C64" i="146"/>
  <c r="G64" i="146"/>
  <c r="H64" i="146"/>
  <c r="B65" i="146"/>
  <c r="C65" i="146"/>
  <c r="G65" i="146"/>
  <c r="H65" i="146"/>
  <c r="B66" i="146"/>
  <c r="C66" i="146"/>
  <c r="D66" i="146"/>
  <c r="G66" i="146"/>
  <c r="H66" i="146"/>
  <c r="B67" i="146"/>
  <c r="C67" i="146"/>
  <c r="G67" i="146"/>
  <c r="H67" i="146"/>
  <c r="B68" i="146"/>
  <c r="C68" i="146"/>
  <c r="G68" i="146"/>
  <c r="H68" i="146"/>
  <c r="B69" i="146"/>
  <c r="C69" i="146"/>
  <c r="G69" i="146"/>
  <c r="H69" i="146"/>
  <c r="B70" i="146"/>
  <c r="C70" i="146"/>
  <c r="G70" i="146"/>
  <c r="H70" i="146"/>
  <c r="B71" i="146"/>
  <c r="C71" i="146"/>
  <c r="G71" i="146"/>
  <c r="H71" i="146"/>
  <c r="B72" i="146"/>
  <c r="C72" i="146"/>
  <c r="G72" i="146"/>
  <c r="H72" i="146"/>
  <c r="B73" i="146"/>
  <c r="C73" i="146"/>
  <c r="G73" i="146"/>
  <c r="H73" i="146"/>
  <c r="B74" i="146"/>
  <c r="C74" i="146"/>
  <c r="G74" i="146"/>
  <c r="H74" i="146"/>
  <c r="B75" i="146"/>
  <c r="C75" i="146"/>
  <c r="G75" i="146"/>
  <c r="H75" i="146"/>
  <c r="B76" i="146"/>
  <c r="C76" i="146"/>
  <c r="G76" i="146"/>
  <c r="H76" i="146"/>
  <c r="B77" i="146"/>
  <c r="C77" i="146"/>
  <c r="G77" i="146"/>
  <c r="H77" i="146"/>
  <c r="B78" i="146"/>
  <c r="C78" i="146"/>
  <c r="G78" i="146"/>
  <c r="H78" i="146"/>
  <c r="B79" i="146"/>
  <c r="C79" i="146"/>
  <c r="G79" i="146"/>
  <c r="H79" i="146"/>
  <c r="B80" i="146"/>
  <c r="C80" i="146"/>
  <c r="G80" i="146"/>
  <c r="H80" i="146"/>
  <c r="B81" i="146"/>
  <c r="C81" i="146"/>
  <c r="G81" i="146"/>
  <c r="H81" i="146"/>
  <c r="B82" i="146"/>
  <c r="C82" i="146"/>
  <c r="G82" i="146"/>
  <c r="H82" i="146"/>
  <c r="B83" i="146"/>
  <c r="C83" i="146"/>
  <c r="G83" i="146"/>
  <c r="H83" i="146"/>
  <c r="B84" i="146"/>
  <c r="C84" i="146"/>
  <c r="G84" i="146"/>
  <c r="H84" i="146"/>
  <c r="B85" i="146"/>
  <c r="C85" i="146"/>
  <c r="G85" i="146"/>
  <c r="H85" i="146"/>
  <c r="B86" i="146"/>
  <c r="C86" i="146"/>
  <c r="G86" i="146"/>
  <c r="H86" i="146"/>
  <c r="B87" i="146"/>
  <c r="C87" i="146"/>
  <c r="G87" i="146"/>
  <c r="H87" i="146"/>
  <c r="B88" i="146"/>
  <c r="C88" i="146"/>
  <c r="G88" i="146"/>
  <c r="H88" i="146"/>
  <c r="B89" i="146"/>
  <c r="C89" i="146"/>
  <c r="G89" i="146"/>
  <c r="H89" i="146"/>
  <c r="B90" i="146"/>
  <c r="C90" i="146"/>
  <c r="G90" i="146"/>
  <c r="H90" i="146"/>
  <c r="B91" i="146"/>
  <c r="C91" i="146"/>
  <c r="G91" i="146"/>
  <c r="H91" i="146"/>
  <c r="B92" i="146"/>
  <c r="C92" i="146"/>
  <c r="G92" i="146"/>
  <c r="H92" i="146"/>
  <c r="B93" i="146"/>
  <c r="C93" i="146"/>
  <c r="G93" i="146"/>
  <c r="H93" i="146"/>
  <c r="B94" i="146"/>
  <c r="C94" i="146"/>
  <c r="G94" i="146"/>
  <c r="H94" i="146"/>
  <c r="B95" i="146"/>
  <c r="C95" i="146"/>
  <c r="G95" i="146"/>
  <c r="H95" i="146"/>
  <c r="B96" i="146"/>
  <c r="C96" i="146"/>
  <c r="G96" i="146"/>
  <c r="H96" i="146"/>
  <c r="B97" i="146"/>
  <c r="C97" i="146"/>
  <c r="G97" i="146"/>
  <c r="H97" i="146"/>
  <c r="B98" i="146"/>
  <c r="C98" i="146"/>
  <c r="G98" i="146"/>
  <c r="H98" i="146"/>
  <c r="B99" i="146"/>
  <c r="C99" i="146"/>
  <c r="G99" i="146"/>
  <c r="H99" i="146"/>
  <c r="B100" i="146"/>
  <c r="C100" i="146"/>
  <c r="G100" i="146"/>
  <c r="H100" i="146"/>
  <c r="B101" i="146"/>
  <c r="C101" i="146"/>
  <c r="G101" i="146"/>
  <c r="H101" i="146"/>
  <c r="B102" i="146"/>
  <c r="C102" i="146"/>
  <c r="G102" i="146"/>
  <c r="H102" i="146"/>
  <c r="B103" i="146"/>
  <c r="C103" i="146"/>
  <c r="G103" i="146"/>
  <c r="H103" i="146"/>
  <c r="B104" i="146"/>
  <c r="C104" i="146"/>
  <c r="G104" i="146"/>
  <c r="H104" i="146"/>
  <c r="B105" i="146"/>
  <c r="C105" i="146"/>
  <c r="G105" i="146"/>
  <c r="H105" i="146"/>
  <c r="B106" i="146"/>
  <c r="C106" i="146"/>
  <c r="G106" i="146"/>
  <c r="H106" i="146"/>
  <c r="B107" i="146"/>
  <c r="C107" i="146"/>
  <c r="G107" i="146"/>
  <c r="H107" i="146"/>
  <c r="B108" i="146"/>
  <c r="C108" i="146"/>
  <c r="G108" i="146"/>
  <c r="H108" i="146"/>
  <c r="B109" i="146"/>
  <c r="C109" i="146"/>
  <c r="G109" i="146"/>
  <c r="H109" i="146"/>
  <c r="B110" i="146"/>
  <c r="C110" i="146"/>
  <c r="G110" i="146"/>
  <c r="H110" i="146"/>
  <c r="B111" i="146"/>
  <c r="C111" i="146"/>
  <c r="G111" i="146"/>
  <c r="H111" i="146"/>
  <c r="B3" i="145"/>
  <c r="C3" i="145"/>
  <c r="G3" i="145"/>
  <c r="H3" i="145"/>
  <c r="B4" i="145"/>
  <c r="C4" i="145"/>
  <c r="G4" i="145"/>
  <c r="H4" i="145"/>
  <c r="B5" i="145"/>
  <c r="C5" i="145"/>
  <c r="G5" i="145"/>
  <c r="H5" i="145"/>
  <c r="B6" i="145"/>
  <c r="C6" i="145"/>
  <c r="G6" i="145"/>
  <c r="H6" i="145"/>
  <c r="B7" i="145"/>
  <c r="C7" i="145"/>
  <c r="G7" i="145"/>
  <c r="H7" i="145"/>
  <c r="B8" i="145"/>
  <c r="C8" i="145"/>
  <c r="G8" i="145"/>
  <c r="H8" i="145"/>
  <c r="B9" i="145"/>
  <c r="C9" i="145"/>
  <c r="G9" i="145"/>
  <c r="H9" i="145"/>
  <c r="B10" i="145"/>
  <c r="C10" i="145"/>
  <c r="G10" i="145"/>
  <c r="H10" i="145"/>
  <c r="B11" i="145"/>
  <c r="C11" i="145"/>
  <c r="G11" i="145"/>
  <c r="H11" i="145"/>
  <c r="B12" i="145"/>
  <c r="C12" i="145"/>
  <c r="G12" i="145"/>
  <c r="H12" i="145"/>
  <c r="B13" i="145"/>
  <c r="C13" i="145"/>
  <c r="G13" i="145"/>
  <c r="H13" i="145"/>
  <c r="B14" i="145"/>
  <c r="C14" i="145"/>
  <c r="G14" i="145"/>
  <c r="H14" i="145"/>
  <c r="B15" i="145"/>
  <c r="C15" i="145"/>
  <c r="G15" i="145"/>
  <c r="H15" i="145"/>
  <c r="B16" i="145"/>
  <c r="C16" i="145"/>
  <c r="G16" i="145"/>
  <c r="H16" i="145"/>
  <c r="B17" i="145"/>
  <c r="C17" i="145"/>
  <c r="G17" i="145"/>
  <c r="H17" i="145"/>
  <c r="B18" i="145"/>
  <c r="C18" i="145"/>
  <c r="G18" i="145"/>
  <c r="H18" i="145"/>
  <c r="B19" i="145"/>
  <c r="C19" i="145"/>
  <c r="G19" i="145"/>
  <c r="H19" i="145"/>
  <c r="B20" i="145"/>
  <c r="C20" i="145"/>
  <c r="G20" i="145"/>
  <c r="H20" i="145"/>
  <c r="B21" i="145"/>
  <c r="C21" i="145"/>
  <c r="G21" i="145"/>
  <c r="H21" i="145"/>
  <c r="B22" i="145"/>
  <c r="C22" i="145"/>
  <c r="G22" i="145"/>
  <c r="H22" i="145"/>
  <c r="B23" i="145"/>
  <c r="C23" i="145"/>
  <c r="G23" i="145"/>
  <c r="H23" i="145"/>
  <c r="B24" i="145"/>
  <c r="C24" i="145"/>
  <c r="G24" i="145"/>
  <c r="H24" i="145"/>
  <c r="B25" i="145"/>
  <c r="C25" i="145"/>
  <c r="G25" i="145"/>
  <c r="H25" i="145"/>
  <c r="B26" i="145"/>
  <c r="C26" i="145"/>
  <c r="G26" i="145"/>
  <c r="H26" i="145"/>
  <c r="B27" i="145"/>
  <c r="C27" i="145"/>
  <c r="G27" i="145"/>
  <c r="H27" i="145"/>
  <c r="B28" i="145"/>
  <c r="C28" i="145"/>
  <c r="G28" i="145"/>
  <c r="H28" i="145"/>
  <c r="B29" i="145"/>
  <c r="C29" i="145"/>
  <c r="G29" i="145"/>
  <c r="H29" i="145"/>
  <c r="B30" i="145"/>
  <c r="C30" i="145"/>
  <c r="G30" i="145"/>
  <c r="H30" i="145"/>
  <c r="B31" i="145"/>
  <c r="C31" i="145"/>
  <c r="G31" i="145"/>
  <c r="H31" i="145"/>
  <c r="B32" i="145"/>
  <c r="C32" i="145"/>
  <c r="G32" i="145"/>
  <c r="H32" i="145"/>
  <c r="B33" i="145"/>
  <c r="C33" i="145"/>
  <c r="G33" i="145"/>
  <c r="H33" i="145"/>
  <c r="B34" i="145"/>
  <c r="C34" i="145"/>
  <c r="G34" i="145"/>
  <c r="H34" i="145"/>
  <c r="B35" i="145"/>
  <c r="C35" i="145"/>
  <c r="G35" i="145"/>
  <c r="H35" i="145"/>
  <c r="B36" i="145"/>
  <c r="C36" i="145"/>
  <c r="G36" i="145"/>
  <c r="H36" i="145"/>
  <c r="B37" i="145"/>
  <c r="C37" i="145"/>
  <c r="G37" i="145"/>
  <c r="H37" i="145"/>
  <c r="B38" i="145"/>
  <c r="C38" i="145"/>
  <c r="G38" i="145"/>
  <c r="H38" i="145"/>
  <c r="B39" i="145"/>
  <c r="C39" i="145"/>
  <c r="G39" i="145"/>
  <c r="H39" i="145"/>
  <c r="B40" i="145"/>
  <c r="C40" i="145"/>
  <c r="G40" i="145"/>
  <c r="H40" i="145"/>
  <c r="B41" i="145"/>
  <c r="C41" i="145"/>
  <c r="G41" i="145"/>
  <c r="H41" i="145"/>
  <c r="B42" i="145"/>
  <c r="C42" i="145"/>
  <c r="G42" i="145"/>
  <c r="H42" i="145"/>
  <c r="B43" i="145"/>
  <c r="C43" i="145"/>
  <c r="G43" i="145"/>
  <c r="H43" i="145"/>
  <c r="B44" i="145"/>
  <c r="C44" i="145"/>
  <c r="G44" i="145"/>
  <c r="H44" i="145"/>
  <c r="B45" i="145"/>
  <c r="C45" i="145"/>
  <c r="G45" i="145"/>
  <c r="H45" i="145"/>
  <c r="B46" i="145"/>
  <c r="C46" i="145"/>
  <c r="G46" i="145"/>
  <c r="H46" i="145"/>
  <c r="B47" i="145"/>
  <c r="C47" i="145"/>
  <c r="G47" i="145"/>
  <c r="H47" i="145"/>
  <c r="B48" i="145"/>
  <c r="C48" i="145"/>
  <c r="G48" i="145"/>
  <c r="H48" i="145"/>
  <c r="B49" i="145"/>
  <c r="C49" i="145"/>
  <c r="G49" i="145"/>
  <c r="H49" i="145"/>
  <c r="B50" i="145"/>
  <c r="C50" i="145"/>
  <c r="G50" i="145"/>
  <c r="H50" i="145"/>
  <c r="B51" i="145"/>
  <c r="C51" i="145"/>
  <c r="G51" i="145"/>
  <c r="H51" i="145"/>
  <c r="B52" i="145"/>
  <c r="C52" i="145"/>
  <c r="G52" i="145"/>
  <c r="H52" i="145"/>
  <c r="B53" i="145"/>
  <c r="C53" i="145"/>
  <c r="G53" i="145"/>
  <c r="H53" i="145"/>
  <c r="B54" i="145"/>
  <c r="C54" i="145"/>
  <c r="G54" i="145"/>
  <c r="H54" i="145"/>
  <c r="B55" i="145"/>
  <c r="C55" i="145"/>
  <c r="G55" i="145"/>
  <c r="H55" i="145"/>
  <c r="B56" i="145"/>
  <c r="C56" i="145"/>
  <c r="G56" i="145"/>
  <c r="H56" i="145"/>
  <c r="B57" i="145"/>
  <c r="C57" i="145"/>
  <c r="G57" i="145"/>
  <c r="H57" i="145"/>
  <c r="B58" i="145"/>
  <c r="C58" i="145"/>
  <c r="G58" i="145"/>
  <c r="H58" i="145"/>
  <c r="B59" i="145"/>
  <c r="C59" i="145"/>
  <c r="G59" i="145"/>
  <c r="H59" i="145"/>
  <c r="B60" i="145"/>
  <c r="C60" i="145"/>
  <c r="G60" i="145"/>
  <c r="H60" i="145"/>
  <c r="B61" i="145"/>
  <c r="C61" i="145"/>
  <c r="G61" i="145"/>
  <c r="H61" i="145"/>
  <c r="B62" i="145"/>
  <c r="C62" i="145"/>
  <c r="G62" i="145"/>
  <c r="H62" i="145"/>
  <c r="B63" i="145"/>
  <c r="C63" i="145"/>
  <c r="G63" i="145"/>
  <c r="H63" i="145"/>
  <c r="B64" i="145"/>
  <c r="C64" i="145"/>
  <c r="G64" i="145"/>
  <c r="H64" i="145"/>
  <c r="B65" i="145"/>
  <c r="C65" i="145"/>
  <c r="G65" i="145"/>
  <c r="H65" i="145"/>
  <c r="B66" i="145"/>
  <c r="C66" i="145"/>
  <c r="G66" i="145"/>
  <c r="H66" i="145"/>
  <c r="B67" i="145"/>
  <c r="C67" i="145"/>
  <c r="G67" i="145"/>
  <c r="H67" i="145"/>
  <c r="B68" i="145"/>
  <c r="C68" i="145"/>
  <c r="G68" i="145"/>
  <c r="H68" i="145"/>
  <c r="B69" i="145"/>
  <c r="C69" i="145"/>
  <c r="G69" i="145"/>
  <c r="H69" i="145"/>
  <c r="B70" i="145"/>
  <c r="C70" i="145"/>
  <c r="G70" i="145"/>
  <c r="H70" i="145"/>
  <c r="B71" i="145"/>
  <c r="C71" i="145"/>
  <c r="G71" i="145"/>
  <c r="H71" i="145"/>
  <c r="B72" i="145"/>
  <c r="C72" i="145"/>
  <c r="G72" i="145"/>
  <c r="H72" i="145"/>
  <c r="B73" i="145"/>
  <c r="C73" i="145"/>
  <c r="G73" i="145"/>
  <c r="H73" i="145"/>
  <c r="B74" i="145"/>
  <c r="C74" i="145"/>
  <c r="G74" i="145"/>
  <c r="H74" i="145"/>
  <c r="B75" i="145"/>
  <c r="C75" i="145"/>
  <c r="G75" i="145"/>
  <c r="H75" i="145"/>
  <c r="B76" i="145"/>
  <c r="C76" i="145"/>
  <c r="G76" i="145"/>
  <c r="H76" i="145"/>
  <c r="B77" i="145"/>
  <c r="C77" i="145"/>
  <c r="G77" i="145"/>
  <c r="H77" i="145"/>
  <c r="B78" i="145"/>
  <c r="C78" i="145"/>
  <c r="G78" i="145"/>
  <c r="H78" i="145"/>
  <c r="B79" i="145"/>
  <c r="C79" i="145"/>
  <c r="G79" i="145"/>
  <c r="H79" i="145"/>
  <c r="B80" i="145"/>
  <c r="C80" i="145"/>
  <c r="G80" i="145"/>
  <c r="H80" i="145"/>
  <c r="B81" i="145"/>
  <c r="C81" i="145"/>
  <c r="G81" i="145"/>
  <c r="H81" i="145"/>
  <c r="B82" i="145"/>
  <c r="C82" i="145"/>
  <c r="G82" i="145"/>
  <c r="H82" i="145"/>
  <c r="B83" i="145"/>
  <c r="C83" i="145"/>
  <c r="G83" i="145"/>
  <c r="H83" i="145"/>
  <c r="B84" i="145"/>
  <c r="C84" i="145"/>
  <c r="D84" i="145"/>
  <c r="G84" i="145"/>
  <c r="H84" i="145"/>
  <c r="B85" i="145"/>
  <c r="C85" i="145"/>
  <c r="G85" i="145"/>
  <c r="H85" i="145"/>
  <c r="B86" i="145"/>
  <c r="C86" i="145"/>
  <c r="G86" i="145"/>
  <c r="H86" i="145"/>
  <c r="B87" i="145"/>
  <c r="C87" i="145"/>
  <c r="G87" i="145"/>
  <c r="H87" i="145"/>
  <c r="B88" i="145"/>
  <c r="C88" i="145"/>
  <c r="G88" i="145"/>
  <c r="H88" i="145"/>
  <c r="B89" i="145"/>
  <c r="C89" i="145"/>
  <c r="G89" i="145"/>
  <c r="H89" i="145"/>
  <c r="B90" i="145"/>
  <c r="C90" i="145"/>
  <c r="G90" i="145"/>
  <c r="H90" i="145"/>
  <c r="B91" i="145"/>
  <c r="C91" i="145"/>
  <c r="G91" i="145"/>
  <c r="H91" i="145"/>
  <c r="B92" i="145"/>
  <c r="C92" i="145"/>
  <c r="G92" i="145"/>
  <c r="H92" i="145"/>
  <c r="B93" i="145"/>
  <c r="C93" i="145"/>
  <c r="G93" i="145"/>
  <c r="H93" i="145"/>
  <c r="B94" i="145"/>
  <c r="C94" i="145"/>
  <c r="D94" i="145"/>
  <c r="G94" i="145"/>
  <c r="H94" i="145"/>
  <c r="B95" i="145"/>
  <c r="C95" i="145"/>
  <c r="G95" i="145"/>
  <c r="H95" i="145"/>
  <c r="B96" i="145"/>
  <c r="C96" i="145"/>
  <c r="G96" i="145"/>
  <c r="H96" i="145"/>
  <c r="B97" i="145"/>
  <c r="C97" i="145"/>
  <c r="G97" i="145"/>
  <c r="H97" i="145"/>
  <c r="B98" i="145"/>
  <c r="C98" i="145"/>
  <c r="G98" i="145"/>
  <c r="H98" i="145"/>
  <c r="B99" i="145"/>
  <c r="C99" i="145"/>
  <c r="G99" i="145"/>
  <c r="H99" i="145"/>
  <c r="B100" i="145"/>
  <c r="C100" i="145"/>
  <c r="G100" i="145"/>
  <c r="H100" i="145"/>
  <c r="B101" i="145"/>
  <c r="C101" i="145"/>
  <c r="G101" i="145"/>
  <c r="H101" i="145"/>
  <c r="B102" i="145"/>
  <c r="C102" i="145"/>
  <c r="G102" i="145"/>
  <c r="H102" i="145"/>
  <c r="B103" i="145"/>
  <c r="C103" i="145"/>
  <c r="G103" i="145"/>
  <c r="H103" i="145"/>
  <c r="B104" i="145"/>
  <c r="C104" i="145"/>
  <c r="G104" i="145"/>
  <c r="H104" i="145"/>
  <c r="B105" i="145"/>
  <c r="C105" i="145"/>
  <c r="D105" i="145"/>
  <c r="G105" i="145"/>
  <c r="H105" i="145"/>
  <c r="B106" i="145"/>
  <c r="C106" i="145"/>
  <c r="G106" i="145"/>
  <c r="H106" i="145"/>
  <c r="B107" i="145"/>
  <c r="C107" i="145"/>
  <c r="G107" i="145"/>
  <c r="H107" i="145"/>
  <c r="B108" i="145"/>
  <c r="C108" i="145"/>
  <c r="G108" i="145"/>
  <c r="H108" i="145"/>
  <c r="B109" i="145"/>
  <c r="C109" i="145"/>
  <c r="G109" i="145"/>
  <c r="H109" i="145"/>
  <c r="B110" i="145"/>
  <c r="C110" i="145"/>
  <c r="D110" i="145"/>
  <c r="G110" i="145"/>
  <c r="H110" i="145"/>
  <c r="B111" i="145"/>
  <c r="C111" i="145"/>
  <c r="G111" i="145"/>
  <c r="H111" i="145"/>
  <c r="B112" i="145"/>
  <c r="C112" i="145"/>
  <c r="G112" i="145"/>
  <c r="H112" i="145"/>
  <c r="B113" i="145"/>
  <c r="C113" i="145"/>
  <c r="G113" i="145"/>
  <c r="H113" i="145"/>
  <c r="B114" i="145"/>
  <c r="C114" i="145"/>
  <c r="G114" i="145"/>
  <c r="H114" i="145"/>
  <c r="B115" i="145"/>
  <c r="C115" i="145"/>
  <c r="G115" i="145"/>
  <c r="H115" i="145"/>
  <c r="B116" i="145"/>
  <c r="C116" i="145"/>
  <c r="G116" i="145"/>
  <c r="H116" i="145"/>
  <c r="B117" i="145"/>
  <c r="C117" i="145"/>
  <c r="G117" i="145"/>
  <c r="H117" i="145"/>
  <c r="B118" i="145"/>
  <c r="C118" i="145"/>
  <c r="G118" i="145"/>
  <c r="H118" i="145"/>
  <c r="B119" i="145"/>
  <c r="C119" i="145"/>
  <c r="G119" i="145"/>
  <c r="H119" i="145"/>
  <c r="B120" i="145"/>
  <c r="C120" i="145"/>
  <c r="G120" i="145"/>
  <c r="H120" i="145"/>
  <c r="B121" i="145"/>
  <c r="C121" i="145"/>
  <c r="G121" i="145"/>
  <c r="H121" i="145"/>
  <c r="B122" i="145"/>
  <c r="C122" i="145"/>
  <c r="G122" i="145"/>
  <c r="H122" i="145"/>
  <c r="B123" i="145"/>
  <c r="C123" i="145"/>
  <c r="G123" i="145"/>
  <c r="H123" i="145"/>
  <c r="B124" i="145"/>
  <c r="C124" i="145"/>
  <c r="G124" i="145"/>
  <c r="H124" i="145"/>
  <c r="B125" i="145"/>
  <c r="C125" i="145"/>
  <c r="G125" i="145"/>
  <c r="H125" i="145"/>
  <c r="B126" i="145"/>
  <c r="C126" i="145"/>
  <c r="G126" i="145"/>
  <c r="H126" i="145"/>
  <c r="B127" i="145"/>
  <c r="C127" i="145"/>
  <c r="G127" i="145"/>
  <c r="H127" i="145"/>
  <c r="B128" i="145"/>
  <c r="C128" i="145"/>
  <c r="G128" i="145"/>
  <c r="H128" i="145"/>
  <c r="B129" i="145"/>
  <c r="C129" i="145"/>
  <c r="G129" i="145"/>
  <c r="H129" i="145"/>
  <c r="B130" i="145"/>
  <c r="C130" i="145"/>
  <c r="G130" i="145"/>
  <c r="H130" i="145"/>
  <c r="B131" i="145"/>
  <c r="C131" i="145"/>
  <c r="G131" i="145"/>
  <c r="H131" i="145"/>
  <c r="B3" i="144"/>
  <c r="C3" i="144"/>
  <c r="G3" i="144"/>
  <c r="H3" i="144"/>
  <c r="B4" i="144"/>
  <c r="C4" i="144"/>
  <c r="G4" i="144"/>
  <c r="H4" i="144"/>
  <c r="B5" i="144"/>
  <c r="C5" i="144"/>
  <c r="G5" i="144"/>
  <c r="H5" i="144"/>
  <c r="B6" i="144"/>
  <c r="C6" i="144"/>
  <c r="G6" i="144"/>
  <c r="H6" i="144"/>
  <c r="B7" i="144"/>
  <c r="C7" i="144"/>
  <c r="G7" i="144"/>
  <c r="H7" i="144"/>
  <c r="B8" i="144"/>
  <c r="C8" i="144"/>
  <c r="D8" i="144"/>
  <c r="G8" i="144"/>
  <c r="H8" i="144"/>
  <c r="B9" i="144"/>
  <c r="C9" i="144"/>
  <c r="G9" i="144"/>
  <c r="H9" i="144"/>
  <c r="B10" i="144"/>
  <c r="C10" i="144"/>
  <c r="G10" i="144"/>
  <c r="H10" i="144"/>
  <c r="B11" i="144"/>
  <c r="C11" i="144"/>
  <c r="G11" i="144"/>
  <c r="H11" i="144"/>
  <c r="B12" i="144"/>
  <c r="C12" i="144"/>
  <c r="G12" i="144"/>
  <c r="H12" i="144"/>
  <c r="B13" i="144"/>
  <c r="C13" i="144"/>
  <c r="D13" i="144"/>
  <c r="G13" i="144"/>
  <c r="H13" i="144"/>
  <c r="B14" i="144"/>
  <c r="C14" i="144"/>
  <c r="G14" i="144"/>
  <c r="H14" i="144"/>
  <c r="B15" i="144"/>
  <c r="C15" i="144"/>
  <c r="G15" i="144"/>
  <c r="H15" i="144"/>
  <c r="B16" i="144"/>
  <c r="C16" i="144"/>
  <c r="G16" i="144"/>
  <c r="H16" i="144"/>
  <c r="B17" i="144"/>
  <c r="C17" i="144"/>
  <c r="G17" i="144"/>
  <c r="H17" i="144"/>
  <c r="B18" i="144"/>
  <c r="C18" i="144"/>
  <c r="G18" i="144"/>
  <c r="H18" i="144"/>
  <c r="B19" i="144"/>
  <c r="C19" i="144"/>
  <c r="G19" i="144"/>
  <c r="H19" i="144"/>
  <c r="B20" i="144"/>
  <c r="C20" i="144"/>
  <c r="G20" i="144"/>
  <c r="H20" i="144"/>
  <c r="B21" i="144"/>
  <c r="C21" i="144"/>
  <c r="G21" i="144"/>
  <c r="H21" i="144"/>
  <c r="B22" i="144"/>
  <c r="C22" i="144"/>
  <c r="G22" i="144"/>
  <c r="H22" i="144"/>
  <c r="B23" i="144"/>
  <c r="C23" i="144"/>
  <c r="G23" i="144"/>
  <c r="H23" i="144"/>
  <c r="B24" i="144"/>
  <c r="C24" i="144"/>
  <c r="G24" i="144"/>
  <c r="H24" i="144"/>
  <c r="B25" i="144"/>
  <c r="C25" i="144"/>
  <c r="G25" i="144"/>
  <c r="H25" i="144"/>
  <c r="B26" i="144"/>
  <c r="C26" i="144"/>
  <c r="G26" i="144"/>
  <c r="H26" i="144"/>
  <c r="B27" i="144"/>
  <c r="C27" i="144"/>
  <c r="G27" i="144"/>
  <c r="H27" i="144"/>
  <c r="B28" i="144"/>
  <c r="C28" i="144"/>
  <c r="G28" i="144"/>
  <c r="H28" i="144"/>
  <c r="B29" i="144"/>
  <c r="C29" i="144"/>
  <c r="G29" i="144"/>
  <c r="H29" i="144"/>
  <c r="B30" i="144"/>
  <c r="C30" i="144"/>
  <c r="G30" i="144"/>
  <c r="H30" i="144"/>
  <c r="B31" i="144"/>
  <c r="C31" i="144"/>
  <c r="G31" i="144"/>
  <c r="H31" i="144"/>
  <c r="B32" i="144"/>
  <c r="C32" i="144"/>
  <c r="G32" i="144"/>
  <c r="H32" i="144"/>
  <c r="B33" i="144"/>
  <c r="C33" i="144"/>
  <c r="G33" i="144"/>
  <c r="H33" i="144"/>
  <c r="B34" i="144"/>
  <c r="C34" i="144"/>
  <c r="G34" i="144"/>
  <c r="H34" i="144"/>
  <c r="B35" i="144"/>
  <c r="C35" i="144"/>
  <c r="G35" i="144"/>
  <c r="H35" i="144"/>
  <c r="B36" i="144"/>
  <c r="C36" i="144"/>
  <c r="G36" i="144"/>
  <c r="H36" i="144"/>
  <c r="B37" i="144"/>
  <c r="C37" i="144"/>
  <c r="G37" i="144"/>
  <c r="H37" i="144"/>
  <c r="B38" i="144"/>
  <c r="C38" i="144"/>
  <c r="G38" i="144"/>
  <c r="H38" i="144"/>
  <c r="B39" i="144"/>
  <c r="C39" i="144"/>
  <c r="G39" i="144"/>
  <c r="H39" i="144"/>
  <c r="B40" i="144"/>
  <c r="C40" i="144"/>
  <c r="G40" i="144"/>
  <c r="H40" i="144"/>
  <c r="B41" i="144"/>
  <c r="C41" i="144"/>
  <c r="G41" i="144"/>
  <c r="H41" i="144"/>
  <c r="B42" i="144"/>
  <c r="C42" i="144"/>
  <c r="G42" i="144"/>
  <c r="H42" i="144"/>
  <c r="B43" i="144"/>
  <c r="C43" i="144"/>
  <c r="G43" i="144"/>
  <c r="H43" i="144"/>
  <c r="B44" i="144"/>
  <c r="C44" i="144"/>
  <c r="G44" i="144"/>
  <c r="H44" i="144"/>
  <c r="B45" i="144"/>
  <c r="C45" i="144"/>
  <c r="G45" i="144"/>
  <c r="H45" i="144"/>
  <c r="B46" i="144"/>
  <c r="C46" i="144"/>
  <c r="G46" i="144"/>
  <c r="H46" i="144"/>
  <c r="B47" i="144"/>
  <c r="C47" i="144"/>
  <c r="G47" i="144"/>
  <c r="H47" i="144"/>
  <c r="B48" i="144"/>
  <c r="C48" i="144"/>
  <c r="G48" i="144"/>
  <c r="H48" i="144"/>
  <c r="B49" i="144"/>
  <c r="C49" i="144"/>
  <c r="G49" i="144"/>
  <c r="H49" i="144"/>
  <c r="B50" i="144"/>
  <c r="C50" i="144"/>
  <c r="G50" i="144"/>
  <c r="H50" i="144"/>
  <c r="B51" i="144"/>
  <c r="C51" i="144"/>
  <c r="G51" i="144"/>
  <c r="H51" i="144"/>
  <c r="B52" i="144"/>
  <c r="C52" i="144"/>
  <c r="G52" i="144"/>
  <c r="H52" i="144"/>
  <c r="B53" i="144"/>
  <c r="C53" i="144"/>
  <c r="G53" i="144"/>
  <c r="H53" i="144"/>
  <c r="B54" i="144"/>
  <c r="C54" i="144"/>
  <c r="G54" i="144"/>
  <c r="H54" i="144"/>
  <c r="B55" i="144"/>
  <c r="C55" i="144"/>
  <c r="G55" i="144"/>
  <c r="H55" i="144"/>
  <c r="B56" i="144"/>
  <c r="C56" i="144"/>
  <c r="G56" i="144"/>
  <c r="H56" i="144"/>
  <c r="B57" i="144"/>
  <c r="C57" i="144"/>
  <c r="G57" i="144"/>
  <c r="H57" i="144"/>
  <c r="B58" i="144"/>
  <c r="C58" i="144"/>
  <c r="G58" i="144"/>
  <c r="H58" i="144"/>
  <c r="B59" i="144"/>
  <c r="C59" i="144"/>
  <c r="G59" i="144"/>
  <c r="H59" i="144"/>
  <c r="B60" i="144"/>
  <c r="C60" i="144"/>
  <c r="G60" i="144"/>
  <c r="H60" i="144"/>
  <c r="B61" i="144"/>
  <c r="C61" i="144"/>
  <c r="G61" i="144"/>
  <c r="H61" i="144"/>
  <c r="B62" i="144"/>
  <c r="C62" i="144"/>
  <c r="G62" i="144"/>
  <c r="H62" i="144"/>
  <c r="B63" i="144"/>
  <c r="C63" i="144"/>
  <c r="G63" i="144"/>
  <c r="H63" i="144"/>
  <c r="B64" i="144"/>
  <c r="C64" i="144"/>
  <c r="G64" i="144"/>
  <c r="H64" i="144"/>
  <c r="B65" i="144"/>
  <c r="C65" i="144"/>
  <c r="G65" i="144"/>
  <c r="H65" i="144"/>
  <c r="B66" i="144"/>
  <c r="C66" i="144"/>
  <c r="G66" i="144"/>
  <c r="H66" i="144"/>
  <c r="B67" i="144"/>
  <c r="C67" i="144"/>
  <c r="G67" i="144"/>
  <c r="H67" i="144"/>
  <c r="B68" i="144"/>
  <c r="C68" i="144"/>
  <c r="D68" i="144"/>
  <c r="G68" i="144"/>
  <c r="H68" i="144"/>
  <c r="B69" i="144"/>
  <c r="C69" i="144"/>
  <c r="G69" i="144"/>
  <c r="H69" i="144"/>
  <c r="B70" i="144"/>
  <c r="C70" i="144"/>
  <c r="G70" i="144"/>
  <c r="H70" i="144"/>
  <c r="B71" i="144"/>
  <c r="C71" i="144"/>
  <c r="G71" i="144"/>
  <c r="H71" i="144"/>
  <c r="B72" i="144"/>
  <c r="C72" i="144"/>
  <c r="G72" i="144"/>
  <c r="H72" i="144"/>
  <c r="B73" i="144"/>
  <c r="C73" i="144"/>
  <c r="G73" i="144"/>
  <c r="H73" i="144"/>
  <c r="B74" i="144"/>
  <c r="C74" i="144"/>
  <c r="G74" i="144"/>
  <c r="H74" i="144"/>
  <c r="B75" i="144"/>
  <c r="C75" i="144"/>
  <c r="G75" i="144"/>
  <c r="H75" i="144"/>
  <c r="B76" i="144"/>
  <c r="C76" i="144"/>
  <c r="G76" i="144"/>
  <c r="H76" i="144"/>
  <c r="B77" i="144"/>
  <c r="C77" i="144"/>
  <c r="G77" i="144"/>
  <c r="H77" i="144"/>
  <c r="B78" i="144"/>
  <c r="C78" i="144"/>
  <c r="G78" i="144"/>
  <c r="H78" i="144"/>
  <c r="B79" i="144"/>
  <c r="C79" i="144"/>
  <c r="D79" i="144"/>
  <c r="G79" i="144"/>
  <c r="H79" i="144"/>
  <c r="B80" i="144"/>
  <c r="C80" i="144"/>
  <c r="G80" i="144"/>
  <c r="H80" i="144"/>
  <c r="B81" i="144"/>
  <c r="C81" i="144"/>
  <c r="G81" i="144"/>
  <c r="H81" i="144"/>
  <c r="B82" i="144"/>
  <c r="C82" i="144"/>
  <c r="D82" i="144"/>
  <c r="G82" i="144"/>
  <c r="H82" i="144"/>
  <c r="B83" i="144"/>
  <c r="C83" i="144"/>
  <c r="G83" i="144"/>
  <c r="H83" i="144"/>
  <c r="B84" i="144"/>
  <c r="C84" i="144"/>
  <c r="G84" i="144"/>
  <c r="H84" i="144"/>
  <c r="B85" i="144"/>
  <c r="C85" i="144"/>
  <c r="G85" i="144"/>
  <c r="H85" i="144"/>
  <c r="B86" i="144"/>
  <c r="C86" i="144"/>
  <c r="G86" i="144"/>
  <c r="H86" i="144"/>
  <c r="B87" i="144"/>
  <c r="C87" i="144"/>
  <c r="G87" i="144"/>
  <c r="H87" i="144"/>
  <c r="B88" i="144"/>
  <c r="C88" i="144"/>
  <c r="G88" i="144"/>
  <c r="H88" i="144"/>
  <c r="B89" i="144"/>
  <c r="C89" i="144"/>
  <c r="G89" i="144"/>
  <c r="H89" i="144"/>
  <c r="B90" i="144"/>
  <c r="C90" i="144"/>
  <c r="G90" i="144"/>
  <c r="H90" i="144"/>
  <c r="B91" i="144"/>
  <c r="C91" i="144"/>
  <c r="G91" i="144"/>
  <c r="H91" i="144"/>
  <c r="B3" i="143"/>
  <c r="C3" i="143"/>
  <c r="G3" i="143"/>
  <c r="H3" i="143"/>
  <c r="B4" i="143"/>
  <c r="C4" i="143"/>
  <c r="G4" i="143"/>
  <c r="H4" i="143"/>
  <c r="B5" i="143"/>
  <c r="C5" i="143"/>
  <c r="G5" i="143"/>
  <c r="H5" i="143"/>
  <c r="B6" i="143"/>
  <c r="C6" i="143"/>
  <c r="G6" i="143"/>
  <c r="H6" i="143"/>
  <c r="B7" i="143"/>
  <c r="C7" i="143"/>
  <c r="G7" i="143"/>
  <c r="H7" i="143"/>
  <c r="B8" i="143"/>
  <c r="C8" i="143"/>
  <c r="D8" i="143"/>
  <c r="G8" i="143"/>
  <c r="H8" i="143"/>
  <c r="B9" i="143"/>
  <c r="C9" i="143"/>
  <c r="G9" i="143"/>
  <c r="H9" i="143"/>
  <c r="B10" i="143"/>
  <c r="C10" i="143"/>
  <c r="G10" i="143"/>
  <c r="H10" i="143"/>
  <c r="B11" i="143"/>
  <c r="C11" i="143"/>
  <c r="G11" i="143"/>
  <c r="H11" i="143"/>
  <c r="B12" i="143"/>
  <c r="C12" i="143"/>
  <c r="G12" i="143"/>
  <c r="H12" i="143"/>
  <c r="B13" i="143"/>
  <c r="C13" i="143"/>
  <c r="G13" i="143"/>
  <c r="H13" i="143"/>
  <c r="B14" i="143"/>
  <c r="C14" i="143"/>
  <c r="G14" i="143"/>
  <c r="H14" i="143"/>
  <c r="B15" i="143"/>
  <c r="C15" i="143"/>
  <c r="G15" i="143"/>
  <c r="H15" i="143"/>
  <c r="B16" i="143"/>
  <c r="C16" i="143"/>
  <c r="G16" i="143"/>
  <c r="H16" i="143"/>
  <c r="B17" i="143"/>
  <c r="C17" i="143"/>
  <c r="G17" i="143"/>
  <c r="H17" i="143"/>
  <c r="B18" i="143"/>
  <c r="C18" i="143"/>
  <c r="G18" i="143"/>
  <c r="H18" i="143"/>
  <c r="B19" i="143"/>
  <c r="C19" i="143"/>
  <c r="G19" i="143"/>
  <c r="H19" i="143"/>
  <c r="B20" i="143"/>
  <c r="C20" i="143"/>
  <c r="G20" i="143"/>
  <c r="H20" i="143"/>
  <c r="B21" i="143"/>
  <c r="C21" i="143"/>
  <c r="G21" i="143"/>
  <c r="H21" i="143"/>
  <c r="B22" i="143"/>
  <c r="C22" i="143"/>
  <c r="G22" i="143"/>
  <c r="H22" i="143"/>
  <c r="B23" i="143"/>
  <c r="C23" i="143"/>
  <c r="G23" i="143"/>
  <c r="H23" i="143"/>
  <c r="B24" i="143"/>
  <c r="C24" i="143"/>
  <c r="G24" i="143"/>
  <c r="H24" i="143"/>
  <c r="B25" i="143"/>
  <c r="C25" i="143"/>
  <c r="D25" i="143"/>
  <c r="G25" i="143"/>
  <c r="H25" i="143"/>
  <c r="B26" i="143"/>
  <c r="C26" i="143"/>
  <c r="G26" i="143"/>
  <c r="H26" i="143"/>
  <c r="B27" i="143"/>
  <c r="C27" i="143"/>
  <c r="G27" i="143"/>
  <c r="H27" i="143"/>
  <c r="B28" i="143"/>
  <c r="C28" i="143"/>
  <c r="G28" i="143"/>
  <c r="H28" i="143"/>
  <c r="B29" i="143"/>
  <c r="C29" i="143"/>
  <c r="G29" i="143"/>
  <c r="H29" i="143"/>
  <c r="B30" i="143"/>
  <c r="C30" i="143"/>
  <c r="D30" i="143"/>
  <c r="G30" i="143"/>
  <c r="H30" i="143"/>
  <c r="B31" i="143"/>
  <c r="C31" i="143"/>
  <c r="G31" i="143"/>
  <c r="H31" i="143"/>
  <c r="B32" i="143"/>
  <c r="C32" i="143"/>
  <c r="G32" i="143"/>
  <c r="H32" i="143"/>
  <c r="B33" i="143"/>
  <c r="C33" i="143"/>
  <c r="G33" i="143"/>
  <c r="H33" i="143"/>
  <c r="B34" i="143"/>
  <c r="C34" i="143"/>
  <c r="G34" i="143"/>
  <c r="H34" i="143"/>
  <c r="B35" i="143"/>
  <c r="C35" i="143"/>
  <c r="G35" i="143"/>
  <c r="H35" i="143"/>
  <c r="B36" i="143"/>
  <c r="C36" i="143"/>
  <c r="G36" i="143"/>
  <c r="H36" i="143"/>
  <c r="B37" i="143"/>
  <c r="C37" i="143"/>
  <c r="G37" i="143"/>
  <c r="H37" i="143"/>
  <c r="B38" i="143"/>
  <c r="C38" i="143"/>
  <c r="G38" i="143"/>
  <c r="H38" i="143"/>
  <c r="B39" i="143"/>
  <c r="C39" i="143"/>
  <c r="G39" i="143"/>
  <c r="H39" i="143"/>
  <c r="B40" i="143"/>
  <c r="C40" i="143"/>
  <c r="G40" i="143"/>
  <c r="H40" i="143"/>
  <c r="B41" i="143"/>
  <c r="C41" i="143"/>
  <c r="G41" i="143"/>
  <c r="H41" i="143"/>
  <c r="B42" i="143"/>
  <c r="C42" i="143"/>
  <c r="G42" i="143"/>
  <c r="H42" i="143"/>
  <c r="B43" i="143"/>
  <c r="C43" i="143"/>
  <c r="G43" i="143"/>
  <c r="H43" i="143"/>
  <c r="B44" i="143"/>
  <c r="C44" i="143"/>
  <c r="G44" i="143"/>
  <c r="H44" i="143"/>
  <c r="B45" i="143"/>
  <c r="C45" i="143"/>
  <c r="G45" i="143"/>
  <c r="H45" i="143"/>
  <c r="B46" i="143"/>
  <c r="C46" i="143"/>
  <c r="G46" i="143"/>
  <c r="H46" i="143"/>
  <c r="B47" i="143"/>
  <c r="C47" i="143"/>
  <c r="G47" i="143"/>
  <c r="H47" i="143"/>
  <c r="B48" i="143"/>
  <c r="C48" i="143"/>
  <c r="G48" i="143"/>
  <c r="H48" i="143"/>
  <c r="B49" i="143"/>
  <c r="C49" i="143"/>
  <c r="G49" i="143"/>
  <c r="H49" i="143"/>
  <c r="B50" i="143"/>
  <c r="C50" i="143"/>
  <c r="G50" i="143"/>
  <c r="H50" i="143"/>
  <c r="B51" i="143"/>
  <c r="C51" i="143"/>
  <c r="G51" i="143"/>
  <c r="H51" i="143"/>
  <c r="B52" i="143"/>
  <c r="C52" i="143"/>
  <c r="G52" i="143"/>
  <c r="H52" i="143"/>
  <c r="B53" i="143"/>
  <c r="C53" i="143"/>
  <c r="G53" i="143"/>
  <c r="H53" i="143"/>
  <c r="B54" i="143"/>
  <c r="C54" i="143"/>
  <c r="G54" i="143"/>
  <c r="H54" i="143"/>
  <c r="B55" i="143"/>
  <c r="C55" i="143"/>
  <c r="G55" i="143"/>
  <c r="H55" i="143"/>
  <c r="B56" i="143"/>
  <c r="C56" i="143"/>
  <c r="G56" i="143"/>
  <c r="H56" i="143"/>
  <c r="B57" i="143"/>
  <c r="C57" i="143"/>
  <c r="G57" i="143"/>
  <c r="H57" i="143"/>
  <c r="B58" i="143"/>
  <c r="C58" i="143"/>
  <c r="G58" i="143"/>
  <c r="H58" i="143"/>
  <c r="B59" i="143"/>
  <c r="C59" i="143"/>
  <c r="G59" i="143"/>
  <c r="H59" i="143"/>
  <c r="B60" i="143"/>
  <c r="C60" i="143"/>
  <c r="G60" i="143"/>
  <c r="H60" i="143"/>
  <c r="B61" i="143"/>
  <c r="C61" i="143"/>
  <c r="G61" i="143"/>
  <c r="H61" i="143"/>
  <c r="B62" i="143"/>
  <c r="C62" i="143"/>
  <c r="G62" i="143"/>
  <c r="H62" i="143"/>
  <c r="B63" i="143"/>
  <c r="C63" i="143"/>
  <c r="G63" i="143"/>
  <c r="H63" i="143"/>
  <c r="B64" i="143"/>
  <c r="C64" i="143"/>
  <c r="G64" i="143"/>
  <c r="H64" i="143"/>
  <c r="B65" i="143"/>
  <c r="C65" i="143"/>
  <c r="G65" i="143"/>
  <c r="H65" i="143"/>
  <c r="B66" i="143"/>
  <c r="C66" i="143"/>
  <c r="G66" i="143"/>
  <c r="H66" i="143"/>
  <c r="B67" i="143"/>
  <c r="C67" i="143"/>
  <c r="G67" i="143"/>
  <c r="H67" i="143"/>
  <c r="B68" i="143"/>
  <c r="C68" i="143"/>
  <c r="G68" i="143"/>
  <c r="H68" i="143"/>
  <c r="B69" i="143"/>
  <c r="C69" i="143"/>
  <c r="G69" i="143"/>
  <c r="H69" i="143"/>
  <c r="B70" i="143"/>
  <c r="C70" i="143"/>
  <c r="G70" i="143"/>
  <c r="H70" i="143"/>
  <c r="B71" i="143"/>
  <c r="C71" i="143"/>
  <c r="G71" i="143"/>
  <c r="H71" i="143"/>
  <c r="B72" i="143"/>
  <c r="C72" i="143"/>
  <c r="G72" i="143"/>
  <c r="H72" i="143"/>
  <c r="B73" i="143"/>
  <c r="C73" i="143"/>
  <c r="G73" i="143"/>
  <c r="H73" i="143"/>
  <c r="B74" i="143"/>
  <c r="C74" i="143"/>
  <c r="G74" i="143"/>
  <c r="H74" i="143"/>
  <c r="B75" i="143"/>
  <c r="C75" i="143"/>
  <c r="G75" i="143"/>
  <c r="H75" i="143"/>
  <c r="B76" i="143"/>
  <c r="C76" i="143"/>
  <c r="D76" i="143"/>
  <c r="G76" i="143"/>
  <c r="H76" i="143"/>
  <c r="B77" i="143"/>
  <c r="C77" i="143"/>
  <c r="G77" i="143"/>
  <c r="H77" i="143"/>
  <c r="B78" i="143"/>
  <c r="C78" i="143"/>
  <c r="G78" i="143"/>
  <c r="H78" i="143"/>
  <c r="B79" i="143"/>
  <c r="C79" i="143"/>
  <c r="G79" i="143"/>
  <c r="H79" i="143"/>
  <c r="B80" i="143"/>
  <c r="C80" i="143"/>
  <c r="D80" i="143"/>
  <c r="G80" i="143"/>
  <c r="H80" i="143"/>
  <c r="B81" i="143"/>
  <c r="C81" i="143"/>
  <c r="G81" i="143"/>
  <c r="H81" i="143"/>
  <c r="B82" i="143"/>
  <c r="C82" i="143"/>
  <c r="G82" i="143"/>
  <c r="H82" i="143"/>
  <c r="B83" i="143"/>
  <c r="C83" i="143"/>
  <c r="G83" i="143"/>
  <c r="H83" i="143"/>
  <c r="B84" i="143"/>
  <c r="C84" i="143"/>
  <c r="G84" i="143"/>
  <c r="H84" i="143"/>
  <c r="B85" i="143"/>
  <c r="C85" i="143"/>
  <c r="G85" i="143"/>
  <c r="H85" i="143"/>
  <c r="B86" i="143"/>
  <c r="C86" i="143"/>
  <c r="G86" i="143"/>
  <c r="H86" i="143"/>
  <c r="B87" i="143"/>
  <c r="C87" i="143"/>
  <c r="G87" i="143"/>
  <c r="H87" i="143"/>
  <c r="B88" i="143"/>
  <c r="C88" i="143"/>
  <c r="G88" i="143"/>
  <c r="H88" i="143"/>
  <c r="B89" i="143"/>
  <c r="C89" i="143"/>
  <c r="G89" i="143"/>
  <c r="H89" i="143"/>
  <c r="B90" i="143"/>
  <c r="C90" i="143"/>
  <c r="G90" i="143"/>
  <c r="H90" i="143"/>
  <c r="B91" i="143"/>
  <c r="C91" i="143"/>
  <c r="G91" i="143"/>
  <c r="H91" i="143"/>
  <c r="B92" i="143"/>
  <c r="C92" i="143"/>
  <c r="G92" i="143"/>
  <c r="H92" i="143"/>
  <c r="B93" i="143"/>
  <c r="C93" i="143"/>
  <c r="G93" i="143"/>
  <c r="H93" i="143"/>
  <c r="B94" i="143"/>
  <c r="C94" i="143"/>
  <c r="G94" i="143"/>
  <c r="H94" i="143"/>
  <c r="B95" i="143"/>
  <c r="C95" i="143"/>
  <c r="G95" i="143"/>
  <c r="H95" i="143"/>
  <c r="B96" i="143"/>
  <c r="C96" i="143"/>
  <c r="G96" i="143"/>
  <c r="H96" i="143"/>
  <c r="B97" i="143"/>
  <c r="C97" i="143"/>
  <c r="G97" i="143"/>
  <c r="H97" i="143"/>
  <c r="B98" i="143"/>
  <c r="C98" i="143"/>
  <c r="G98" i="143"/>
  <c r="H98" i="143"/>
  <c r="B99" i="143"/>
  <c r="C99" i="143"/>
  <c r="G99" i="143"/>
  <c r="H99" i="143"/>
  <c r="B100" i="143"/>
  <c r="C100" i="143"/>
  <c r="G100" i="143"/>
  <c r="H100" i="143"/>
  <c r="B101" i="143"/>
  <c r="C101" i="143"/>
  <c r="G101" i="143"/>
  <c r="H101" i="143"/>
  <c r="B102" i="143"/>
  <c r="C102" i="143"/>
  <c r="G102" i="143"/>
  <c r="H102" i="143"/>
  <c r="B103" i="143"/>
  <c r="C103" i="143"/>
  <c r="D103" i="143"/>
  <c r="G103" i="143"/>
  <c r="H103" i="143"/>
  <c r="B104" i="143"/>
  <c r="C104" i="143"/>
  <c r="G104" i="143"/>
  <c r="H104" i="143"/>
  <c r="B105" i="143"/>
  <c r="C105" i="143"/>
  <c r="G105" i="143"/>
  <c r="H105" i="143"/>
  <c r="B106" i="143"/>
  <c r="C106" i="143"/>
  <c r="G106" i="143"/>
  <c r="H106" i="143"/>
  <c r="B107" i="143"/>
  <c r="C107" i="143"/>
  <c r="G107" i="143"/>
  <c r="H107" i="143"/>
  <c r="B108" i="143"/>
  <c r="C108" i="143"/>
  <c r="G108" i="143"/>
  <c r="H108" i="143"/>
  <c r="B109" i="143"/>
  <c r="C109" i="143"/>
  <c r="G109" i="143"/>
  <c r="H109" i="143"/>
  <c r="B110" i="143"/>
  <c r="C110" i="143"/>
  <c r="G110" i="143"/>
  <c r="H110" i="143"/>
  <c r="B111" i="143"/>
  <c r="C111" i="143"/>
  <c r="G111" i="143"/>
  <c r="H111" i="143"/>
  <c r="B112" i="143"/>
  <c r="C112" i="143"/>
  <c r="G112" i="143"/>
  <c r="H112" i="143"/>
  <c r="B113" i="143"/>
  <c r="C113" i="143"/>
  <c r="G113" i="143"/>
  <c r="H113" i="143"/>
  <c r="B114" i="143"/>
  <c r="C114" i="143"/>
  <c r="G114" i="143"/>
  <c r="H114" i="143"/>
  <c r="B115" i="143"/>
  <c r="C115" i="143"/>
  <c r="G115" i="143"/>
  <c r="H115" i="143"/>
  <c r="B116" i="143"/>
  <c r="C116" i="143"/>
  <c r="G116" i="143"/>
  <c r="H116" i="143"/>
  <c r="B117" i="143"/>
  <c r="C117" i="143"/>
  <c r="G117" i="143"/>
  <c r="H117" i="143"/>
  <c r="B118" i="143"/>
  <c r="C118" i="143"/>
  <c r="G118" i="143"/>
  <c r="H118" i="143"/>
  <c r="B119" i="143"/>
  <c r="C119" i="143"/>
  <c r="G119" i="143"/>
  <c r="H119" i="143"/>
  <c r="B120" i="143"/>
  <c r="C120" i="143"/>
  <c r="G120" i="143"/>
  <c r="H120" i="143"/>
  <c r="B121" i="143"/>
  <c r="C121" i="143"/>
  <c r="G121" i="143"/>
  <c r="H121" i="143"/>
  <c r="B122" i="143"/>
  <c r="C122" i="143"/>
  <c r="G122" i="143"/>
  <c r="H122" i="143"/>
  <c r="B123" i="143"/>
  <c r="C123" i="143"/>
  <c r="G123" i="143"/>
  <c r="H123" i="143"/>
  <c r="B124" i="143"/>
  <c r="C124" i="143"/>
  <c r="G124" i="143"/>
  <c r="H124" i="143"/>
  <c r="B125" i="143"/>
  <c r="C125" i="143"/>
  <c r="G125" i="143"/>
  <c r="H125" i="143"/>
  <c r="B126" i="143"/>
  <c r="C126" i="143"/>
  <c r="G126" i="143"/>
  <c r="H126" i="143"/>
  <c r="B127" i="143"/>
  <c r="C127" i="143"/>
  <c r="G127" i="143"/>
  <c r="H127" i="143"/>
  <c r="B128" i="143"/>
  <c r="C128" i="143"/>
  <c r="G128" i="143"/>
  <c r="H128" i="143"/>
  <c r="B129" i="143"/>
  <c r="C129" i="143"/>
  <c r="G129" i="143"/>
  <c r="H129" i="143"/>
  <c r="B130" i="143"/>
  <c r="C130" i="143"/>
  <c r="G130" i="143"/>
  <c r="H130" i="143"/>
  <c r="B131" i="143"/>
  <c r="C131" i="143"/>
  <c r="G131" i="143"/>
  <c r="H131" i="143"/>
  <c r="B132" i="143"/>
  <c r="C132" i="143"/>
  <c r="G132" i="143"/>
  <c r="H132" i="143"/>
  <c r="B133" i="143"/>
  <c r="C133" i="143"/>
  <c r="G133" i="143"/>
  <c r="H133" i="143"/>
  <c r="B134" i="143"/>
  <c r="C134" i="143"/>
  <c r="G134" i="143"/>
  <c r="H134" i="143"/>
  <c r="B135" i="143"/>
  <c r="C135" i="143"/>
  <c r="G135" i="143"/>
  <c r="H135" i="143"/>
  <c r="B136" i="143"/>
  <c r="C136" i="143"/>
  <c r="G136" i="143"/>
  <c r="H136" i="143"/>
  <c r="B137" i="143"/>
  <c r="C137" i="143"/>
  <c r="G137" i="143"/>
  <c r="H137" i="143"/>
  <c r="B138" i="143"/>
  <c r="C138" i="143"/>
  <c r="G138" i="143"/>
  <c r="H138" i="143"/>
  <c r="B139" i="143"/>
  <c r="C139" i="143"/>
  <c r="G139" i="143"/>
  <c r="H139" i="143"/>
  <c r="B140" i="143"/>
  <c r="C140" i="143"/>
  <c r="G140" i="143"/>
  <c r="H140" i="143"/>
  <c r="B141" i="143"/>
  <c r="C141" i="143"/>
  <c r="G141" i="143"/>
  <c r="H141" i="143"/>
  <c r="H2" i="153"/>
  <c r="G2" i="153"/>
  <c r="C2" i="153"/>
  <c r="B2" i="153"/>
  <c r="H2" i="151"/>
  <c r="G2" i="151"/>
  <c r="C2" i="151"/>
  <c r="B2" i="151"/>
  <c r="H2" i="150"/>
  <c r="G2" i="150"/>
  <c r="C2" i="150"/>
  <c r="B2" i="150"/>
  <c r="H2" i="149"/>
  <c r="G2" i="149"/>
  <c r="C2" i="149"/>
  <c r="B2" i="149"/>
  <c r="H2" i="148"/>
  <c r="G2" i="148"/>
  <c r="C2" i="148"/>
  <c r="B2" i="148"/>
  <c r="H2" i="147"/>
  <c r="G2" i="147"/>
  <c r="C2" i="147"/>
  <c r="B2" i="147"/>
  <c r="H2" i="146"/>
  <c r="G2" i="146"/>
  <c r="C2" i="146"/>
  <c r="B2" i="146"/>
  <c r="H2" i="145"/>
  <c r="G2" i="145"/>
  <c r="C2" i="145"/>
  <c r="B2" i="145"/>
  <c r="H2" i="144"/>
  <c r="G2" i="144"/>
  <c r="C2" i="144"/>
  <c r="B2" i="144"/>
  <c r="H2" i="143"/>
  <c r="G2" i="143"/>
  <c r="C2" i="143"/>
  <c r="B2" i="143"/>
  <c r="B3" i="142"/>
  <c r="C3" i="142"/>
  <c r="G3" i="142"/>
  <c r="H3" i="142"/>
  <c r="B4" i="142"/>
  <c r="C4" i="142"/>
  <c r="G4" i="142"/>
  <c r="H4" i="142"/>
  <c r="B5" i="142"/>
  <c r="C5" i="142"/>
  <c r="G5" i="142"/>
  <c r="H5" i="142"/>
  <c r="B6" i="142"/>
  <c r="C6" i="142"/>
  <c r="G6" i="142"/>
  <c r="H6" i="142"/>
  <c r="B7" i="142"/>
  <c r="C7" i="142"/>
  <c r="D7" i="142"/>
  <c r="G7" i="142"/>
  <c r="H7" i="142"/>
  <c r="B8" i="142"/>
  <c r="C8" i="142"/>
  <c r="G8" i="142"/>
  <c r="H8" i="142"/>
  <c r="B9" i="142"/>
  <c r="C9" i="142"/>
  <c r="G9" i="142"/>
  <c r="H9" i="142"/>
  <c r="B10" i="142"/>
  <c r="C10" i="142"/>
  <c r="G10" i="142"/>
  <c r="H10" i="142"/>
  <c r="B11" i="142"/>
  <c r="C11" i="142"/>
  <c r="G11" i="142"/>
  <c r="H11" i="142"/>
  <c r="B12" i="142"/>
  <c r="C12" i="142"/>
  <c r="G12" i="142"/>
  <c r="H12" i="142"/>
  <c r="B13" i="142"/>
  <c r="C13" i="142"/>
  <c r="G13" i="142"/>
  <c r="H13" i="142"/>
  <c r="B14" i="142"/>
  <c r="C14" i="142"/>
  <c r="G14" i="142"/>
  <c r="H14" i="142"/>
  <c r="B15" i="142"/>
  <c r="C15" i="142"/>
  <c r="D15" i="142"/>
  <c r="G15" i="142"/>
  <c r="H15" i="142"/>
  <c r="B16" i="142"/>
  <c r="C16" i="142"/>
  <c r="G16" i="142"/>
  <c r="H16" i="142"/>
  <c r="B17" i="142"/>
  <c r="C17" i="142"/>
  <c r="G17" i="142"/>
  <c r="H17" i="142"/>
  <c r="B18" i="142"/>
  <c r="C18" i="142"/>
  <c r="D18" i="142"/>
  <c r="G18" i="142"/>
  <c r="H18" i="142"/>
  <c r="B19" i="142"/>
  <c r="C19" i="142"/>
  <c r="G19" i="142"/>
  <c r="H19" i="142"/>
  <c r="B20" i="142"/>
  <c r="C20" i="142"/>
  <c r="G20" i="142"/>
  <c r="H20" i="142"/>
  <c r="B21" i="142"/>
  <c r="C21" i="142"/>
  <c r="G21" i="142"/>
  <c r="H21" i="142"/>
  <c r="B22" i="142"/>
  <c r="C22" i="142"/>
  <c r="G22" i="142"/>
  <c r="H22" i="142"/>
  <c r="B23" i="142"/>
  <c r="C23" i="142"/>
  <c r="G23" i="142"/>
  <c r="H23" i="142"/>
  <c r="B24" i="142"/>
  <c r="C24" i="142"/>
  <c r="G24" i="142"/>
  <c r="H24" i="142"/>
  <c r="B25" i="142"/>
  <c r="C25" i="142"/>
  <c r="G25" i="142"/>
  <c r="H25" i="142"/>
  <c r="B26" i="142"/>
  <c r="C26" i="142"/>
  <c r="G26" i="142"/>
  <c r="H26" i="142"/>
  <c r="B27" i="142"/>
  <c r="C27" i="142"/>
  <c r="G27" i="142"/>
  <c r="H27" i="142"/>
  <c r="B28" i="142"/>
  <c r="C28" i="142"/>
  <c r="G28" i="142"/>
  <c r="H28" i="142"/>
  <c r="B29" i="142"/>
  <c r="C29" i="142"/>
  <c r="G29" i="142"/>
  <c r="H29" i="142"/>
  <c r="B30" i="142"/>
  <c r="C30" i="142"/>
  <c r="G30" i="142"/>
  <c r="H30" i="142"/>
  <c r="B31" i="142"/>
  <c r="C31" i="142"/>
  <c r="G31" i="142"/>
  <c r="H31" i="142"/>
  <c r="B32" i="142"/>
  <c r="C32" i="142"/>
  <c r="G32" i="142"/>
  <c r="H32" i="142"/>
  <c r="B33" i="142"/>
  <c r="C33" i="142"/>
  <c r="G33" i="142"/>
  <c r="H33" i="142"/>
  <c r="B34" i="142"/>
  <c r="C34" i="142"/>
  <c r="G34" i="142"/>
  <c r="H34" i="142"/>
  <c r="B35" i="142"/>
  <c r="C35" i="142"/>
  <c r="G35" i="142"/>
  <c r="H35" i="142"/>
  <c r="B36" i="142"/>
  <c r="C36" i="142"/>
  <c r="G36" i="142"/>
  <c r="H36" i="142"/>
  <c r="B37" i="142"/>
  <c r="C37" i="142"/>
  <c r="G37" i="142"/>
  <c r="H37" i="142"/>
  <c r="B38" i="142"/>
  <c r="C38" i="142"/>
  <c r="G38" i="142"/>
  <c r="H38" i="142"/>
  <c r="B39" i="142"/>
  <c r="C39" i="142"/>
  <c r="G39" i="142"/>
  <c r="H39" i="142"/>
  <c r="B40" i="142"/>
  <c r="C40" i="142"/>
  <c r="G40" i="142"/>
  <c r="H40" i="142"/>
  <c r="B41" i="142"/>
  <c r="C41" i="142"/>
  <c r="G41" i="142"/>
  <c r="H41" i="142"/>
  <c r="B42" i="142"/>
  <c r="C42" i="142"/>
  <c r="G42" i="142"/>
  <c r="H42" i="142"/>
  <c r="B43" i="142"/>
  <c r="C43" i="142"/>
  <c r="G43" i="142"/>
  <c r="H43" i="142"/>
  <c r="B44" i="142"/>
  <c r="C44" i="142"/>
  <c r="G44" i="142"/>
  <c r="H44" i="142"/>
  <c r="B45" i="142"/>
  <c r="C45" i="142"/>
  <c r="G45" i="142"/>
  <c r="H45" i="142"/>
  <c r="B46" i="142"/>
  <c r="C46" i="142"/>
  <c r="G46" i="142"/>
  <c r="H46" i="142"/>
  <c r="B47" i="142"/>
  <c r="C47" i="142"/>
  <c r="D47" i="142"/>
  <c r="G47" i="142"/>
  <c r="H47" i="142"/>
  <c r="B48" i="142"/>
  <c r="C48" i="142"/>
  <c r="D48" i="142"/>
  <c r="G48" i="142"/>
  <c r="H48" i="142"/>
  <c r="B49" i="142"/>
  <c r="C49" i="142"/>
  <c r="G49" i="142"/>
  <c r="H49" i="142"/>
  <c r="B50" i="142"/>
  <c r="C50" i="142"/>
  <c r="G50" i="142"/>
  <c r="H50" i="142"/>
  <c r="B51" i="142"/>
  <c r="C51" i="142"/>
  <c r="G51" i="142"/>
  <c r="H51" i="142"/>
  <c r="B52" i="142"/>
  <c r="C52" i="142"/>
  <c r="G52" i="142"/>
  <c r="H52" i="142"/>
  <c r="B53" i="142"/>
  <c r="C53" i="142"/>
  <c r="G53" i="142"/>
  <c r="H53" i="142"/>
  <c r="B54" i="142"/>
  <c r="C54" i="142"/>
  <c r="G54" i="142"/>
  <c r="H54" i="142"/>
  <c r="B55" i="142"/>
  <c r="C55" i="142"/>
  <c r="G55" i="142"/>
  <c r="H55" i="142"/>
  <c r="B56" i="142"/>
  <c r="C56" i="142"/>
  <c r="G56" i="142"/>
  <c r="H56" i="142"/>
  <c r="B57" i="142"/>
  <c r="C57" i="142"/>
  <c r="G57" i="142"/>
  <c r="H57" i="142"/>
  <c r="B58" i="142"/>
  <c r="C58" i="142"/>
  <c r="G58" i="142"/>
  <c r="H58" i="142"/>
  <c r="B59" i="142"/>
  <c r="C59" i="142"/>
  <c r="G59" i="142"/>
  <c r="H59" i="142"/>
  <c r="B60" i="142"/>
  <c r="C60" i="142"/>
  <c r="G60" i="142"/>
  <c r="H60" i="142"/>
  <c r="B61" i="142"/>
  <c r="C61" i="142"/>
  <c r="G61" i="142"/>
  <c r="H61" i="142"/>
  <c r="B62" i="142"/>
  <c r="C62" i="142"/>
  <c r="G62" i="142"/>
  <c r="H62" i="142"/>
  <c r="B63" i="142"/>
  <c r="C63" i="142"/>
  <c r="G63" i="142"/>
  <c r="H63" i="142"/>
  <c r="B64" i="142"/>
  <c r="C64" i="142"/>
  <c r="G64" i="142"/>
  <c r="H64" i="142"/>
  <c r="B65" i="142"/>
  <c r="C65" i="142"/>
  <c r="G65" i="142"/>
  <c r="H65" i="142"/>
  <c r="B66" i="142"/>
  <c r="C66" i="142"/>
  <c r="G66" i="142"/>
  <c r="H66" i="142"/>
  <c r="B67" i="142"/>
  <c r="C67" i="142"/>
  <c r="G67" i="142"/>
  <c r="H67" i="142"/>
  <c r="B68" i="142"/>
  <c r="C68" i="142"/>
  <c r="G68" i="142"/>
  <c r="H68" i="142"/>
  <c r="B69" i="142"/>
  <c r="C69" i="142"/>
  <c r="G69" i="142"/>
  <c r="H69" i="142"/>
  <c r="B70" i="142"/>
  <c r="C70" i="142"/>
  <c r="D70" i="142"/>
  <c r="G70" i="142"/>
  <c r="H70" i="142"/>
  <c r="B71" i="142"/>
  <c r="C71" i="142"/>
  <c r="D71" i="142"/>
  <c r="G71" i="142"/>
  <c r="H71" i="142"/>
  <c r="H2" i="142"/>
  <c r="G2" i="142"/>
  <c r="C2" i="142"/>
  <c r="B2" i="142"/>
  <c r="B3" i="141"/>
  <c r="C3" i="141"/>
  <c r="G3" i="141"/>
  <c r="H3" i="141"/>
  <c r="B4" i="141"/>
  <c r="C4" i="141"/>
  <c r="G4" i="141"/>
  <c r="H4" i="141"/>
  <c r="B5" i="141"/>
  <c r="C5" i="141"/>
  <c r="G5" i="141"/>
  <c r="H5" i="141"/>
  <c r="B6" i="141"/>
  <c r="C6" i="141"/>
  <c r="G6" i="141"/>
  <c r="H6" i="141"/>
  <c r="B7" i="141"/>
  <c r="C7" i="141"/>
  <c r="G7" i="141"/>
  <c r="H7" i="141"/>
  <c r="B8" i="141"/>
  <c r="C8" i="141"/>
  <c r="G8" i="141"/>
  <c r="H8" i="141"/>
  <c r="B9" i="141"/>
  <c r="C9" i="141"/>
  <c r="G9" i="141"/>
  <c r="H9" i="141"/>
  <c r="B10" i="141"/>
  <c r="C10" i="141"/>
  <c r="G10" i="141"/>
  <c r="H10" i="141"/>
  <c r="B11" i="141"/>
  <c r="C11" i="141"/>
  <c r="G11" i="141"/>
  <c r="H11" i="141"/>
  <c r="B12" i="141"/>
  <c r="C12" i="141"/>
  <c r="G12" i="141"/>
  <c r="H12" i="141"/>
  <c r="B13" i="141"/>
  <c r="C13" i="141"/>
  <c r="G13" i="141"/>
  <c r="H13" i="141"/>
  <c r="B14" i="141"/>
  <c r="C14" i="141"/>
  <c r="G14" i="141"/>
  <c r="H14" i="141"/>
  <c r="B15" i="141"/>
  <c r="C15" i="141"/>
  <c r="G15" i="141"/>
  <c r="H15" i="141"/>
  <c r="B16" i="141"/>
  <c r="C16" i="141"/>
  <c r="G16" i="141"/>
  <c r="H16" i="141"/>
  <c r="B17" i="141"/>
  <c r="C17" i="141"/>
  <c r="G17" i="141"/>
  <c r="H17" i="141"/>
  <c r="B18" i="141"/>
  <c r="C18" i="141"/>
  <c r="G18" i="141"/>
  <c r="H18" i="141"/>
  <c r="B19" i="141"/>
  <c r="C19" i="141"/>
  <c r="G19" i="141"/>
  <c r="H19" i="141"/>
  <c r="B20" i="141"/>
  <c r="C20" i="141"/>
  <c r="G20" i="141"/>
  <c r="H20" i="141"/>
  <c r="B21" i="141"/>
  <c r="C21" i="141"/>
  <c r="G21" i="141"/>
  <c r="H21" i="141"/>
  <c r="B22" i="141"/>
  <c r="C22" i="141"/>
  <c r="G22" i="141"/>
  <c r="H22" i="141"/>
  <c r="B23" i="141"/>
  <c r="C23" i="141"/>
  <c r="G23" i="141"/>
  <c r="H23" i="141"/>
  <c r="B24" i="141"/>
  <c r="C24" i="141"/>
  <c r="G24" i="141"/>
  <c r="H24" i="141"/>
  <c r="B25" i="141"/>
  <c r="C25" i="141"/>
  <c r="G25" i="141"/>
  <c r="H25" i="141"/>
  <c r="B26" i="141"/>
  <c r="C26" i="141"/>
  <c r="G26" i="141"/>
  <c r="H26" i="141"/>
  <c r="B27" i="141"/>
  <c r="C27" i="141"/>
  <c r="G27" i="141"/>
  <c r="H27" i="141"/>
  <c r="B28" i="141"/>
  <c r="C28" i="141"/>
  <c r="G28" i="141"/>
  <c r="H28" i="141"/>
  <c r="B29" i="141"/>
  <c r="C29" i="141"/>
  <c r="G29" i="141"/>
  <c r="H29" i="141"/>
  <c r="B30" i="141"/>
  <c r="C30" i="141"/>
  <c r="G30" i="141"/>
  <c r="H30" i="141"/>
  <c r="B31" i="141"/>
  <c r="C31" i="141"/>
  <c r="G31" i="141"/>
  <c r="H31" i="141"/>
  <c r="B32" i="141"/>
  <c r="C32" i="141"/>
  <c r="G32" i="141"/>
  <c r="H32" i="141"/>
  <c r="B33" i="141"/>
  <c r="C33" i="141"/>
  <c r="G33" i="141"/>
  <c r="H33" i="141"/>
  <c r="B34" i="141"/>
  <c r="C34" i="141"/>
  <c r="G34" i="141"/>
  <c r="H34" i="141"/>
  <c r="B35" i="141"/>
  <c r="C35" i="141"/>
  <c r="G35" i="141"/>
  <c r="H35" i="141"/>
  <c r="B36" i="141"/>
  <c r="C36" i="141"/>
  <c r="G36" i="141"/>
  <c r="H36" i="141"/>
  <c r="B37" i="141"/>
  <c r="C37" i="141"/>
  <c r="G37" i="141"/>
  <c r="H37" i="141"/>
  <c r="B38" i="141"/>
  <c r="C38" i="141"/>
  <c r="G38" i="141"/>
  <c r="H38" i="141"/>
  <c r="B39" i="141"/>
  <c r="C39" i="141"/>
  <c r="G39" i="141"/>
  <c r="H39" i="141"/>
  <c r="B40" i="141"/>
  <c r="C40" i="141"/>
  <c r="G40" i="141"/>
  <c r="H40" i="141"/>
  <c r="B41" i="141"/>
  <c r="C41" i="141"/>
  <c r="G41" i="141"/>
  <c r="H41" i="141"/>
  <c r="B42" i="141"/>
  <c r="C42" i="141"/>
  <c r="G42" i="141"/>
  <c r="H42" i="141"/>
  <c r="B43" i="141"/>
  <c r="C43" i="141"/>
  <c r="G43" i="141"/>
  <c r="H43" i="141"/>
  <c r="B44" i="141"/>
  <c r="C44" i="141"/>
  <c r="G44" i="141"/>
  <c r="H44" i="141"/>
  <c r="B45" i="141"/>
  <c r="C45" i="141"/>
  <c r="G45" i="141"/>
  <c r="H45" i="141"/>
  <c r="B46" i="141"/>
  <c r="C46" i="141"/>
  <c r="G46" i="141"/>
  <c r="H46" i="141"/>
  <c r="B47" i="141"/>
  <c r="C47" i="141"/>
  <c r="G47" i="141"/>
  <c r="H47" i="141"/>
  <c r="B48" i="141"/>
  <c r="C48" i="141"/>
  <c r="G48" i="141"/>
  <c r="H48" i="141"/>
  <c r="B49" i="141"/>
  <c r="C49" i="141"/>
  <c r="G49" i="141"/>
  <c r="H49" i="141"/>
  <c r="B50" i="141"/>
  <c r="C50" i="141"/>
  <c r="G50" i="141"/>
  <c r="H50" i="141"/>
  <c r="B51" i="141"/>
  <c r="C51" i="141"/>
  <c r="G51" i="141"/>
  <c r="H51" i="141"/>
  <c r="B52" i="141"/>
  <c r="C52" i="141"/>
  <c r="G52" i="141"/>
  <c r="H52" i="141"/>
  <c r="B53" i="141"/>
  <c r="C53" i="141"/>
  <c r="G53" i="141"/>
  <c r="H53" i="141"/>
  <c r="B54" i="141"/>
  <c r="C54" i="141"/>
  <c r="G54" i="141"/>
  <c r="H54" i="141"/>
  <c r="B55" i="141"/>
  <c r="C55" i="141"/>
  <c r="G55" i="141"/>
  <c r="H55" i="141"/>
  <c r="B56" i="141"/>
  <c r="C56" i="141"/>
  <c r="G56" i="141"/>
  <c r="H56" i="141"/>
  <c r="B57" i="141"/>
  <c r="C57" i="141"/>
  <c r="G57" i="141"/>
  <c r="H57" i="141"/>
  <c r="B58" i="141"/>
  <c r="C58" i="141"/>
  <c r="G58" i="141"/>
  <c r="H58" i="141"/>
  <c r="B59" i="141"/>
  <c r="C59" i="141"/>
  <c r="G59" i="141"/>
  <c r="H59" i="141"/>
  <c r="B60" i="141"/>
  <c r="C60" i="141"/>
  <c r="G60" i="141"/>
  <c r="H60" i="141"/>
  <c r="B61" i="141"/>
  <c r="C61" i="141"/>
  <c r="G61" i="141"/>
  <c r="H61" i="141"/>
  <c r="B62" i="141"/>
  <c r="C62" i="141"/>
  <c r="G62" i="141"/>
  <c r="H62" i="141"/>
  <c r="B63" i="141"/>
  <c r="C63" i="141"/>
  <c r="G63" i="141"/>
  <c r="H63" i="141"/>
  <c r="B64" i="141"/>
  <c r="C64" i="141"/>
  <c r="G64" i="141"/>
  <c r="H64" i="141"/>
  <c r="B65" i="141"/>
  <c r="C65" i="141"/>
  <c r="G65" i="141"/>
  <c r="H65" i="141"/>
  <c r="B66" i="141"/>
  <c r="C66" i="141"/>
  <c r="G66" i="141"/>
  <c r="H66" i="141"/>
  <c r="B67" i="141"/>
  <c r="C67" i="141"/>
  <c r="G67" i="141"/>
  <c r="H67" i="141"/>
  <c r="B68" i="141"/>
  <c r="C68" i="141"/>
  <c r="G68" i="141"/>
  <c r="H68" i="141"/>
  <c r="B69" i="141"/>
  <c r="C69" i="141"/>
  <c r="G69" i="141"/>
  <c r="H69" i="141"/>
  <c r="B70" i="141"/>
  <c r="C70" i="141"/>
  <c r="G70" i="141"/>
  <c r="H70" i="141"/>
  <c r="B71" i="141"/>
  <c r="C71" i="141"/>
  <c r="G71" i="141"/>
  <c r="H71" i="141"/>
  <c r="B72" i="141"/>
  <c r="C72" i="141"/>
  <c r="G72" i="141"/>
  <c r="H72" i="141"/>
  <c r="B73" i="141"/>
  <c r="C73" i="141"/>
  <c r="G73" i="141"/>
  <c r="H73" i="141"/>
  <c r="B74" i="141"/>
  <c r="C74" i="141"/>
  <c r="G74" i="141"/>
  <c r="H74" i="141"/>
  <c r="B75" i="141"/>
  <c r="C75" i="141"/>
  <c r="G75" i="141"/>
  <c r="H75" i="141"/>
  <c r="B76" i="141"/>
  <c r="C76" i="141"/>
  <c r="G76" i="141"/>
  <c r="H76" i="141"/>
  <c r="B77" i="141"/>
  <c r="C77" i="141"/>
  <c r="G77" i="141"/>
  <c r="H77" i="141"/>
  <c r="B78" i="141"/>
  <c r="C78" i="141"/>
  <c r="G78" i="141"/>
  <c r="H78" i="141"/>
  <c r="B79" i="141"/>
  <c r="C79" i="141"/>
  <c r="G79" i="141"/>
  <c r="H79" i="141"/>
  <c r="B80" i="141"/>
  <c r="C80" i="141"/>
  <c r="G80" i="141"/>
  <c r="H80" i="141"/>
  <c r="B81" i="141"/>
  <c r="C81" i="141"/>
  <c r="G81" i="141"/>
  <c r="H81" i="141"/>
  <c r="B82" i="141"/>
  <c r="C82" i="141"/>
  <c r="G82" i="141"/>
  <c r="H82" i="141"/>
  <c r="B83" i="141"/>
  <c r="C83" i="141"/>
  <c r="G83" i="141"/>
  <c r="H83" i="141"/>
  <c r="B84" i="141"/>
  <c r="C84" i="141"/>
  <c r="G84" i="141"/>
  <c r="H84" i="141"/>
  <c r="B85" i="141"/>
  <c r="C85" i="141"/>
  <c r="G85" i="141"/>
  <c r="H85" i="141"/>
  <c r="B86" i="141"/>
  <c r="C86" i="141"/>
  <c r="G86" i="141"/>
  <c r="H86" i="141"/>
  <c r="B87" i="141"/>
  <c r="C87" i="141"/>
  <c r="G87" i="141"/>
  <c r="H87" i="141"/>
  <c r="B88" i="141"/>
  <c r="C88" i="141"/>
  <c r="G88" i="141"/>
  <c r="H88" i="141"/>
  <c r="B89" i="141"/>
  <c r="C89" i="141"/>
  <c r="G89" i="141"/>
  <c r="H89" i="141"/>
  <c r="B90" i="141"/>
  <c r="C90" i="141"/>
  <c r="G90" i="141"/>
  <c r="H90" i="141"/>
  <c r="B91" i="141"/>
  <c r="C91" i="141"/>
  <c r="G91" i="141"/>
  <c r="H91" i="141"/>
  <c r="B92" i="141"/>
  <c r="C92" i="141"/>
  <c r="G92" i="141"/>
  <c r="H92" i="141"/>
  <c r="B93" i="141"/>
  <c r="C93" i="141"/>
  <c r="G93" i="141"/>
  <c r="H93" i="141"/>
  <c r="B94" i="141"/>
  <c r="C94" i="141"/>
  <c r="G94" i="141"/>
  <c r="H94" i="141"/>
  <c r="B95" i="141"/>
  <c r="C95" i="141"/>
  <c r="G95" i="141"/>
  <c r="H95" i="141"/>
  <c r="B96" i="141"/>
  <c r="C96" i="141"/>
  <c r="G96" i="141"/>
  <c r="H96" i="141"/>
  <c r="B97" i="141"/>
  <c r="C97" i="141"/>
  <c r="G97" i="141"/>
  <c r="H97" i="141"/>
  <c r="B98" i="141"/>
  <c r="C98" i="141"/>
  <c r="G98" i="141"/>
  <c r="H98" i="141"/>
  <c r="B99" i="141"/>
  <c r="C99" i="141"/>
  <c r="G99" i="141"/>
  <c r="H99" i="141"/>
  <c r="B100" i="141"/>
  <c r="C100" i="141"/>
  <c r="G100" i="141"/>
  <c r="H100" i="141"/>
  <c r="B101" i="141"/>
  <c r="C101" i="141"/>
  <c r="G101" i="141"/>
  <c r="H101" i="141"/>
  <c r="B102" i="141"/>
  <c r="C102" i="141"/>
  <c r="G102" i="141"/>
  <c r="H102" i="141"/>
  <c r="B103" i="141"/>
  <c r="C103" i="141"/>
  <c r="G103" i="141"/>
  <c r="H103" i="141"/>
  <c r="B104" i="141"/>
  <c r="C104" i="141"/>
  <c r="G104" i="141"/>
  <c r="H104" i="141"/>
  <c r="B105" i="141"/>
  <c r="C105" i="141"/>
  <c r="G105" i="141"/>
  <c r="H105" i="141"/>
  <c r="B106" i="141"/>
  <c r="C106" i="141"/>
  <c r="G106" i="141"/>
  <c r="H106" i="141"/>
  <c r="B107" i="141"/>
  <c r="C107" i="141"/>
  <c r="G107" i="141"/>
  <c r="H107" i="141"/>
  <c r="B108" i="141"/>
  <c r="C108" i="141"/>
  <c r="G108" i="141"/>
  <c r="H108" i="141"/>
  <c r="B109" i="141"/>
  <c r="C109" i="141"/>
  <c r="G109" i="141"/>
  <c r="H109" i="141"/>
  <c r="B110" i="141"/>
  <c r="C110" i="141"/>
  <c r="G110" i="141"/>
  <c r="H110" i="141"/>
  <c r="B111" i="141"/>
  <c r="C111" i="141"/>
  <c r="G111" i="141"/>
  <c r="H111" i="141"/>
  <c r="B112" i="141"/>
  <c r="C112" i="141"/>
  <c r="G112" i="141"/>
  <c r="H112" i="141"/>
  <c r="B113" i="141"/>
  <c r="C113" i="141"/>
  <c r="G113" i="141"/>
  <c r="H113" i="141"/>
  <c r="B114" i="141"/>
  <c r="C114" i="141"/>
  <c r="G114" i="141"/>
  <c r="H114" i="141"/>
  <c r="B115" i="141"/>
  <c r="C115" i="141"/>
  <c r="G115" i="141"/>
  <c r="H115" i="141"/>
  <c r="B116" i="141"/>
  <c r="C116" i="141"/>
  <c r="G116" i="141"/>
  <c r="H116" i="141"/>
  <c r="B117" i="141"/>
  <c r="C117" i="141"/>
  <c r="G117" i="141"/>
  <c r="H117" i="141"/>
  <c r="B118" i="141"/>
  <c r="C118" i="141"/>
  <c r="G118" i="141"/>
  <c r="H118" i="141"/>
  <c r="B119" i="141"/>
  <c r="C119" i="141"/>
  <c r="G119" i="141"/>
  <c r="H119" i="141"/>
  <c r="B120" i="141"/>
  <c r="C120" i="141"/>
  <c r="G120" i="141"/>
  <c r="H120" i="141"/>
  <c r="B121" i="141"/>
  <c r="C121" i="141"/>
  <c r="G121" i="141"/>
  <c r="H121" i="141"/>
  <c r="H2" i="141"/>
  <c r="G2" i="141"/>
  <c r="B2" i="141"/>
  <c r="I3" i="147" l="1"/>
  <c r="J3" i="147"/>
  <c r="I4" i="147"/>
  <c r="J4" i="147"/>
  <c r="I5" i="147"/>
  <c r="J5" i="147"/>
  <c r="I6" i="147"/>
  <c r="J6" i="147"/>
  <c r="I7" i="147"/>
  <c r="J7" i="147"/>
  <c r="I8" i="147"/>
  <c r="J8" i="147"/>
  <c r="I9" i="147"/>
  <c r="J9" i="147"/>
  <c r="I10" i="147"/>
  <c r="J10" i="147"/>
  <c r="I11" i="147"/>
  <c r="J11" i="147"/>
  <c r="I12" i="147"/>
  <c r="J12" i="147"/>
  <c r="I13" i="147"/>
  <c r="J13" i="147"/>
  <c r="I14" i="147"/>
  <c r="J14" i="147"/>
  <c r="I15" i="147"/>
  <c r="J15" i="147"/>
  <c r="I16" i="147"/>
  <c r="J16" i="147"/>
  <c r="I17" i="147"/>
  <c r="J17" i="147"/>
  <c r="I18" i="147"/>
  <c r="J18" i="147"/>
  <c r="I19" i="147"/>
  <c r="J19" i="147"/>
  <c r="I20" i="147"/>
  <c r="J20" i="147"/>
  <c r="I21" i="147"/>
  <c r="J21" i="147"/>
  <c r="I22" i="147"/>
  <c r="J22" i="147"/>
  <c r="I23" i="147"/>
  <c r="J23" i="147"/>
  <c r="I24" i="147"/>
  <c r="J24" i="147"/>
  <c r="I25" i="147"/>
  <c r="J25" i="147"/>
  <c r="I26" i="147"/>
  <c r="J26" i="147"/>
  <c r="I27" i="147"/>
  <c r="J27" i="147"/>
  <c r="I28" i="147"/>
  <c r="J28" i="147"/>
  <c r="I29" i="147"/>
  <c r="J29" i="147"/>
  <c r="I30" i="147"/>
  <c r="J30" i="147"/>
  <c r="I31" i="147"/>
  <c r="J31" i="147"/>
  <c r="I32" i="147"/>
  <c r="J32" i="147"/>
  <c r="I33" i="147"/>
  <c r="J33" i="147"/>
  <c r="I34" i="147"/>
  <c r="J34" i="147"/>
  <c r="I35" i="147"/>
  <c r="J35" i="147"/>
  <c r="I36" i="147"/>
  <c r="J36" i="147"/>
  <c r="I37" i="147"/>
  <c r="J37" i="147"/>
  <c r="I38" i="147"/>
  <c r="J38" i="147"/>
  <c r="I39" i="147"/>
  <c r="J39" i="147"/>
  <c r="I40" i="147"/>
  <c r="J40" i="147"/>
  <c r="I41" i="147"/>
  <c r="J41" i="147"/>
  <c r="I42" i="147"/>
  <c r="J42" i="147"/>
  <c r="I43" i="147"/>
  <c r="J43" i="147"/>
  <c r="I44" i="147"/>
  <c r="J44" i="147"/>
  <c r="I45" i="147"/>
  <c r="J45" i="147"/>
  <c r="I46" i="147"/>
  <c r="J46" i="147"/>
  <c r="I47" i="147"/>
  <c r="J47" i="147"/>
  <c r="I48" i="147"/>
  <c r="J48" i="147"/>
  <c r="I49" i="147"/>
  <c r="J49" i="147"/>
  <c r="I50" i="147"/>
  <c r="J50" i="147"/>
  <c r="I51" i="147"/>
  <c r="J51" i="147"/>
  <c r="I52" i="147"/>
  <c r="J52" i="147"/>
  <c r="I53" i="147"/>
  <c r="J53" i="147"/>
  <c r="I54" i="147"/>
  <c r="J54" i="147"/>
  <c r="I55" i="147"/>
  <c r="J55" i="147"/>
  <c r="I56" i="147"/>
  <c r="J56" i="147"/>
  <c r="I57" i="147"/>
  <c r="J57" i="147"/>
  <c r="I58" i="147"/>
  <c r="J58" i="147"/>
  <c r="I59" i="147"/>
  <c r="J59" i="147"/>
  <c r="I60" i="147"/>
  <c r="J60" i="147"/>
  <c r="I61" i="147"/>
  <c r="J61" i="147"/>
  <c r="I62" i="147"/>
  <c r="J62" i="147"/>
  <c r="I63" i="147"/>
  <c r="J63" i="147"/>
  <c r="I64" i="147"/>
  <c r="J64" i="147"/>
  <c r="I65" i="147"/>
  <c r="J65" i="147"/>
  <c r="I66" i="147"/>
  <c r="J66" i="147"/>
  <c r="I67" i="147"/>
  <c r="J67" i="147"/>
  <c r="I68" i="147"/>
  <c r="J68" i="147"/>
  <c r="I69" i="147"/>
  <c r="J69" i="147"/>
  <c r="I70" i="147"/>
  <c r="J70" i="147"/>
  <c r="I71" i="147"/>
  <c r="J71" i="147"/>
  <c r="I72" i="147"/>
  <c r="I73" i="147"/>
  <c r="J73" i="147"/>
  <c r="I74" i="147"/>
  <c r="J74" i="147"/>
  <c r="I75" i="147"/>
  <c r="J75" i="147"/>
  <c r="I76" i="147"/>
  <c r="J76" i="147"/>
  <c r="I77" i="147"/>
  <c r="J77" i="147"/>
  <c r="I78" i="147"/>
  <c r="J78" i="147"/>
  <c r="I79" i="147"/>
  <c r="J79" i="147"/>
  <c r="I80" i="147"/>
  <c r="J80" i="147"/>
  <c r="I81" i="147"/>
  <c r="J81" i="147"/>
  <c r="I82" i="147"/>
  <c r="J82" i="147"/>
  <c r="I83" i="147"/>
  <c r="J83" i="147"/>
  <c r="I84" i="147"/>
  <c r="J84" i="147"/>
  <c r="I85" i="147"/>
  <c r="J85" i="147"/>
  <c r="I86" i="147"/>
  <c r="J86" i="147"/>
  <c r="I87" i="147"/>
  <c r="J87" i="147"/>
  <c r="I88" i="147"/>
  <c r="J88" i="147"/>
  <c r="I89" i="147"/>
  <c r="J89" i="147"/>
  <c r="I90" i="147"/>
  <c r="J90" i="147"/>
  <c r="I91" i="147"/>
  <c r="J91" i="147"/>
  <c r="I92" i="147"/>
  <c r="J92" i="147"/>
  <c r="I93" i="147"/>
  <c r="J93" i="147"/>
  <c r="I94" i="147"/>
  <c r="J94" i="147"/>
  <c r="I95" i="147"/>
  <c r="J95" i="147"/>
  <c r="I96" i="147"/>
  <c r="J96" i="147"/>
  <c r="I97" i="147"/>
  <c r="J97" i="147"/>
  <c r="I98" i="147"/>
  <c r="J98" i="147"/>
  <c r="I99" i="147"/>
  <c r="J99" i="147"/>
  <c r="I100" i="147"/>
  <c r="J100" i="147"/>
  <c r="I101" i="147"/>
  <c r="J101" i="147"/>
  <c r="I102" i="147"/>
  <c r="J102" i="147"/>
  <c r="I103" i="147"/>
  <c r="J103" i="147"/>
  <c r="I104" i="147"/>
  <c r="J104" i="147"/>
  <c r="I105" i="147"/>
  <c r="J105" i="147"/>
  <c r="I106" i="147"/>
  <c r="J106" i="147"/>
  <c r="I107" i="147"/>
  <c r="J107" i="147"/>
  <c r="I108" i="147"/>
  <c r="J108" i="147"/>
  <c r="I109" i="147"/>
  <c r="J109" i="147"/>
  <c r="I110" i="147"/>
  <c r="J110" i="147"/>
  <c r="I111" i="147"/>
  <c r="J111" i="147"/>
  <c r="I112" i="147"/>
  <c r="J112" i="147"/>
  <c r="I113" i="147"/>
  <c r="J113" i="147"/>
  <c r="I114" i="147"/>
  <c r="J114" i="147"/>
  <c r="I115" i="147"/>
  <c r="J115" i="147"/>
  <c r="I116" i="147"/>
  <c r="J116" i="147"/>
  <c r="I117" i="147"/>
  <c r="J117" i="147"/>
  <c r="I118" i="147"/>
  <c r="J118" i="147"/>
  <c r="I119" i="147"/>
  <c r="J119" i="147"/>
  <c r="I120" i="147"/>
  <c r="J120" i="147"/>
  <c r="I121" i="147"/>
  <c r="J121" i="147"/>
  <c r="I122" i="147"/>
  <c r="J122" i="147"/>
  <c r="I123" i="147"/>
  <c r="J123" i="147"/>
  <c r="I124" i="147"/>
  <c r="J124" i="147"/>
  <c r="I125" i="147"/>
  <c r="J125" i="147"/>
  <c r="I126" i="147"/>
  <c r="J126" i="147"/>
  <c r="I127" i="147"/>
  <c r="J127" i="147"/>
  <c r="I128" i="147"/>
  <c r="J128" i="147"/>
  <c r="I129" i="147"/>
  <c r="J129" i="147"/>
  <c r="I130" i="147"/>
  <c r="I131" i="147"/>
  <c r="J131" i="147"/>
  <c r="I132" i="147"/>
  <c r="J132" i="147"/>
  <c r="I133" i="147"/>
  <c r="J133" i="147"/>
  <c r="I134" i="147"/>
  <c r="J134" i="147"/>
  <c r="I135" i="147"/>
  <c r="J135" i="147"/>
  <c r="I136" i="147"/>
  <c r="J136" i="147"/>
  <c r="I137" i="147"/>
  <c r="J137" i="147"/>
  <c r="I138" i="147"/>
  <c r="J138" i="147"/>
  <c r="I139" i="147"/>
  <c r="J139" i="147"/>
  <c r="I140" i="147"/>
  <c r="J140" i="147"/>
  <c r="I141" i="147"/>
  <c r="J141" i="147"/>
  <c r="I142" i="147"/>
  <c r="J142" i="147"/>
  <c r="I143" i="147"/>
  <c r="J143" i="147"/>
  <c r="I144" i="147"/>
  <c r="J144" i="147"/>
  <c r="I145" i="147"/>
  <c r="J145" i="147"/>
  <c r="I146" i="147"/>
  <c r="J146" i="147"/>
  <c r="I147" i="147"/>
  <c r="J147" i="147"/>
  <c r="I148" i="147"/>
  <c r="J148" i="147"/>
  <c r="I149" i="147"/>
  <c r="J149" i="147"/>
  <c r="I150" i="147"/>
  <c r="J150" i="147"/>
  <c r="I151" i="147"/>
  <c r="J151" i="147"/>
  <c r="I61" i="153"/>
  <c r="J61" i="153"/>
  <c r="I60" i="153"/>
  <c r="J60" i="153"/>
  <c r="I59" i="153"/>
  <c r="J59" i="153"/>
  <c r="I58" i="153"/>
  <c r="J58" i="153"/>
  <c r="I57" i="153"/>
  <c r="J57" i="153"/>
  <c r="I56" i="153"/>
  <c r="J56" i="153"/>
  <c r="I55" i="153"/>
  <c r="J55" i="153"/>
  <c r="I54" i="153"/>
  <c r="J54" i="153"/>
  <c r="I53" i="153"/>
  <c r="J53" i="153"/>
  <c r="I52" i="153"/>
  <c r="J52" i="153"/>
  <c r="I51" i="153"/>
  <c r="J51" i="153"/>
  <c r="I50" i="153"/>
  <c r="J50" i="153"/>
  <c r="I49" i="153"/>
  <c r="J49" i="153"/>
  <c r="I48" i="153"/>
  <c r="J48" i="153"/>
  <c r="I47" i="153"/>
  <c r="J47" i="153"/>
  <c r="I46" i="153"/>
  <c r="J46" i="153"/>
  <c r="I45" i="153"/>
  <c r="J45" i="153"/>
  <c r="I44" i="153"/>
  <c r="J44" i="153"/>
  <c r="I43" i="153"/>
  <c r="J43" i="153"/>
  <c r="I42" i="153"/>
  <c r="J42" i="153"/>
  <c r="O43" i="153"/>
  <c r="I41" i="153"/>
  <c r="J41" i="153"/>
  <c r="O42" i="153"/>
  <c r="I40" i="153"/>
  <c r="J40" i="153"/>
  <c r="O41" i="153"/>
  <c r="I39" i="153"/>
  <c r="J39" i="153"/>
  <c r="O40" i="153"/>
  <c r="I38" i="153"/>
  <c r="J38" i="153"/>
  <c r="O39" i="153"/>
  <c r="I37" i="153"/>
  <c r="J37" i="153"/>
  <c r="O38" i="153"/>
  <c r="I36" i="153"/>
  <c r="J36" i="153"/>
  <c r="O37" i="153"/>
  <c r="I35" i="153"/>
  <c r="J35" i="153"/>
  <c r="O36" i="153"/>
  <c r="I34" i="153"/>
  <c r="J34" i="153"/>
  <c r="O35" i="153"/>
  <c r="I33" i="153"/>
  <c r="J33" i="153"/>
  <c r="O34" i="153"/>
  <c r="I32" i="153"/>
  <c r="J32" i="153"/>
  <c r="O33" i="153"/>
  <c r="O32" i="153"/>
  <c r="AA31" i="153"/>
  <c r="Z31" i="153"/>
  <c r="Y31" i="153"/>
  <c r="X31" i="153"/>
  <c r="W31" i="153"/>
  <c r="V31" i="153"/>
  <c r="U31" i="153"/>
  <c r="T31" i="153"/>
  <c r="S31" i="153"/>
  <c r="R31" i="153"/>
  <c r="Q31" i="153"/>
  <c r="P31" i="153"/>
  <c r="I31" i="153"/>
  <c r="J31" i="153"/>
  <c r="I30" i="153"/>
  <c r="J30" i="153"/>
  <c r="I29" i="153"/>
  <c r="J29" i="153"/>
  <c r="I28" i="153"/>
  <c r="J28" i="153"/>
  <c r="I27" i="153"/>
  <c r="J27" i="153"/>
  <c r="O28" i="153"/>
  <c r="I26" i="153"/>
  <c r="J26" i="153"/>
  <c r="O27" i="153"/>
  <c r="I25" i="153"/>
  <c r="J25" i="153"/>
  <c r="O26" i="153"/>
  <c r="I24" i="153"/>
  <c r="J24" i="153"/>
  <c r="O25" i="153"/>
  <c r="I23" i="153"/>
  <c r="J23" i="153"/>
  <c r="O24" i="153"/>
  <c r="I22" i="153"/>
  <c r="J22" i="153"/>
  <c r="O23" i="153"/>
  <c r="I21" i="153"/>
  <c r="J21" i="153"/>
  <c r="O22" i="153"/>
  <c r="I20" i="153"/>
  <c r="J20" i="153"/>
  <c r="O21" i="153"/>
  <c r="O20" i="153"/>
  <c r="O19" i="153"/>
  <c r="I19" i="153"/>
  <c r="J19" i="153"/>
  <c r="O18" i="153"/>
  <c r="I18" i="153"/>
  <c r="J18" i="153"/>
  <c r="O17" i="153"/>
  <c r="I17" i="153"/>
  <c r="J17" i="153"/>
  <c r="AA16" i="153"/>
  <c r="Z16" i="153"/>
  <c r="Y16" i="153"/>
  <c r="X16" i="153"/>
  <c r="W16" i="153"/>
  <c r="V16" i="153"/>
  <c r="U16" i="153"/>
  <c r="T16" i="153"/>
  <c r="S16" i="153"/>
  <c r="R16" i="153"/>
  <c r="Q16" i="153"/>
  <c r="P16" i="153"/>
  <c r="I16" i="153"/>
  <c r="J16" i="153"/>
  <c r="I15" i="153"/>
  <c r="J15" i="153"/>
  <c r="I14" i="153"/>
  <c r="J14" i="153"/>
  <c r="Q13" i="153"/>
  <c r="P13" i="153"/>
  <c r="O13" i="153"/>
  <c r="K13" i="153"/>
  <c r="I13" i="153"/>
  <c r="J13" i="153"/>
  <c r="Q12" i="153"/>
  <c r="P12" i="153"/>
  <c r="O12" i="153"/>
  <c r="K12" i="153"/>
  <c r="I12" i="153"/>
  <c r="J12" i="153"/>
  <c r="Q11" i="153"/>
  <c r="P11" i="153"/>
  <c r="O11" i="153"/>
  <c r="K11" i="153"/>
  <c r="I11" i="153"/>
  <c r="J11" i="153"/>
  <c r="Q10" i="153"/>
  <c r="P10" i="153"/>
  <c r="O10" i="153"/>
  <c r="K10" i="153"/>
  <c r="I10" i="153"/>
  <c r="J10" i="153"/>
  <c r="Q9" i="153"/>
  <c r="P9" i="153"/>
  <c r="O9" i="153"/>
  <c r="K9" i="153"/>
  <c r="I9" i="153"/>
  <c r="J9" i="153"/>
  <c r="Q8" i="153"/>
  <c r="P8" i="153"/>
  <c r="O8" i="153"/>
  <c r="K8" i="153"/>
  <c r="I8" i="153"/>
  <c r="J8" i="153"/>
  <c r="Q7" i="153"/>
  <c r="P7" i="153"/>
  <c r="O7" i="153"/>
  <c r="K7" i="153"/>
  <c r="I7" i="153"/>
  <c r="J7" i="153"/>
  <c r="Q6" i="153"/>
  <c r="P6" i="153"/>
  <c r="O6" i="153"/>
  <c r="K6" i="153"/>
  <c r="I6" i="153"/>
  <c r="J6" i="153"/>
  <c r="Q5" i="153"/>
  <c r="P5" i="153"/>
  <c r="O5" i="153"/>
  <c r="K5" i="153"/>
  <c r="I5" i="153"/>
  <c r="J5" i="153"/>
  <c r="Q4" i="153"/>
  <c r="P4" i="153"/>
  <c r="O4" i="153"/>
  <c r="K4" i="153"/>
  <c r="I4" i="153"/>
  <c r="J4" i="153"/>
  <c r="Q3" i="153"/>
  <c r="P3" i="153"/>
  <c r="O3" i="153"/>
  <c r="K3" i="153"/>
  <c r="I3" i="153"/>
  <c r="J3" i="153"/>
  <c r="Q2" i="153"/>
  <c r="P2" i="153"/>
  <c r="O2" i="153"/>
  <c r="K2" i="153"/>
  <c r="I2" i="153"/>
  <c r="J2" i="153"/>
  <c r="T17" i="153" l="1"/>
  <c r="S23" i="153"/>
  <c r="L2" i="153"/>
  <c r="R2" i="153" s="1"/>
  <c r="L9" i="153"/>
  <c r="R9" i="153" s="1"/>
  <c r="T19" i="153"/>
  <c r="S27" i="153"/>
  <c r="S37" i="153"/>
  <c r="X33" i="153"/>
  <c r="T33" i="153"/>
  <c r="P33" i="153"/>
  <c r="Y33" i="153"/>
  <c r="U33" i="153"/>
  <c r="Q33" i="153"/>
  <c r="Z33" i="153"/>
  <c r="V33" i="153"/>
  <c r="R33" i="153"/>
  <c r="U20" i="153"/>
  <c r="U18" i="153"/>
  <c r="Y24" i="153"/>
  <c r="Y22" i="153"/>
  <c r="Y20" i="153"/>
  <c r="Y18" i="153"/>
  <c r="Y17" i="153"/>
  <c r="U17" i="153"/>
  <c r="Q17" i="153"/>
  <c r="Z17" i="153"/>
  <c r="V17" i="153"/>
  <c r="R17" i="153"/>
  <c r="AA17" i="153"/>
  <c r="W17" i="153"/>
  <c r="S17" i="153"/>
  <c r="Y21" i="153"/>
  <c r="U21" i="153"/>
  <c r="P21" i="153"/>
  <c r="Z21" i="153"/>
  <c r="V21" i="153"/>
  <c r="Q21" i="153"/>
  <c r="AA21" i="153"/>
  <c r="W21" i="153"/>
  <c r="R21" i="153"/>
  <c r="Y25" i="153"/>
  <c r="T25" i="153"/>
  <c r="P25" i="153"/>
  <c r="Z25" i="153"/>
  <c r="U25" i="153"/>
  <c r="Q25" i="153"/>
  <c r="AA25" i="153"/>
  <c r="V25" i="153"/>
  <c r="R25" i="153"/>
  <c r="P43" i="153"/>
  <c r="P39" i="153"/>
  <c r="P35" i="153"/>
  <c r="T43" i="153"/>
  <c r="T39" i="153"/>
  <c r="T35" i="153"/>
  <c r="X43" i="153"/>
  <c r="X39" i="153"/>
  <c r="X35" i="153"/>
  <c r="X41" i="153"/>
  <c r="T41" i="153"/>
  <c r="P41" i="153"/>
  <c r="Y41" i="153"/>
  <c r="U41" i="153"/>
  <c r="Q41" i="153"/>
  <c r="Z41" i="153"/>
  <c r="V41" i="153"/>
  <c r="R41" i="153"/>
  <c r="Z18" i="153"/>
  <c r="S21" i="153"/>
  <c r="Z22" i="153"/>
  <c r="Q24" i="153"/>
  <c r="S25" i="153"/>
  <c r="Q28" i="153"/>
  <c r="AA32" i="153"/>
  <c r="Y35" i="153"/>
  <c r="AA37" i="153"/>
  <c r="P38" i="153"/>
  <c r="V40" i="153"/>
  <c r="W41" i="153"/>
  <c r="Q43" i="153"/>
  <c r="L3" i="153"/>
  <c r="R3" i="153" s="1"/>
  <c r="L11" i="153"/>
  <c r="R11" i="153" s="1"/>
  <c r="L12" i="153"/>
  <c r="R12" i="153" s="1"/>
  <c r="V18" i="153"/>
  <c r="X19" i="153"/>
  <c r="V22" i="153"/>
  <c r="X23" i="153"/>
  <c r="U26" i="153"/>
  <c r="W27" i="153"/>
  <c r="Z32" i="153"/>
  <c r="AA33" i="153"/>
  <c r="P34" i="153"/>
  <c r="U35" i="153"/>
  <c r="V36" i="153"/>
  <c r="W37" i="153"/>
  <c r="Q39" i="153"/>
  <c r="R40" i="153"/>
  <c r="S41" i="153"/>
  <c r="X42" i="153"/>
  <c r="AA43" i="153"/>
  <c r="AA22" i="153"/>
  <c r="L5" i="153"/>
  <c r="R5" i="153" s="1"/>
  <c r="L6" i="153"/>
  <c r="R6" i="153" s="1"/>
  <c r="L13" i="153"/>
  <c r="R13" i="153" s="1"/>
  <c r="R18" i="153"/>
  <c r="Z20" i="153"/>
  <c r="Q22" i="153"/>
  <c r="Z24" i="153"/>
  <c r="Q26" i="153"/>
  <c r="Y28" i="153"/>
  <c r="V32" i="153"/>
  <c r="W33" i="153"/>
  <c r="Q35" i="153"/>
  <c r="R36" i="153"/>
  <c r="X38" i="153"/>
  <c r="AA39" i="153"/>
  <c r="AA40" i="153"/>
  <c r="T42" i="153"/>
  <c r="Y43" i="153"/>
  <c r="Y19" i="153"/>
  <c r="U19" i="153"/>
  <c r="P19" i="153"/>
  <c r="Z19" i="153"/>
  <c r="V19" i="153"/>
  <c r="Q19" i="153"/>
  <c r="AA19" i="153"/>
  <c r="W19" i="153"/>
  <c r="S19" i="153"/>
  <c r="Y23" i="153"/>
  <c r="T23" i="153"/>
  <c r="P23" i="153"/>
  <c r="Z23" i="153"/>
  <c r="U23" i="153"/>
  <c r="Q23" i="153"/>
  <c r="AA23" i="153"/>
  <c r="W23" i="153"/>
  <c r="R23" i="153"/>
  <c r="X27" i="153"/>
  <c r="T27" i="153"/>
  <c r="P27" i="153"/>
  <c r="Y27" i="153"/>
  <c r="U27" i="153"/>
  <c r="Q27" i="153"/>
  <c r="AA27" i="153"/>
  <c r="V27" i="153"/>
  <c r="R27" i="153"/>
  <c r="X37" i="153"/>
  <c r="T37" i="153"/>
  <c r="P37" i="153"/>
  <c r="Y37" i="153"/>
  <c r="U37" i="153"/>
  <c r="Q37" i="153"/>
  <c r="Z37" i="153"/>
  <c r="V37" i="153"/>
  <c r="R37" i="153"/>
  <c r="L10" i="153"/>
  <c r="R10" i="153" s="1"/>
  <c r="Q20" i="153"/>
  <c r="Z26" i="153"/>
  <c r="T34" i="153"/>
  <c r="Z36" i="153"/>
  <c r="U39" i="153"/>
  <c r="L4" i="153"/>
  <c r="R4" i="153" s="1"/>
  <c r="L7" i="153"/>
  <c r="R7" i="153" s="1"/>
  <c r="L8" i="153"/>
  <c r="R8" i="153" s="1"/>
  <c r="AA26" i="153"/>
  <c r="X17" i="153"/>
  <c r="V20" i="153"/>
  <c r="X21" i="153"/>
  <c r="U24" i="153"/>
  <c r="W25" i="153"/>
  <c r="U28" i="153"/>
  <c r="R43" i="153"/>
  <c r="V43" i="153"/>
  <c r="Z43" i="153"/>
  <c r="R32" i="153"/>
  <c r="S33" i="153"/>
  <c r="X34" i="153"/>
  <c r="AA35" i="153"/>
  <c r="AA36" i="153"/>
  <c r="T38" i="153"/>
  <c r="Y39" i="153"/>
  <c r="Z40" i="153"/>
  <c r="AA41" i="153"/>
  <c r="P42" i="153"/>
  <c r="U43" i="153"/>
  <c r="S2" i="153"/>
  <c r="S4" i="153"/>
  <c r="S6" i="153"/>
  <c r="S8" i="153"/>
  <c r="S10" i="153"/>
  <c r="S12" i="153"/>
  <c r="P18" i="153"/>
  <c r="P20" i="153"/>
  <c r="P22" i="153"/>
  <c r="T22" i="153"/>
  <c r="P24" i="153"/>
  <c r="T24" i="153"/>
  <c r="P26" i="153"/>
  <c r="T26" i="153"/>
  <c r="X26" i="153"/>
  <c r="P28" i="153"/>
  <c r="T28" i="153"/>
  <c r="X28" i="153"/>
  <c r="Q32" i="153"/>
  <c r="U32" i="153"/>
  <c r="Y32" i="153"/>
  <c r="S34" i="153"/>
  <c r="W34" i="153"/>
  <c r="AA34" i="153"/>
  <c r="Q36" i="153"/>
  <c r="U36" i="153"/>
  <c r="Y36" i="153"/>
  <c r="S38" i="153"/>
  <c r="W38" i="153"/>
  <c r="AA38" i="153"/>
  <c r="Q40" i="153"/>
  <c r="U40" i="153"/>
  <c r="Y40" i="153"/>
  <c r="S42" i="153"/>
  <c r="W42" i="153"/>
  <c r="AA42" i="153"/>
  <c r="T18" i="153"/>
  <c r="X18" i="153"/>
  <c r="T20" i="153"/>
  <c r="X20" i="153"/>
  <c r="S22" i="153"/>
  <c r="X22" i="153"/>
  <c r="S24" i="153"/>
  <c r="X24" i="153"/>
  <c r="S26" i="153"/>
  <c r="W26" i="153"/>
  <c r="S28" i="153"/>
  <c r="W28" i="153"/>
  <c r="P32" i="153"/>
  <c r="T32" i="153"/>
  <c r="X32" i="153"/>
  <c r="R34" i="153"/>
  <c r="V34" i="153"/>
  <c r="Z34" i="153"/>
  <c r="S35" i="153"/>
  <c r="W35" i="153"/>
  <c r="P36" i="153"/>
  <c r="T36" i="153"/>
  <c r="X36" i="153"/>
  <c r="R38" i="153"/>
  <c r="V38" i="153"/>
  <c r="Z38" i="153"/>
  <c r="S39" i="153"/>
  <c r="W39" i="153"/>
  <c r="P40" i="153"/>
  <c r="T40" i="153"/>
  <c r="X40" i="153"/>
  <c r="R42" i="153"/>
  <c r="V42" i="153"/>
  <c r="Z42" i="153"/>
  <c r="S43" i="153"/>
  <c r="W43" i="153"/>
  <c r="S3" i="153"/>
  <c r="S5" i="153"/>
  <c r="S7" i="153"/>
  <c r="S9" i="153"/>
  <c r="S11" i="153"/>
  <c r="S13" i="153"/>
  <c r="S18" i="153"/>
  <c r="W18" i="153"/>
  <c r="AA18" i="153"/>
  <c r="R20" i="153"/>
  <c r="W20" i="153"/>
  <c r="AA20" i="153"/>
  <c r="R22" i="153"/>
  <c r="W22" i="153"/>
  <c r="R24" i="153"/>
  <c r="V24" i="153"/>
  <c r="AA24" i="153"/>
  <c r="R26" i="153"/>
  <c r="V26" i="153"/>
  <c r="R28" i="153"/>
  <c r="V28" i="153"/>
  <c r="Z28" i="153"/>
  <c r="S32" i="153"/>
  <c r="W32" i="153"/>
  <c r="Q34" i="153"/>
  <c r="U34" i="153"/>
  <c r="Y34" i="153"/>
  <c r="R35" i="153"/>
  <c r="V35" i="153"/>
  <c r="Z35" i="153"/>
  <c r="S36" i="153"/>
  <c r="W36" i="153"/>
  <c r="Q38" i="153"/>
  <c r="U38" i="153"/>
  <c r="Y38" i="153"/>
  <c r="R39" i="153"/>
  <c r="V39" i="153"/>
  <c r="Z39" i="153"/>
  <c r="S40" i="153"/>
  <c r="W40" i="153"/>
  <c r="Q42" i="153"/>
  <c r="U42" i="153"/>
  <c r="Y42" i="153"/>
  <c r="Y44" i="153" l="1"/>
  <c r="T29" i="153"/>
  <c r="P44" i="153"/>
  <c r="AB32" i="153"/>
  <c r="P29" i="153"/>
  <c r="AB18" i="153"/>
  <c r="AB26" i="153"/>
  <c r="AB42" i="153"/>
  <c r="AB23" i="153"/>
  <c r="V44" i="153"/>
  <c r="Z44" i="153"/>
  <c r="AB38" i="153"/>
  <c r="AB43" i="153"/>
  <c r="W29" i="153"/>
  <c r="Z29" i="153"/>
  <c r="AB33" i="153"/>
  <c r="AB36" i="153"/>
  <c r="T44" i="153"/>
  <c r="Q44" i="153"/>
  <c r="AB24" i="153"/>
  <c r="R44" i="153"/>
  <c r="AB27" i="153"/>
  <c r="AB19" i="153"/>
  <c r="AA44" i="153"/>
  <c r="AB39" i="153"/>
  <c r="AB21" i="153"/>
  <c r="S29" i="153"/>
  <c r="V29" i="153"/>
  <c r="Y29" i="153"/>
  <c r="W44" i="153"/>
  <c r="AB22" i="153"/>
  <c r="AB37" i="153"/>
  <c r="S44" i="153"/>
  <c r="AB40" i="153"/>
  <c r="X44" i="153"/>
  <c r="U44" i="153"/>
  <c r="AB28" i="153"/>
  <c r="AB20" i="153"/>
  <c r="AB34" i="153"/>
  <c r="AB41" i="153"/>
  <c r="AB35" i="153"/>
  <c r="R29" i="153"/>
  <c r="U29" i="153"/>
  <c r="Q29" i="153"/>
  <c r="AB17" i="153"/>
  <c r="X29" i="153"/>
  <c r="AB25" i="153"/>
  <c r="AA29" i="153"/>
  <c r="I121" i="151" l="1"/>
  <c r="J121" i="151"/>
  <c r="I120" i="151"/>
  <c r="J120" i="151"/>
  <c r="I119" i="151"/>
  <c r="J119" i="151"/>
  <c r="I118" i="151"/>
  <c r="J118" i="151"/>
  <c r="I117" i="151"/>
  <c r="J117" i="151"/>
  <c r="I116" i="151"/>
  <c r="J116" i="151"/>
  <c r="I115" i="151"/>
  <c r="J115" i="151"/>
  <c r="I114" i="151"/>
  <c r="J114" i="151"/>
  <c r="I113" i="151"/>
  <c r="J113" i="151"/>
  <c r="I112" i="151"/>
  <c r="J112" i="151"/>
  <c r="I111" i="151"/>
  <c r="J111" i="151"/>
  <c r="I110" i="151"/>
  <c r="J110" i="151"/>
  <c r="I109" i="151"/>
  <c r="J109" i="151"/>
  <c r="I108" i="151"/>
  <c r="J108" i="151"/>
  <c r="I107" i="151"/>
  <c r="J107" i="151"/>
  <c r="I106" i="151"/>
  <c r="J106" i="151"/>
  <c r="I105" i="151"/>
  <c r="J105" i="151"/>
  <c r="I104" i="151"/>
  <c r="J104" i="151"/>
  <c r="I103" i="151"/>
  <c r="J103" i="151"/>
  <c r="I102" i="151"/>
  <c r="J102" i="151"/>
  <c r="I101" i="151"/>
  <c r="J101" i="151"/>
  <c r="I100" i="151"/>
  <c r="J100" i="151"/>
  <c r="I99" i="151"/>
  <c r="J99" i="151"/>
  <c r="I98" i="151"/>
  <c r="J98" i="151"/>
  <c r="I97" i="151"/>
  <c r="J97" i="151"/>
  <c r="I96" i="151"/>
  <c r="J96" i="151"/>
  <c r="I95" i="151"/>
  <c r="J95" i="151"/>
  <c r="I94" i="151"/>
  <c r="J94" i="151"/>
  <c r="I93" i="151"/>
  <c r="J93" i="151"/>
  <c r="I92" i="151"/>
  <c r="J92" i="151"/>
  <c r="I91" i="151"/>
  <c r="J91" i="151"/>
  <c r="I90" i="151"/>
  <c r="J90" i="151"/>
  <c r="I89" i="151"/>
  <c r="J89" i="151"/>
  <c r="I88" i="151"/>
  <c r="J88" i="151"/>
  <c r="I87" i="151"/>
  <c r="J87" i="151"/>
  <c r="I86" i="151"/>
  <c r="J86" i="151"/>
  <c r="I85" i="151"/>
  <c r="J85" i="151"/>
  <c r="I84" i="151"/>
  <c r="J84" i="151"/>
  <c r="I83" i="151"/>
  <c r="J83" i="151"/>
  <c r="I82" i="151"/>
  <c r="J82" i="151"/>
  <c r="I81" i="151"/>
  <c r="J81" i="151"/>
  <c r="P80" i="151"/>
  <c r="I80" i="151"/>
  <c r="J80" i="151"/>
  <c r="P79" i="151"/>
  <c r="I79" i="151"/>
  <c r="J79" i="151"/>
  <c r="P78" i="151"/>
  <c r="I78" i="151"/>
  <c r="J78" i="151"/>
  <c r="P77" i="151"/>
  <c r="I77" i="151"/>
  <c r="J77" i="151"/>
  <c r="P76" i="151"/>
  <c r="I76" i="151"/>
  <c r="J76" i="151"/>
  <c r="P75" i="151"/>
  <c r="I75" i="151"/>
  <c r="J75" i="151"/>
  <c r="P74" i="151"/>
  <c r="I74" i="151"/>
  <c r="J74" i="151"/>
  <c r="P73" i="151"/>
  <c r="I73" i="151"/>
  <c r="J73" i="151"/>
  <c r="P72" i="151"/>
  <c r="I72" i="151"/>
  <c r="J72" i="151"/>
  <c r="P71" i="151"/>
  <c r="I71" i="151"/>
  <c r="J71" i="151"/>
  <c r="P70" i="151"/>
  <c r="I70" i="151"/>
  <c r="J70" i="151"/>
  <c r="P69" i="151"/>
  <c r="I69" i="151"/>
  <c r="J69" i="151"/>
  <c r="P68" i="151"/>
  <c r="I68" i="151"/>
  <c r="J68" i="151"/>
  <c r="P67" i="151"/>
  <c r="I67" i="151"/>
  <c r="J67" i="151"/>
  <c r="P66" i="151"/>
  <c r="I66" i="151"/>
  <c r="J66" i="151"/>
  <c r="P65" i="151"/>
  <c r="I65" i="151"/>
  <c r="J65" i="151"/>
  <c r="P64" i="151"/>
  <c r="I64" i="151"/>
  <c r="J64" i="151"/>
  <c r="P63" i="151"/>
  <c r="I63" i="151"/>
  <c r="J63" i="151"/>
  <c r="P62" i="151"/>
  <c r="I62" i="151"/>
  <c r="J62" i="151"/>
  <c r="P61" i="151"/>
  <c r="I61" i="151"/>
  <c r="J61" i="151"/>
  <c r="P60" i="151"/>
  <c r="I60" i="151"/>
  <c r="J60" i="151"/>
  <c r="P59" i="151"/>
  <c r="I59" i="151"/>
  <c r="J59" i="151"/>
  <c r="P58" i="151"/>
  <c r="I58" i="151"/>
  <c r="J58" i="151"/>
  <c r="P57" i="151"/>
  <c r="I57" i="151"/>
  <c r="J57" i="151"/>
  <c r="AN56" i="151"/>
  <c r="AM56" i="151"/>
  <c r="AL56" i="151"/>
  <c r="AK56" i="151"/>
  <c r="AJ56" i="151"/>
  <c r="AI56" i="151"/>
  <c r="AH56" i="151"/>
  <c r="AG56" i="151"/>
  <c r="AF56" i="151"/>
  <c r="AE56" i="151"/>
  <c r="AD56" i="151"/>
  <c r="AC56" i="151"/>
  <c r="AB56" i="151"/>
  <c r="AA56" i="151"/>
  <c r="Z56" i="151"/>
  <c r="Y56" i="151"/>
  <c r="X56" i="151"/>
  <c r="W56" i="151"/>
  <c r="V56" i="151"/>
  <c r="U56" i="151"/>
  <c r="T56" i="151"/>
  <c r="S56" i="151"/>
  <c r="R56" i="151"/>
  <c r="Q56" i="151"/>
  <c r="I56" i="151"/>
  <c r="J56" i="151"/>
  <c r="I55" i="151"/>
  <c r="J55" i="151"/>
  <c r="I54" i="151"/>
  <c r="J54" i="151"/>
  <c r="I53" i="151"/>
  <c r="J53" i="151"/>
  <c r="P52" i="151"/>
  <c r="I52" i="151"/>
  <c r="J52" i="151"/>
  <c r="P51" i="151"/>
  <c r="I51" i="151"/>
  <c r="J51" i="151"/>
  <c r="P50" i="151"/>
  <c r="I50" i="151"/>
  <c r="J50" i="151"/>
  <c r="P49" i="151"/>
  <c r="I49" i="151"/>
  <c r="J49" i="151"/>
  <c r="P48" i="151"/>
  <c r="I48" i="151"/>
  <c r="J48" i="151"/>
  <c r="P47" i="151"/>
  <c r="I47" i="151"/>
  <c r="J47" i="151"/>
  <c r="P46" i="151"/>
  <c r="I46" i="151"/>
  <c r="J46" i="151"/>
  <c r="P45" i="151"/>
  <c r="I45" i="151"/>
  <c r="J45" i="151"/>
  <c r="P44" i="151"/>
  <c r="I44" i="151"/>
  <c r="J44" i="151"/>
  <c r="P43" i="151"/>
  <c r="I43" i="151"/>
  <c r="J43" i="151"/>
  <c r="P42" i="151"/>
  <c r="I42" i="151"/>
  <c r="J42" i="151"/>
  <c r="P41" i="151"/>
  <c r="I41" i="151"/>
  <c r="J41" i="151"/>
  <c r="P40" i="151"/>
  <c r="I40" i="151"/>
  <c r="J40" i="151"/>
  <c r="P39" i="151"/>
  <c r="I39" i="151"/>
  <c r="J39" i="151"/>
  <c r="P38" i="151"/>
  <c r="I38" i="151"/>
  <c r="J38" i="151"/>
  <c r="P37" i="151"/>
  <c r="I37" i="151"/>
  <c r="J37" i="151"/>
  <c r="P36" i="151"/>
  <c r="I36" i="151"/>
  <c r="J36" i="151"/>
  <c r="P35" i="151"/>
  <c r="I35" i="151"/>
  <c r="J35" i="151"/>
  <c r="P34" i="151"/>
  <c r="I34" i="151"/>
  <c r="J34" i="151"/>
  <c r="P33" i="151"/>
  <c r="I33" i="151"/>
  <c r="J33" i="151"/>
  <c r="P32" i="151"/>
  <c r="I32" i="151"/>
  <c r="J32" i="151"/>
  <c r="P31" i="151"/>
  <c r="I31" i="151"/>
  <c r="J31" i="151"/>
  <c r="P30" i="151"/>
  <c r="I30" i="151"/>
  <c r="J30" i="151"/>
  <c r="P29" i="151"/>
  <c r="I29" i="151"/>
  <c r="J29" i="151"/>
  <c r="AN28" i="151"/>
  <c r="AM28" i="151"/>
  <c r="AL28" i="151"/>
  <c r="AK28" i="151"/>
  <c r="AJ28" i="151"/>
  <c r="AI28" i="151"/>
  <c r="AH28" i="151"/>
  <c r="AG28" i="151"/>
  <c r="AF28" i="151"/>
  <c r="AE28" i="151"/>
  <c r="AD28" i="151"/>
  <c r="AC28" i="151"/>
  <c r="AB28" i="151"/>
  <c r="AA28" i="151"/>
  <c r="Z28" i="151"/>
  <c r="Y28" i="151"/>
  <c r="X28" i="151"/>
  <c r="W28" i="151"/>
  <c r="V28" i="151"/>
  <c r="U28" i="151"/>
  <c r="T28" i="151"/>
  <c r="S28" i="151"/>
  <c r="R28" i="151"/>
  <c r="Q28" i="151"/>
  <c r="I28" i="151"/>
  <c r="J28" i="151"/>
  <c r="I27" i="151"/>
  <c r="J27" i="151"/>
  <c r="I26" i="151"/>
  <c r="J26" i="151"/>
  <c r="R25" i="151"/>
  <c r="Q25" i="151"/>
  <c r="P25" i="151"/>
  <c r="K25" i="151"/>
  <c r="I25" i="151"/>
  <c r="J25" i="151"/>
  <c r="R24" i="151"/>
  <c r="Q24" i="151"/>
  <c r="P24" i="151"/>
  <c r="K24" i="151"/>
  <c r="I24" i="151"/>
  <c r="J24" i="151"/>
  <c r="R23" i="151"/>
  <c r="Q23" i="151"/>
  <c r="P23" i="151"/>
  <c r="K23" i="151"/>
  <c r="I23" i="151"/>
  <c r="J23" i="151"/>
  <c r="R22" i="151"/>
  <c r="Q22" i="151"/>
  <c r="P22" i="151"/>
  <c r="K22" i="151"/>
  <c r="I22" i="151"/>
  <c r="J22" i="151"/>
  <c r="R21" i="151"/>
  <c r="Q21" i="151"/>
  <c r="P21" i="151"/>
  <c r="K21" i="151"/>
  <c r="I21" i="151"/>
  <c r="J21" i="151"/>
  <c r="R20" i="151"/>
  <c r="Q20" i="151"/>
  <c r="P20" i="151"/>
  <c r="K20" i="151"/>
  <c r="I20" i="151"/>
  <c r="J20" i="151"/>
  <c r="R19" i="151"/>
  <c r="Q19" i="151"/>
  <c r="P19" i="151"/>
  <c r="K19" i="151"/>
  <c r="I19" i="151"/>
  <c r="J19" i="151"/>
  <c r="R18" i="151"/>
  <c r="Q18" i="151"/>
  <c r="P18" i="151"/>
  <c r="K18" i="151"/>
  <c r="I18" i="151"/>
  <c r="J18" i="151"/>
  <c r="R17" i="151"/>
  <c r="Q17" i="151"/>
  <c r="P17" i="151"/>
  <c r="K17" i="151"/>
  <c r="I17" i="151"/>
  <c r="J17" i="151"/>
  <c r="R16" i="151"/>
  <c r="Q16" i="151"/>
  <c r="P16" i="151"/>
  <c r="K16" i="151"/>
  <c r="I16" i="151"/>
  <c r="J16" i="151"/>
  <c r="R15" i="151"/>
  <c r="Q15" i="151"/>
  <c r="P15" i="151"/>
  <c r="K15" i="151"/>
  <c r="I15" i="151"/>
  <c r="J15" i="151"/>
  <c r="R14" i="151"/>
  <c r="Q14" i="151"/>
  <c r="P14" i="151"/>
  <c r="K14" i="151"/>
  <c r="I14" i="151"/>
  <c r="J14" i="151"/>
  <c r="R13" i="151"/>
  <c r="Q13" i="151"/>
  <c r="P13" i="151"/>
  <c r="K13" i="151"/>
  <c r="I13" i="151"/>
  <c r="J13" i="151"/>
  <c r="R12" i="151"/>
  <c r="Q12" i="151"/>
  <c r="P12" i="151"/>
  <c r="K12" i="151"/>
  <c r="I12" i="151"/>
  <c r="J12" i="151"/>
  <c r="R11" i="151"/>
  <c r="Q11" i="151"/>
  <c r="P11" i="151"/>
  <c r="K11" i="151"/>
  <c r="I11" i="151"/>
  <c r="J11" i="151"/>
  <c r="R10" i="151"/>
  <c r="Q10" i="151"/>
  <c r="P10" i="151"/>
  <c r="K10" i="151"/>
  <c r="I10" i="151"/>
  <c r="J10" i="151"/>
  <c r="R9" i="151"/>
  <c r="Q9" i="151"/>
  <c r="P9" i="151"/>
  <c r="K9" i="151"/>
  <c r="I9" i="151"/>
  <c r="J9" i="151"/>
  <c r="R8" i="151"/>
  <c r="Q8" i="151"/>
  <c r="P8" i="151"/>
  <c r="K8" i="151"/>
  <c r="I8" i="151"/>
  <c r="J8" i="151"/>
  <c r="R7" i="151"/>
  <c r="Q7" i="151"/>
  <c r="P7" i="151"/>
  <c r="K7" i="151"/>
  <c r="I7" i="151"/>
  <c r="J7" i="151"/>
  <c r="R6" i="151"/>
  <c r="Q6" i="151"/>
  <c r="P6" i="151"/>
  <c r="K6" i="151"/>
  <c r="I6" i="151"/>
  <c r="J6" i="151"/>
  <c r="R5" i="151"/>
  <c r="Q5" i="151"/>
  <c r="P5" i="151"/>
  <c r="K5" i="151"/>
  <c r="I5" i="151"/>
  <c r="J5" i="151"/>
  <c r="R4" i="151"/>
  <c r="Q4" i="151"/>
  <c r="P4" i="151"/>
  <c r="K4" i="151"/>
  <c r="I4" i="151"/>
  <c r="J4" i="151"/>
  <c r="R3" i="151"/>
  <c r="Q3" i="151"/>
  <c r="P3" i="151"/>
  <c r="K3" i="151"/>
  <c r="I3" i="151"/>
  <c r="J3" i="151"/>
  <c r="R2" i="151"/>
  <c r="Q2" i="151"/>
  <c r="P2" i="151"/>
  <c r="K2" i="151"/>
  <c r="I2" i="151"/>
  <c r="J2" i="151"/>
  <c r="I71" i="150"/>
  <c r="J71" i="150"/>
  <c r="I70" i="150"/>
  <c r="J70" i="150"/>
  <c r="I69" i="150"/>
  <c r="J69" i="150"/>
  <c r="I68" i="150"/>
  <c r="J68" i="150"/>
  <c r="J67" i="150"/>
  <c r="I67" i="150"/>
  <c r="I66" i="150"/>
  <c r="J66" i="150"/>
  <c r="I65" i="150"/>
  <c r="J65" i="150"/>
  <c r="J64" i="150"/>
  <c r="I64" i="150"/>
  <c r="I63" i="150"/>
  <c r="J63" i="150"/>
  <c r="I62" i="150"/>
  <c r="J62" i="150"/>
  <c r="I61" i="150"/>
  <c r="J61" i="150"/>
  <c r="I60" i="150"/>
  <c r="J60" i="150"/>
  <c r="J59" i="150"/>
  <c r="I59" i="150"/>
  <c r="I58" i="150"/>
  <c r="J58" i="150"/>
  <c r="I57" i="150"/>
  <c r="J57" i="150"/>
  <c r="J56" i="150"/>
  <c r="I56" i="150"/>
  <c r="I55" i="150"/>
  <c r="J55" i="150"/>
  <c r="I54" i="150"/>
  <c r="J54" i="150"/>
  <c r="I53" i="150"/>
  <c r="J53" i="150"/>
  <c r="I52" i="150"/>
  <c r="J52" i="150"/>
  <c r="J51" i="150"/>
  <c r="I51" i="150"/>
  <c r="J50" i="150"/>
  <c r="I50" i="150"/>
  <c r="O49" i="150"/>
  <c r="J49" i="150"/>
  <c r="I49" i="150"/>
  <c r="O48" i="150"/>
  <c r="I48" i="150"/>
  <c r="J48" i="150"/>
  <c r="O47" i="150"/>
  <c r="I47" i="150"/>
  <c r="J47" i="150"/>
  <c r="O46" i="150"/>
  <c r="I46" i="150"/>
  <c r="J46" i="150"/>
  <c r="O45" i="150"/>
  <c r="I45" i="150"/>
  <c r="J45" i="150"/>
  <c r="O44" i="150"/>
  <c r="I44" i="150"/>
  <c r="J44" i="150"/>
  <c r="O43" i="150"/>
  <c r="I43" i="150"/>
  <c r="J43" i="150"/>
  <c r="O42" i="150"/>
  <c r="J42" i="150"/>
  <c r="I42" i="150"/>
  <c r="O41" i="150"/>
  <c r="J41" i="150"/>
  <c r="I41" i="150"/>
  <c r="O40" i="150"/>
  <c r="I40" i="150"/>
  <c r="J40" i="150"/>
  <c r="O39" i="150"/>
  <c r="I39" i="150"/>
  <c r="J39" i="150"/>
  <c r="O38" i="150"/>
  <c r="I38" i="150"/>
  <c r="J38" i="150"/>
  <c r="O37" i="150"/>
  <c r="I37" i="150"/>
  <c r="J37" i="150"/>
  <c r="O36" i="150"/>
  <c r="I36" i="150"/>
  <c r="J36" i="150"/>
  <c r="AC35" i="150"/>
  <c r="AB35" i="150"/>
  <c r="AA35" i="150"/>
  <c r="Z35" i="150"/>
  <c r="Y35" i="150"/>
  <c r="X35" i="150"/>
  <c r="W35" i="150"/>
  <c r="V35" i="150"/>
  <c r="U35" i="150"/>
  <c r="T35" i="150"/>
  <c r="S35" i="150"/>
  <c r="R35" i="150"/>
  <c r="Q35" i="150"/>
  <c r="P35" i="150"/>
  <c r="I35" i="150"/>
  <c r="J35" i="150"/>
  <c r="I34" i="150"/>
  <c r="J34" i="150"/>
  <c r="I33" i="150"/>
  <c r="J33" i="150"/>
  <c r="O32" i="150"/>
  <c r="I32" i="150"/>
  <c r="J32" i="150"/>
  <c r="O31" i="150"/>
  <c r="I31" i="150"/>
  <c r="J31" i="150"/>
  <c r="O30" i="150"/>
  <c r="I30" i="150"/>
  <c r="J30" i="150"/>
  <c r="O29" i="150"/>
  <c r="J29" i="150"/>
  <c r="I29" i="150"/>
  <c r="O28" i="150"/>
  <c r="I28" i="150"/>
  <c r="J28" i="150"/>
  <c r="O27" i="150"/>
  <c r="J27" i="150"/>
  <c r="I27" i="150"/>
  <c r="O26" i="150"/>
  <c r="I26" i="150"/>
  <c r="J26" i="150"/>
  <c r="O25" i="150"/>
  <c r="I25" i="150"/>
  <c r="J25" i="150"/>
  <c r="O24" i="150"/>
  <c r="I24" i="150"/>
  <c r="J24" i="150"/>
  <c r="O23" i="150"/>
  <c r="I23" i="150"/>
  <c r="J23" i="150"/>
  <c r="O22" i="150"/>
  <c r="I22" i="150"/>
  <c r="J22" i="150"/>
  <c r="O21" i="150"/>
  <c r="J21" i="150"/>
  <c r="I21" i="150"/>
  <c r="O20" i="150"/>
  <c r="I20" i="150"/>
  <c r="J20" i="150"/>
  <c r="O19" i="150"/>
  <c r="I19" i="150"/>
  <c r="J19" i="150"/>
  <c r="AC18" i="150"/>
  <c r="AB18" i="150"/>
  <c r="AA18" i="150"/>
  <c r="Z18" i="150"/>
  <c r="Y18" i="150"/>
  <c r="X18" i="150"/>
  <c r="W18" i="150"/>
  <c r="V18" i="150"/>
  <c r="U18" i="150"/>
  <c r="T18" i="150"/>
  <c r="S18" i="150"/>
  <c r="R18" i="150"/>
  <c r="Q18" i="150"/>
  <c r="P18" i="150"/>
  <c r="J18" i="150"/>
  <c r="I18" i="150"/>
  <c r="J17" i="150"/>
  <c r="I17" i="150"/>
  <c r="I16" i="150"/>
  <c r="J16" i="150"/>
  <c r="Q15" i="150"/>
  <c r="P15" i="150"/>
  <c r="O15" i="150"/>
  <c r="K15" i="150"/>
  <c r="J15" i="150"/>
  <c r="I15" i="150"/>
  <c r="Q14" i="150"/>
  <c r="P14" i="150"/>
  <c r="O14" i="150"/>
  <c r="K14" i="150"/>
  <c r="I14" i="150"/>
  <c r="J14" i="150"/>
  <c r="Q13" i="150"/>
  <c r="P13" i="150"/>
  <c r="O13" i="150"/>
  <c r="K13" i="150"/>
  <c r="I13" i="150"/>
  <c r="J13" i="150"/>
  <c r="Q12" i="150"/>
  <c r="P12" i="150"/>
  <c r="O12" i="150"/>
  <c r="K12" i="150"/>
  <c r="I12" i="150"/>
  <c r="J12" i="150"/>
  <c r="Q11" i="150"/>
  <c r="P11" i="150"/>
  <c r="O11" i="150"/>
  <c r="K11" i="150"/>
  <c r="I11" i="150"/>
  <c r="J11" i="150"/>
  <c r="Q10" i="150"/>
  <c r="P10" i="150"/>
  <c r="O10" i="150"/>
  <c r="K10" i="150"/>
  <c r="I10" i="150"/>
  <c r="J10" i="150"/>
  <c r="Q9" i="150"/>
  <c r="P9" i="150"/>
  <c r="O9" i="150"/>
  <c r="K9" i="150"/>
  <c r="J9" i="150"/>
  <c r="I9" i="150"/>
  <c r="Q8" i="150"/>
  <c r="P8" i="150"/>
  <c r="O8" i="150"/>
  <c r="K8" i="150"/>
  <c r="I8" i="150"/>
  <c r="J8" i="150"/>
  <c r="Q7" i="150"/>
  <c r="P7" i="150"/>
  <c r="O7" i="150"/>
  <c r="K7" i="150"/>
  <c r="J7" i="150"/>
  <c r="I7" i="150"/>
  <c r="Q6" i="150"/>
  <c r="P6" i="150"/>
  <c r="O6" i="150"/>
  <c r="K6" i="150"/>
  <c r="I6" i="150"/>
  <c r="J6" i="150"/>
  <c r="Q5" i="150"/>
  <c r="P5" i="150"/>
  <c r="O5" i="150"/>
  <c r="K5" i="150"/>
  <c r="I5" i="150"/>
  <c r="J5" i="150"/>
  <c r="Q4" i="150"/>
  <c r="P4" i="150"/>
  <c r="O4" i="150"/>
  <c r="K4" i="150"/>
  <c r="I4" i="150"/>
  <c r="J4" i="150"/>
  <c r="Q3" i="150"/>
  <c r="P3" i="150"/>
  <c r="O3" i="150"/>
  <c r="K3" i="150"/>
  <c r="I3" i="150"/>
  <c r="J3" i="150"/>
  <c r="Q2" i="150"/>
  <c r="P2" i="150"/>
  <c r="O2" i="150"/>
  <c r="K2" i="150"/>
  <c r="I2" i="150"/>
  <c r="J2" i="150"/>
  <c r="I111" i="149"/>
  <c r="J111" i="149"/>
  <c r="I110" i="149"/>
  <c r="J110" i="149"/>
  <c r="J109" i="149"/>
  <c r="I109" i="149"/>
  <c r="I108" i="149"/>
  <c r="J108" i="149"/>
  <c r="I107" i="149"/>
  <c r="J107" i="149"/>
  <c r="I106" i="149"/>
  <c r="J106" i="149"/>
  <c r="I105" i="149"/>
  <c r="J105" i="149"/>
  <c r="I104" i="149"/>
  <c r="J104" i="149"/>
  <c r="I103" i="149"/>
  <c r="J103" i="149"/>
  <c r="I102" i="149"/>
  <c r="J102" i="149"/>
  <c r="I101" i="149"/>
  <c r="J101" i="149"/>
  <c r="I100" i="149"/>
  <c r="J100" i="149"/>
  <c r="I99" i="149"/>
  <c r="J99" i="149"/>
  <c r="I98" i="149"/>
  <c r="J98" i="149"/>
  <c r="I97" i="149"/>
  <c r="J97" i="149"/>
  <c r="I96" i="149"/>
  <c r="J96" i="149"/>
  <c r="I95" i="149"/>
  <c r="J95" i="149"/>
  <c r="I94" i="149"/>
  <c r="J94" i="149"/>
  <c r="I93" i="149"/>
  <c r="J93" i="149"/>
  <c r="I92" i="149"/>
  <c r="J92" i="149"/>
  <c r="I91" i="149"/>
  <c r="J91" i="149"/>
  <c r="I90" i="149"/>
  <c r="J90" i="149"/>
  <c r="I89" i="149"/>
  <c r="J89" i="149"/>
  <c r="I88" i="149"/>
  <c r="J88" i="149"/>
  <c r="I87" i="149"/>
  <c r="J87" i="149"/>
  <c r="I86" i="149"/>
  <c r="J86" i="149"/>
  <c r="I85" i="149"/>
  <c r="J85" i="149"/>
  <c r="I84" i="149"/>
  <c r="J84" i="149"/>
  <c r="I83" i="149"/>
  <c r="J83" i="149"/>
  <c r="I82" i="149"/>
  <c r="J82" i="149"/>
  <c r="I81" i="149"/>
  <c r="J81" i="149"/>
  <c r="I80" i="149"/>
  <c r="J80" i="149"/>
  <c r="I79" i="149"/>
  <c r="J79" i="149"/>
  <c r="I78" i="149"/>
  <c r="J78" i="149"/>
  <c r="I77" i="149"/>
  <c r="J77" i="149"/>
  <c r="I76" i="149"/>
  <c r="J76" i="149"/>
  <c r="I75" i="149"/>
  <c r="J75" i="149"/>
  <c r="P74" i="149"/>
  <c r="I74" i="149"/>
  <c r="J74" i="149"/>
  <c r="P73" i="149"/>
  <c r="I73" i="149"/>
  <c r="J73" i="149"/>
  <c r="P72" i="149"/>
  <c r="I72" i="149"/>
  <c r="J72" i="149"/>
  <c r="P71" i="149"/>
  <c r="I71" i="149"/>
  <c r="J71" i="149"/>
  <c r="P70" i="149"/>
  <c r="J70" i="149"/>
  <c r="I70" i="149"/>
  <c r="P69" i="149"/>
  <c r="I69" i="149"/>
  <c r="J69" i="149"/>
  <c r="P68" i="149"/>
  <c r="I68" i="149"/>
  <c r="J68" i="149"/>
  <c r="P67" i="149"/>
  <c r="I67" i="149"/>
  <c r="J67" i="149"/>
  <c r="P66" i="149"/>
  <c r="I66" i="149"/>
  <c r="J66" i="149"/>
  <c r="P65" i="149"/>
  <c r="I65" i="149"/>
  <c r="J65" i="149"/>
  <c r="P64" i="149"/>
  <c r="I64" i="149"/>
  <c r="J64" i="149"/>
  <c r="P63" i="149"/>
  <c r="I63" i="149"/>
  <c r="J63" i="149"/>
  <c r="P62" i="149"/>
  <c r="I62" i="149"/>
  <c r="J62" i="149"/>
  <c r="P61" i="149"/>
  <c r="I61" i="149"/>
  <c r="J61" i="149"/>
  <c r="P60" i="149"/>
  <c r="I60" i="149"/>
  <c r="J60" i="149"/>
  <c r="P59" i="149"/>
  <c r="I59" i="149"/>
  <c r="J59" i="149"/>
  <c r="P58" i="149"/>
  <c r="I58" i="149"/>
  <c r="J58" i="149"/>
  <c r="P57" i="149"/>
  <c r="I57" i="149"/>
  <c r="J57" i="149"/>
  <c r="P56" i="149"/>
  <c r="I56" i="149"/>
  <c r="J56" i="149"/>
  <c r="P55" i="149"/>
  <c r="I55" i="149"/>
  <c r="J55" i="149"/>
  <c r="P54" i="149"/>
  <c r="J54" i="149"/>
  <c r="I54" i="149"/>
  <c r="P53" i="149"/>
  <c r="J53" i="149"/>
  <c r="I53" i="149"/>
  <c r="AL52" i="149"/>
  <c r="AK52" i="149"/>
  <c r="AJ52" i="149"/>
  <c r="AI52" i="149"/>
  <c r="AH52" i="149"/>
  <c r="AG52" i="149"/>
  <c r="AF52" i="149"/>
  <c r="AE52" i="149"/>
  <c r="AD52" i="149"/>
  <c r="AC52" i="149"/>
  <c r="AB52" i="149"/>
  <c r="AA52" i="149"/>
  <c r="Z52" i="149"/>
  <c r="Y52" i="149"/>
  <c r="X52" i="149"/>
  <c r="W52" i="149"/>
  <c r="V52" i="149"/>
  <c r="U52" i="149"/>
  <c r="T52" i="149"/>
  <c r="S52" i="149"/>
  <c r="R52" i="149"/>
  <c r="Q52" i="149"/>
  <c r="I52" i="149"/>
  <c r="J52" i="149"/>
  <c r="I51" i="149"/>
  <c r="J51" i="149"/>
  <c r="I50" i="149"/>
  <c r="J50" i="149"/>
  <c r="I49" i="149"/>
  <c r="J49" i="149"/>
  <c r="P48" i="149"/>
  <c r="I48" i="149"/>
  <c r="J48" i="149"/>
  <c r="P47" i="149"/>
  <c r="I47" i="149"/>
  <c r="J47" i="149"/>
  <c r="P46" i="149"/>
  <c r="I46" i="149"/>
  <c r="J46" i="149"/>
  <c r="P45" i="149"/>
  <c r="I45" i="149"/>
  <c r="J45" i="149"/>
  <c r="P44" i="149"/>
  <c r="I44" i="149"/>
  <c r="J44" i="149"/>
  <c r="P43" i="149"/>
  <c r="I43" i="149"/>
  <c r="J43" i="149"/>
  <c r="P42" i="149"/>
  <c r="I42" i="149"/>
  <c r="J42" i="149"/>
  <c r="P41" i="149"/>
  <c r="I41" i="149"/>
  <c r="J41" i="149"/>
  <c r="P40" i="149"/>
  <c r="I40" i="149"/>
  <c r="J40" i="149"/>
  <c r="P39" i="149"/>
  <c r="I39" i="149"/>
  <c r="J39" i="149"/>
  <c r="P38" i="149"/>
  <c r="I38" i="149"/>
  <c r="J38" i="149"/>
  <c r="P37" i="149"/>
  <c r="I37" i="149"/>
  <c r="J37" i="149"/>
  <c r="P36" i="149"/>
  <c r="I36" i="149"/>
  <c r="J36" i="149"/>
  <c r="P35" i="149"/>
  <c r="I35" i="149"/>
  <c r="J35" i="149"/>
  <c r="P34" i="149"/>
  <c r="I34" i="149"/>
  <c r="J34" i="149"/>
  <c r="P33" i="149"/>
  <c r="J33" i="149"/>
  <c r="I33" i="149"/>
  <c r="P32" i="149"/>
  <c r="I32" i="149"/>
  <c r="J32" i="149"/>
  <c r="P31" i="149"/>
  <c r="I31" i="149"/>
  <c r="J31" i="149"/>
  <c r="P30" i="149"/>
  <c r="I30" i="149"/>
  <c r="J30" i="149"/>
  <c r="P29" i="149"/>
  <c r="I29" i="149"/>
  <c r="J29" i="149"/>
  <c r="P28" i="149"/>
  <c r="I28" i="149"/>
  <c r="J28" i="149"/>
  <c r="P27" i="149"/>
  <c r="I27" i="149"/>
  <c r="J27" i="149"/>
  <c r="AL26" i="149"/>
  <c r="AK26" i="149"/>
  <c r="AJ26" i="149"/>
  <c r="AI26" i="149"/>
  <c r="AH26" i="149"/>
  <c r="AG26" i="149"/>
  <c r="AF26" i="149"/>
  <c r="AE26" i="149"/>
  <c r="AD26" i="149"/>
  <c r="AC26" i="149"/>
  <c r="AB26" i="149"/>
  <c r="AA26" i="149"/>
  <c r="Z26" i="149"/>
  <c r="Y26" i="149"/>
  <c r="X26" i="149"/>
  <c r="W26" i="149"/>
  <c r="V26" i="149"/>
  <c r="U26" i="149"/>
  <c r="T26" i="149"/>
  <c r="S26" i="149"/>
  <c r="R26" i="149"/>
  <c r="Q26" i="149"/>
  <c r="I26" i="149"/>
  <c r="J26" i="149"/>
  <c r="K25" i="149"/>
  <c r="I25" i="149"/>
  <c r="J25" i="149"/>
  <c r="K24" i="149"/>
  <c r="I24" i="149"/>
  <c r="J24" i="149"/>
  <c r="R23" i="149"/>
  <c r="Q23" i="149"/>
  <c r="P23" i="149"/>
  <c r="K23" i="149"/>
  <c r="I23" i="149"/>
  <c r="J23" i="149"/>
  <c r="R22" i="149"/>
  <c r="Q22" i="149"/>
  <c r="P22" i="149"/>
  <c r="K22" i="149"/>
  <c r="I22" i="149"/>
  <c r="J22" i="149"/>
  <c r="R21" i="149"/>
  <c r="Q21" i="149"/>
  <c r="P21" i="149"/>
  <c r="K21" i="149"/>
  <c r="I21" i="149"/>
  <c r="J21" i="149"/>
  <c r="R20" i="149"/>
  <c r="Q20" i="149"/>
  <c r="P20" i="149"/>
  <c r="K20" i="149"/>
  <c r="I20" i="149"/>
  <c r="J20" i="149"/>
  <c r="R19" i="149"/>
  <c r="Q19" i="149"/>
  <c r="P19" i="149"/>
  <c r="K19" i="149"/>
  <c r="I19" i="149"/>
  <c r="J19" i="149"/>
  <c r="R18" i="149"/>
  <c r="Q18" i="149"/>
  <c r="P18" i="149"/>
  <c r="K18" i="149"/>
  <c r="I18" i="149"/>
  <c r="J18" i="149"/>
  <c r="R17" i="149"/>
  <c r="Q17" i="149"/>
  <c r="P17" i="149"/>
  <c r="K17" i="149"/>
  <c r="I17" i="149"/>
  <c r="J17" i="149"/>
  <c r="R16" i="149"/>
  <c r="Q16" i="149"/>
  <c r="P16" i="149"/>
  <c r="K16" i="149"/>
  <c r="J16" i="149"/>
  <c r="I16" i="149"/>
  <c r="R15" i="149"/>
  <c r="Q15" i="149"/>
  <c r="P15" i="149"/>
  <c r="K15" i="149"/>
  <c r="I15" i="149"/>
  <c r="J15" i="149"/>
  <c r="R14" i="149"/>
  <c r="Q14" i="149"/>
  <c r="P14" i="149"/>
  <c r="K14" i="149"/>
  <c r="I14" i="149"/>
  <c r="J14" i="149"/>
  <c r="R13" i="149"/>
  <c r="Q13" i="149"/>
  <c r="P13" i="149"/>
  <c r="K13" i="149"/>
  <c r="I13" i="149"/>
  <c r="J13" i="149"/>
  <c r="R12" i="149"/>
  <c r="Q12" i="149"/>
  <c r="P12" i="149"/>
  <c r="K12" i="149"/>
  <c r="I12" i="149"/>
  <c r="J12" i="149"/>
  <c r="R11" i="149"/>
  <c r="Q11" i="149"/>
  <c r="P11" i="149"/>
  <c r="K11" i="149"/>
  <c r="I11" i="149"/>
  <c r="J11" i="149"/>
  <c r="R10" i="149"/>
  <c r="Q10" i="149"/>
  <c r="P10" i="149"/>
  <c r="K10" i="149"/>
  <c r="J10" i="149"/>
  <c r="I10" i="149"/>
  <c r="R9" i="149"/>
  <c r="Q9" i="149"/>
  <c r="P9" i="149"/>
  <c r="K9" i="149"/>
  <c r="I9" i="149"/>
  <c r="J9" i="149"/>
  <c r="R8" i="149"/>
  <c r="Q8" i="149"/>
  <c r="P8" i="149"/>
  <c r="K8" i="149"/>
  <c r="I8" i="149"/>
  <c r="J8" i="149"/>
  <c r="R7" i="149"/>
  <c r="Q7" i="149"/>
  <c r="P7" i="149"/>
  <c r="K7" i="149"/>
  <c r="I7" i="149"/>
  <c r="J7" i="149"/>
  <c r="R6" i="149"/>
  <c r="Q6" i="149"/>
  <c r="P6" i="149"/>
  <c r="K6" i="149"/>
  <c r="I6" i="149"/>
  <c r="J6" i="149"/>
  <c r="R5" i="149"/>
  <c r="Q5" i="149"/>
  <c r="P5" i="149"/>
  <c r="K5" i="149"/>
  <c r="I5" i="149"/>
  <c r="J5" i="149"/>
  <c r="R4" i="149"/>
  <c r="Q4" i="149"/>
  <c r="P4" i="149"/>
  <c r="K4" i="149"/>
  <c r="I4" i="149"/>
  <c r="J4" i="149"/>
  <c r="R3" i="149"/>
  <c r="Q3" i="149"/>
  <c r="P3" i="149"/>
  <c r="K3" i="149"/>
  <c r="I3" i="149"/>
  <c r="J3" i="149"/>
  <c r="R2" i="149"/>
  <c r="Q2" i="149"/>
  <c r="P2" i="149"/>
  <c r="K2" i="149"/>
  <c r="I2" i="149"/>
  <c r="J2" i="149"/>
  <c r="J72" i="147"/>
  <c r="J130" i="147"/>
  <c r="J4" i="148"/>
  <c r="J5" i="148"/>
  <c r="J6" i="148"/>
  <c r="J8" i="148"/>
  <c r="J9" i="148"/>
  <c r="J10" i="148"/>
  <c r="J12" i="148"/>
  <c r="J13" i="148"/>
  <c r="J14" i="148"/>
  <c r="J16" i="148"/>
  <c r="J17" i="148"/>
  <c r="J20" i="148"/>
  <c r="J21" i="148"/>
  <c r="J24" i="148"/>
  <c r="J25" i="148"/>
  <c r="J26" i="148"/>
  <c r="J28" i="148"/>
  <c r="J29" i="148"/>
  <c r="J30" i="148"/>
  <c r="J32" i="148"/>
  <c r="J33" i="148"/>
  <c r="J34" i="148"/>
  <c r="J36" i="148"/>
  <c r="J37" i="148"/>
  <c r="J38" i="148"/>
  <c r="J40" i="148"/>
  <c r="J41" i="148"/>
  <c r="J42" i="148"/>
  <c r="J44" i="148"/>
  <c r="J45" i="148"/>
  <c r="J48" i="148"/>
  <c r="J49" i="148"/>
  <c r="J50" i="148"/>
  <c r="J52" i="148"/>
  <c r="J53" i="148"/>
  <c r="J54" i="148"/>
  <c r="J56" i="148"/>
  <c r="J57" i="148"/>
  <c r="J58" i="148"/>
  <c r="J60" i="148"/>
  <c r="J61" i="148"/>
  <c r="J62" i="148"/>
  <c r="J64" i="148"/>
  <c r="J65" i="148"/>
  <c r="J66" i="148"/>
  <c r="J68" i="148"/>
  <c r="J69" i="148"/>
  <c r="J70" i="148"/>
  <c r="J72" i="148"/>
  <c r="J73" i="148"/>
  <c r="J74" i="148"/>
  <c r="J76" i="148"/>
  <c r="J77" i="148"/>
  <c r="J78" i="148"/>
  <c r="J80" i="148"/>
  <c r="J81" i="148"/>
  <c r="I81" i="148"/>
  <c r="I80" i="148"/>
  <c r="I79" i="148"/>
  <c r="J79" i="148"/>
  <c r="I78" i="148"/>
  <c r="I77" i="148"/>
  <c r="I76" i="148"/>
  <c r="I75" i="148"/>
  <c r="J75" i="148"/>
  <c r="I74" i="148"/>
  <c r="I73" i="148"/>
  <c r="I72" i="148"/>
  <c r="I71" i="148"/>
  <c r="J71" i="148"/>
  <c r="I70" i="148"/>
  <c r="I69" i="148"/>
  <c r="I68" i="148"/>
  <c r="I67" i="148"/>
  <c r="J67" i="148"/>
  <c r="I66" i="148"/>
  <c r="I65" i="148"/>
  <c r="I64" i="148"/>
  <c r="I63" i="148"/>
  <c r="J63" i="148"/>
  <c r="I62" i="148"/>
  <c r="I61" i="148"/>
  <c r="I60" i="148"/>
  <c r="I59" i="148"/>
  <c r="J59" i="148"/>
  <c r="I58" i="148"/>
  <c r="I57" i="148"/>
  <c r="O56" i="148"/>
  <c r="I56" i="148"/>
  <c r="O55" i="148"/>
  <c r="I55" i="148"/>
  <c r="J55" i="148"/>
  <c r="O54" i="148"/>
  <c r="I54" i="148"/>
  <c r="O53" i="148"/>
  <c r="I53" i="148"/>
  <c r="O52" i="148"/>
  <c r="I52" i="148"/>
  <c r="O51" i="148"/>
  <c r="I51" i="148"/>
  <c r="J51" i="148"/>
  <c r="O50" i="148"/>
  <c r="I50" i="148"/>
  <c r="O49" i="148"/>
  <c r="I49" i="148"/>
  <c r="O48" i="148"/>
  <c r="I48" i="148"/>
  <c r="O47" i="148"/>
  <c r="I47" i="148"/>
  <c r="J47" i="148"/>
  <c r="O46" i="148"/>
  <c r="I46" i="148"/>
  <c r="J46" i="148"/>
  <c r="O45" i="148"/>
  <c r="I45" i="148"/>
  <c r="O44" i="148"/>
  <c r="I44" i="148"/>
  <c r="O43" i="148"/>
  <c r="J43" i="148"/>
  <c r="I43" i="148"/>
  <c r="O42" i="148"/>
  <c r="I42" i="148"/>
  <c r="O41" i="148"/>
  <c r="I41" i="148"/>
  <c r="AE40" i="148"/>
  <c r="AD40" i="148"/>
  <c r="AC40" i="148"/>
  <c r="AB40" i="148"/>
  <c r="AA40" i="148"/>
  <c r="Z40" i="148"/>
  <c r="Y40" i="148"/>
  <c r="X40" i="148"/>
  <c r="W40" i="148"/>
  <c r="V40" i="148"/>
  <c r="U40" i="148"/>
  <c r="T40" i="148"/>
  <c r="S40" i="148"/>
  <c r="R40" i="148"/>
  <c r="Q40" i="148"/>
  <c r="P40" i="148"/>
  <c r="I40" i="148"/>
  <c r="I39" i="148"/>
  <c r="J39" i="148"/>
  <c r="I38" i="148"/>
  <c r="I37" i="148"/>
  <c r="O36" i="148"/>
  <c r="I36" i="148"/>
  <c r="O35" i="148"/>
  <c r="I35" i="148"/>
  <c r="J35" i="148"/>
  <c r="O34" i="148"/>
  <c r="I34" i="148"/>
  <c r="O33" i="148"/>
  <c r="I33" i="148"/>
  <c r="O32" i="148"/>
  <c r="I32" i="148"/>
  <c r="O31" i="148"/>
  <c r="J31" i="148"/>
  <c r="I31" i="148"/>
  <c r="O30" i="148"/>
  <c r="I30" i="148"/>
  <c r="O29" i="148"/>
  <c r="I29" i="148"/>
  <c r="O28" i="148"/>
  <c r="I28" i="148"/>
  <c r="O27" i="148"/>
  <c r="J27" i="148"/>
  <c r="I27" i="148"/>
  <c r="O26" i="148"/>
  <c r="I26" i="148"/>
  <c r="O25" i="148"/>
  <c r="I25" i="148"/>
  <c r="O24" i="148"/>
  <c r="I24" i="148"/>
  <c r="O23" i="148"/>
  <c r="J23" i="148"/>
  <c r="I23" i="148"/>
  <c r="O22" i="148"/>
  <c r="J22" i="148"/>
  <c r="I22" i="148"/>
  <c r="O21" i="148"/>
  <c r="I21" i="148"/>
  <c r="AE20" i="148"/>
  <c r="AD20" i="148"/>
  <c r="AC20" i="148"/>
  <c r="AB20" i="148"/>
  <c r="AA20" i="148"/>
  <c r="Z20" i="148"/>
  <c r="Y20" i="148"/>
  <c r="X20" i="148"/>
  <c r="W20" i="148"/>
  <c r="V20" i="148"/>
  <c r="U20" i="148"/>
  <c r="T20" i="148"/>
  <c r="S20" i="148"/>
  <c r="R20" i="148"/>
  <c r="Q20" i="148"/>
  <c r="P20" i="148"/>
  <c r="I20" i="148"/>
  <c r="I19" i="148"/>
  <c r="J19" i="148"/>
  <c r="I18" i="148"/>
  <c r="J18" i="148"/>
  <c r="Q17" i="148"/>
  <c r="P17" i="148"/>
  <c r="O17" i="148"/>
  <c r="K17" i="148"/>
  <c r="I17" i="148"/>
  <c r="Q16" i="148"/>
  <c r="P16" i="148"/>
  <c r="O16" i="148"/>
  <c r="K16" i="148"/>
  <c r="I16" i="148"/>
  <c r="Q15" i="148"/>
  <c r="P15" i="148"/>
  <c r="O15" i="148"/>
  <c r="K15" i="148"/>
  <c r="I15" i="148"/>
  <c r="J15" i="148"/>
  <c r="Q14" i="148"/>
  <c r="P14" i="148"/>
  <c r="O14" i="148"/>
  <c r="K14" i="148"/>
  <c r="I14" i="148"/>
  <c r="Q13" i="148"/>
  <c r="P13" i="148"/>
  <c r="O13" i="148"/>
  <c r="K13" i="148"/>
  <c r="I13" i="148"/>
  <c r="Q12" i="148"/>
  <c r="P12" i="148"/>
  <c r="O12" i="148"/>
  <c r="K12" i="148"/>
  <c r="I12" i="148"/>
  <c r="Q11" i="148"/>
  <c r="P11" i="148"/>
  <c r="O11" i="148"/>
  <c r="K11" i="148"/>
  <c r="I11" i="148"/>
  <c r="J11" i="148"/>
  <c r="Q10" i="148"/>
  <c r="P10" i="148"/>
  <c r="O10" i="148"/>
  <c r="K10" i="148"/>
  <c r="I10" i="148"/>
  <c r="Q9" i="148"/>
  <c r="P9" i="148"/>
  <c r="O9" i="148"/>
  <c r="K9" i="148"/>
  <c r="I9" i="148"/>
  <c r="Q8" i="148"/>
  <c r="P8" i="148"/>
  <c r="O8" i="148"/>
  <c r="K8" i="148"/>
  <c r="I8" i="148"/>
  <c r="Q7" i="148"/>
  <c r="P7" i="148"/>
  <c r="O7" i="148"/>
  <c r="K7" i="148"/>
  <c r="I7" i="148"/>
  <c r="J7" i="148"/>
  <c r="Q6" i="148"/>
  <c r="P6" i="148"/>
  <c r="O6" i="148"/>
  <c r="K6" i="148"/>
  <c r="I6" i="148"/>
  <c r="Q5" i="148"/>
  <c r="P5" i="148"/>
  <c r="O5" i="148"/>
  <c r="K5" i="148"/>
  <c r="I5" i="148"/>
  <c r="Q4" i="148"/>
  <c r="P4" i="148"/>
  <c r="O4" i="148"/>
  <c r="K4" i="148"/>
  <c r="I4" i="148"/>
  <c r="Q3" i="148"/>
  <c r="P3" i="148"/>
  <c r="O3" i="148"/>
  <c r="K3" i="148"/>
  <c r="I3" i="148"/>
  <c r="J3" i="148"/>
  <c r="Q2" i="148"/>
  <c r="P2" i="148"/>
  <c r="O2" i="148"/>
  <c r="K2" i="148"/>
  <c r="I2" i="148"/>
  <c r="J2" i="148"/>
  <c r="Q92" i="147"/>
  <c r="Q91" i="147"/>
  <c r="Q90" i="147"/>
  <c r="Q89" i="147"/>
  <c r="Q88" i="147"/>
  <c r="Q87" i="147"/>
  <c r="Q86" i="147"/>
  <c r="Q85" i="147"/>
  <c r="Q84" i="147"/>
  <c r="Q83" i="147"/>
  <c r="Q82" i="147"/>
  <c r="Q81" i="147"/>
  <c r="Q80" i="147"/>
  <c r="Q79" i="147"/>
  <c r="Q78" i="147"/>
  <c r="Q77" i="147"/>
  <c r="Q76" i="147"/>
  <c r="Q75" i="147"/>
  <c r="Q74" i="147"/>
  <c r="Q73" i="147"/>
  <c r="Q72" i="147"/>
  <c r="Q71" i="147"/>
  <c r="Q70" i="147"/>
  <c r="Q69" i="147"/>
  <c r="Q68" i="147"/>
  <c r="Q67" i="147"/>
  <c r="Q66" i="147"/>
  <c r="Q65" i="147"/>
  <c r="AS64" i="147"/>
  <c r="AR64" i="147"/>
  <c r="AQ64" i="147"/>
  <c r="AP64" i="147"/>
  <c r="AO64" i="147"/>
  <c r="AN64" i="147"/>
  <c r="AM64" i="147"/>
  <c r="AL64" i="147"/>
  <c r="AK64" i="147"/>
  <c r="AJ64" i="147"/>
  <c r="AI64" i="147"/>
  <c r="AH64" i="147"/>
  <c r="AG64" i="147"/>
  <c r="AF64" i="147"/>
  <c r="AE64" i="147"/>
  <c r="AD64" i="147"/>
  <c r="AC64" i="147"/>
  <c r="AB64" i="147"/>
  <c r="AA64" i="147"/>
  <c r="Z64" i="147"/>
  <c r="Y64" i="147"/>
  <c r="X64" i="147"/>
  <c r="W64" i="147"/>
  <c r="V64" i="147"/>
  <c r="U64" i="147"/>
  <c r="T64" i="147"/>
  <c r="S64" i="147"/>
  <c r="R64" i="147"/>
  <c r="Q60" i="147"/>
  <c r="Q59" i="147"/>
  <c r="Q58" i="147"/>
  <c r="Q57" i="147"/>
  <c r="Q56" i="147"/>
  <c r="Q55" i="147"/>
  <c r="Q54" i="147"/>
  <c r="Q53" i="147"/>
  <c r="Q52" i="147"/>
  <c r="Q51" i="147"/>
  <c r="Q50" i="147"/>
  <c r="Q49" i="147"/>
  <c r="Q48" i="147"/>
  <c r="Q47" i="147"/>
  <c r="Q46" i="147"/>
  <c r="Q45" i="147"/>
  <c r="Q44" i="147"/>
  <c r="Q43" i="147"/>
  <c r="Q42" i="147"/>
  <c r="Q41" i="147"/>
  <c r="Q40" i="147"/>
  <c r="Q39" i="147"/>
  <c r="Q38" i="147"/>
  <c r="Q37" i="147"/>
  <c r="Q36" i="147"/>
  <c r="Q35" i="147"/>
  <c r="Q34" i="147"/>
  <c r="Q33" i="147"/>
  <c r="AS32" i="147"/>
  <c r="AR32" i="147"/>
  <c r="AQ32" i="147"/>
  <c r="AP32" i="147"/>
  <c r="AO32" i="147"/>
  <c r="AN32" i="147"/>
  <c r="AM32" i="147"/>
  <c r="AL32" i="147"/>
  <c r="AK32" i="147"/>
  <c r="AJ32" i="147"/>
  <c r="AI32" i="147"/>
  <c r="AH32" i="147"/>
  <c r="AG32" i="147"/>
  <c r="AF32" i="147"/>
  <c r="AE32" i="147"/>
  <c r="AD32" i="147"/>
  <c r="AC32" i="147"/>
  <c r="AB32" i="147"/>
  <c r="AA32" i="147"/>
  <c r="Z32" i="147"/>
  <c r="Y32" i="147"/>
  <c r="X32" i="147"/>
  <c r="W32" i="147"/>
  <c r="V32" i="147"/>
  <c r="U32" i="147"/>
  <c r="T32" i="147"/>
  <c r="S32" i="147"/>
  <c r="R32" i="147"/>
  <c r="S29" i="147"/>
  <c r="R29" i="147"/>
  <c r="Q29" i="147"/>
  <c r="K29" i="147"/>
  <c r="S28" i="147"/>
  <c r="R28" i="147"/>
  <c r="Q28" i="147"/>
  <c r="K28" i="147"/>
  <c r="S27" i="147"/>
  <c r="R27" i="147"/>
  <c r="Q27" i="147"/>
  <c r="K27" i="147"/>
  <c r="S26" i="147"/>
  <c r="R26" i="147"/>
  <c r="Q26" i="147"/>
  <c r="K26" i="147"/>
  <c r="S25" i="147"/>
  <c r="R25" i="147"/>
  <c r="Q25" i="147"/>
  <c r="K25" i="147"/>
  <c r="S24" i="147"/>
  <c r="R24" i="147"/>
  <c r="Q24" i="147"/>
  <c r="K24" i="147"/>
  <c r="S23" i="147"/>
  <c r="R23" i="147"/>
  <c r="Q23" i="147"/>
  <c r="K23" i="147"/>
  <c r="S22" i="147"/>
  <c r="R22" i="147"/>
  <c r="Q22" i="147"/>
  <c r="K22" i="147"/>
  <c r="S21" i="147"/>
  <c r="R21" i="147"/>
  <c r="Q21" i="147"/>
  <c r="K21" i="147"/>
  <c r="S20" i="147"/>
  <c r="R20" i="147"/>
  <c r="Q20" i="147"/>
  <c r="K20" i="147"/>
  <c r="S19" i="147"/>
  <c r="R19" i="147"/>
  <c r="Q19" i="147"/>
  <c r="K19" i="147"/>
  <c r="S18" i="147"/>
  <c r="R18" i="147"/>
  <c r="Q18" i="147"/>
  <c r="K18" i="147"/>
  <c r="S17" i="147"/>
  <c r="R17" i="147"/>
  <c r="Q17" i="147"/>
  <c r="K17" i="147"/>
  <c r="S16" i="147"/>
  <c r="R16" i="147"/>
  <c r="Q16" i="147"/>
  <c r="K16" i="147"/>
  <c r="S15" i="147"/>
  <c r="R15" i="147"/>
  <c r="Q15" i="147"/>
  <c r="K15" i="147"/>
  <c r="S14" i="147"/>
  <c r="R14" i="147"/>
  <c r="Q14" i="147"/>
  <c r="K14" i="147"/>
  <c r="S13" i="147"/>
  <c r="R13" i="147"/>
  <c r="Q13" i="147"/>
  <c r="K13" i="147"/>
  <c r="S12" i="147"/>
  <c r="R12" i="147"/>
  <c r="Q12" i="147"/>
  <c r="K12" i="147"/>
  <c r="S11" i="147"/>
  <c r="R11" i="147"/>
  <c r="Q11" i="147"/>
  <c r="K11" i="147"/>
  <c r="S10" i="147"/>
  <c r="R10" i="147"/>
  <c r="Q10" i="147"/>
  <c r="K10" i="147"/>
  <c r="S9" i="147"/>
  <c r="R9" i="147"/>
  <c r="Q9" i="147"/>
  <c r="K9" i="147"/>
  <c r="S8" i="147"/>
  <c r="R8" i="147"/>
  <c r="Q8" i="147"/>
  <c r="K8" i="147"/>
  <c r="S7" i="147"/>
  <c r="R7" i="147"/>
  <c r="Q7" i="147"/>
  <c r="K7" i="147"/>
  <c r="S6" i="147"/>
  <c r="R6" i="147"/>
  <c r="Q6" i="147"/>
  <c r="K6" i="147"/>
  <c r="S5" i="147"/>
  <c r="R5" i="147"/>
  <c r="Q5" i="147"/>
  <c r="K5" i="147"/>
  <c r="S4" i="147"/>
  <c r="R4" i="147"/>
  <c r="Q4" i="147"/>
  <c r="K4" i="147"/>
  <c r="S3" i="147"/>
  <c r="R3" i="147"/>
  <c r="Q3" i="147"/>
  <c r="K3" i="147"/>
  <c r="S2" i="147"/>
  <c r="R2" i="147"/>
  <c r="Q2" i="147"/>
  <c r="K2" i="147"/>
  <c r="I2" i="147"/>
  <c r="J2" i="147"/>
  <c r="J3" i="146"/>
  <c r="J4" i="146"/>
  <c r="J5" i="146"/>
  <c r="J7" i="146"/>
  <c r="J8" i="146"/>
  <c r="J9" i="146"/>
  <c r="J10" i="146"/>
  <c r="J12" i="146"/>
  <c r="J13" i="146"/>
  <c r="J15" i="146"/>
  <c r="J16" i="146"/>
  <c r="J17" i="146"/>
  <c r="J19" i="146"/>
  <c r="J20" i="146"/>
  <c r="J21" i="146"/>
  <c r="J22" i="146"/>
  <c r="J23" i="146"/>
  <c r="J24" i="146"/>
  <c r="J25" i="146"/>
  <c r="J27" i="146"/>
  <c r="J28" i="146"/>
  <c r="J29" i="146"/>
  <c r="J30" i="146"/>
  <c r="J31" i="146"/>
  <c r="J32" i="146"/>
  <c r="J33" i="146"/>
  <c r="J35" i="146"/>
  <c r="J36" i="146"/>
  <c r="J37" i="146"/>
  <c r="J39" i="146"/>
  <c r="J40" i="146"/>
  <c r="J41" i="146"/>
  <c r="J42" i="146"/>
  <c r="J43" i="146"/>
  <c r="J44" i="146"/>
  <c r="J45" i="146"/>
  <c r="J46" i="146"/>
  <c r="J47" i="146"/>
  <c r="J48" i="146"/>
  <c r="J49" i="146"/>
  <c r="J50" i="146"/>
  <c r="J51" i="146"/>
  <c r="J52" i="146"/>
  <c r="J53" i="146"/>
  <c r="J54" i="146"/>
  <c r="J55" i="146"/>
  <c r="J56" i="146"/>
  <c r="J57" i="146"/>
  <c r="J59" i="146"/>
  <c r="J60" i="146"/>
  <c r="J61" i="146"/>
  <c r="J63" i="146"/>
  <c r="J64" i="146"/>
  <c r="J65" i="146"/>
  <c r="J66" i="146"/>
  <c r="J67" i="146"/>
  <c r="J68" i="146"/>
  <c r="J69" i="146"/>
  <c r="J70" i="146"/>
  <c r="J71" i="146"/>
  <c r="J72" i="146"/>
  <c r="J73" i="146"/>
  <c r="J75" i="146"/>
  <c r="J76" i="146"/>
  <c r="J77" i="146"/>
  <c r="J78" i="146"/>
  <c r="J79" i="146"/>
  <c r="J80" i="146"/>
  <c r="J81" i="146"/>
  <c r="J82" i="146"/>
  <c r="J83" i="146"/>
  <c r="J84" i="146"/>
  <c r="J85" i="146"/>
  <c r="J86" i="146"/>
  <c r="J87" i="146"/>
  <c r="J88" i="146"/>
  <c r="J89" i="146"/>
  <c r="J91" i="146"/>
  <c r="J92" i="146"/>
  <c r="J93" i="146"/>
  <c r="J95" i="146"/>
  <c r="J96" i="146"/>
  <c r="J97" i="146"/>
  <c r="J98" i="146"/>
  <c r="J99" i="146"/>
  <c r="J100" i="146"/>
  <c r="J101" i="146"/>
  <c r="J103" i="146"/>
  <c r="J104" i="146"/>
  <c r="J105" i="146"/>
  <c r="J106" i="146"/>
  <c r="J107" i="146"/>
  <c r="J108" i="146"/>
  <c r="J109" i="146"/>
  <c r="J110" i="146"/>
  <c r="J111" i="146"/>
  <c r="I111" i="146"/>
  <c r="I110" i="146"/>
  <c r="I109" i="146"/>
  <c r="I108" i="146"/>
  <c r="I107" i="146"/>
  <c r="I106" i="146"/>
  <c r="I105" i="146"/>
  <c r="I104" i="146"/>
  <c r="I103" i="146"/>
  <c r="I102" i="146"/>
  <c r="J102" i="146"/>
  <c r="I101" i="146"/>
  <c r="I100" i="146"/>
  <c r="I99" i="146"/>
  <c r="I98" i="146"/>
  <c r="I97" i="146"/>
  <c r="I96" i="146"/>
  <c r="I95" i="146"/>
  <c r="I94" i="146"/>
  <c r="J94" i="146"/>
  <c r="I93" i="146"/>
  <c r="I92" i="146"/>
  <c r="I91" i="146"/>
  <c r="J90" i="146"/>
  <c r="I90" i="146"/>
  <c r="I89" i="146"/>
  <c r="I88" i="146"/>
  <c r="I87" i="146"/>
  <c r="I86" i="146"/>
  <c r="I85" i="146"/>
  <c r="I84" i="146"/>
  <c r="I83" i="146"/>
  <c r="I82" i="146"/>
  <c r="I81" i="146"/>
  <c r="I80" i="146"/>
  <c r="I79" i="146"/>
  <c r="I78" i="146"/>
  <c r="I77" i="146"/>
  <c r="I76" i="146"/>
  <c r="I75" i="146"/>
  <c r="O74" i="146"/>
  <c r="J74" i="146"/>
  <c r="I74" i="146"/>
  <c r="O73" i="146"/>
  <c r="I73" i="146"/>
  <c r="O72" i="146"/>
  <c r="I72" i="146"/>
  <c r="O71" i="146"/>
  <c r="I71" i="146"/>
  <c r="O70" i="146"/>
  <c r="I70" i="146"/>
  <c r="O69" i="146"/>
  <c r="I69" i="146"/>
  <c r="O68" i="146"/>
  <c r="I68" i="146"/>
  <c r="O67" i="146"/>
  <c r="I67" i="146"/>
  <c r="O66" i="146"/>
  <c r="I66" i="146"/>
  <c r="O65" i="146"/>
  <c r="I65" i="146"/>
  <c r="O64" i="146"/>
  <c r="I64" i="146"/>
  <c r="O63" i="146"/>
  <c r="I63" i="146"/>
  <c r="O62" i="146"/>
  <c r="J62" i="146"/>
  <c r="I62" i="146"/>
  <c r="O61" i="146"/>
  <c r="I61" i="146"/>
  <c r="O60" i="146"/>
  <c r="I60" i="146"/>
  <c r="O59" i="146"/>
  <c r="I59" i="146"/>
  <c r="O58" i="146"/>
  <c r="J58" i="146"/>
  <c r="I58" i="146"/>
  <c r="O57" i="146"/>
  <c r="I57" i="146"/>
  <c r="O56" i="146"/>
  <c r="I56" i="146"/>
  <c r="O55" i="146"/>
  <c r="I55" i="146"/>
  <c r="O54" i="146"/>
  <c r="I54" i="146"/>
  <c r="O53" i="146"/>
  <c r="I53" i="146"/>
  <c r="AK52" i="146"/>
  <c r="AJ52" i="146"/>
  <c r="AI52" i="146"/>
  <c r="AH52" i="146"/>
  <c r="AG52" i="146"/>
  <c r="AF52" i="146"/>
  <c r="AE52" i="146"/>
  <c r="AD52" i="146"/>
  <c r="AC52" i="146"/>
  <c r="AB52" i="146"/>
  <c r="AA52" i="146"/>
  <c r="Z52" i="146"/>
  <c r="Y52" i="146"/>
  <c r="X52" i="146"/>
  <c r="W52" i="146"/>
  <c r="V52" i="146"/>
  <c r="U52" i="146"/>
  <c r="T52" i="146"/>
  <c r="S52" i="146"/>
  <c r="R52" i="146"/>
  <c r="Q52" i="146"/>
  <c r="P52" i="146"/>
  <c r="I52" i="146"/>
  <c r="I51" i="146"/>
  <c r="I50" i="146"/>
  <c r="I49" i="146"/>
  <c r="O48" i="146"/>
  <c r="I48" i="146"/>
  <c r="O47" i="146"/>
  <c r="I47" i="146"/>
  <c r="O46" i="146"/>
  <c r="I46" i="146"/>
  <c r="O45" i="146"/>
  <c r="I45" i="146"/>
  <c r="O44" i="146"/>
  <c r="I44" i="146"/>
  <c r="O43" i="146"/>
  <c r="I43" i="146"/>
  <c r="O42" i="146"/>
  <c r="I42" i="146"/>
  <c r="O41" i="146"/>
  <c r="I41" i="146"/>
  <c r="O40" i="146"/>
  <c r="I40" i="146"/>
  <c r="O39" i="146"/>
  <c r="I39" i="146"/>
  <c r="O38" i="146"/>
  <c r="J38" i="146"/>
  <c r="I38" i="146"/>
  <c r="O37" i="146"/>
  <c r="I37" i="146"/>
  <c r="O36" i="146"/>
  <c r="I36" i="146"/>
  <c r="O35" i="146"/>
  <c r="I35" i="146"/>
  <c r="O34" i="146"/>
  <c r="J34" i="146"/>
  <c r="I34" i="146"/>
  <c r="O33" i="146"/>
  <c r="I33" i="146"/>
  <c r="O32" i="146"/>
  <c r="I32" i="146"/>
  <c r="O31" i="146"/>
  <c r="I31" i="146"/>
  <c r="O30" i="146"/>
  <c r="I30" i="146"/>
  <c r="O29" i="146"/>
  <c r="I29" i="146"/>
  <c r="O28" i="146"/>
  <c r="I28" i="146"/>
  <c r="O27" i="146"/>
  <c r="I27" i="146"/>
  <c r="AK26" i="146"/>
  <c r="AJ26" i="146"/>
  <c r="AI26" i="146"/>
  <c r="AH26" i="146"/>
  <c r="AG26" i="146"/>
  <c r="AF26" i="146"/>
  <c r="AE26" i="146"/>
  <c r="AD26" i="146"/>
  <c r="AC26" i="146"/>
  <c r="AB26" i="146"/>
  <c r="AA26" i="146"/>
  <c r="Z26" i="146"/>
  <c r="Y26" i="146"/>
  <c r="X26" i="146"/>
  <c r="W26" i="146"/>
  <c r="V26" i="146"/>
  <c r="U26" i="146"/>
  <c r="T26" i="146"/>
  <c r="S26" i="146"/>
  <c r="R26" i="146"/>
  <c r="Q26" i="146"/>
  <c r="P26" i="146"/>
  <c r="I26" i="146"/>
  <c r="J26" i="146"/>
  <c r="K25" i="146"/>
  <c r="I25" i="146"/>
  <c r="K24" i="146"/>
  <c r="I24" i="146"/>
  <c r="Q23" i="146"/>
  <c r="P23" i="146"/>
  <c r="O23" i="146"/>
  <c r="K23" i="146"/>
  <c r="I23" i="146"/>
  <c r="Q22" i="146"/>
  <c r="P22" i="146"/>
  <c r="O22" i="146"/>
  <c r="K22" i="146"/>
  <c r="I22" i="146"/>
  <c r="Q21" i="146"/>
  <c r="P21" i="146"/>
  <c r="O21" i="146"/>
  <c r="K21" i="146"/>
  <c r="I21" i="146"/>
  <c r="Q20" i="146"/>
  <c r="P20" i="146"/>
  <c r="O20" i="146"/>
  <c r="K20" i="146"/>
  <c r="I20" i="146"/>
  <c r="Q19" i="146"/>
  <c r="P19" i="146"/>
  <c r="O19" i="146"/>
  <c r="K19" i="146"/>
  <c r="I19" i="146"/>
  <c r="Q18" i="146"/>
  <c r="P18" i="146"/>
  <c r="O18" i="146"/>
  <c r="K18" i="146"/>
  <c r="J18" i="146"/>
  <c r="I18" i="146"/>
  <c r="Q17" i="146"/>
  <c r="P17" i="146"/>
  <c r="O17" i="146"/>
  <c r="K17" i="146"/>
  <c r="I17" i="146"/>
  <c r="Q16" i="146"/>
  <c r="P16" i="146"/>
  <c r="O16" i="146"/>
  <c r="K16" i="146"/>
  <c r="I16" i="146"/>
  <c r="Q15" i="146"/>
  <c r="P15" i="146"/>
  <c r="O15" i="146"/>
  <c r="K15" i="146"/>
  <c r="I15" i="146"/>
  <c r="Q14" i="146"/>
  <c r="P14" i="146"/>
  <c r="O14" i="146"/>
  <c r="K14" i="146"/>
  <c r="J14" i="146"/>
  <c r="I14" i="146"/>
  <c r="Q13" i="146"/>
  <c r="P13" i="146"/>
  <c r="O13" i="146"/>
  <c r="K13" i="146"/>
  <c r="I13" i="146"/>
  <c r="Q12" i="146"/>
  <c r="P12" i="146"/>
  <c r="O12" i="146"/>
  <c r="K12" i="146"/>
  <c r="I12" i="146"/>
  <c r="Q11" i="146"/>
  <c r="P11" i="146"/>
  <c r="O11" i="146"/>
  <c r="K11" i="146"/>
  <c r="I11" i="146"/>
  <c r="J11" i="146"/>
  <c r="Q10" i="146"/>
  <c r="P10" i="146"/>
  <c r="O10" i="146"/>
  <c r="K10" i="146"/>
  <c r="I10" i="146"/>
  <c r="Q9" i="146"/>
  <c r="P9" i="146"/>
  <c r="O9" i="146"/>
  <c r="K9" i="146"/>
  <c r="I9" i="146"/>
  <c r="Q8" i="146"/>
  <c r="P8" i="146"/>
  <c r="O8" i="146"/>
  <c r="K8" i="146"/>
  <c r="I8" i="146"/>
  <c r="Q7" i="146"/>
  <c r="P7" i="146"/>
  <c r="O7" i="146"/>
  <c r="K7" i="146"/>
  <c r="I7" i="146"/>
  <c r="Q6" i="146"/>
  <c r="P6" i="146"/>
  <c r="O6" i="146"/>
  <c r="K6" i="146"/>
  <c r="J6" i="146"/>
  <c r="I6" i="146"/>
  <c r="Q5" i="146"/>
  <c r="P5" i="146"/>
  <c r="O5" i="146"/>
  <c r="K5" i="146"/>
  <c r="I5" i="146"/>
  <c r="Q4" i="146"/>
  <c r="P4" i="146"/>
  <c r="O4" i="146"/>
  <c r="K4" i="146"/>
  <c r="I4" i="146"/>
  <c r="Q3" i="146"/>
  <c r="P3" i="146"/>
  <c r="O3" i="146"/>
  <c r="K3" i="146"/>
  <c r="I3" i="146"/>
  <c r="Q2" i="146"/>
  <c r="P2" i="146"/>
  <c r="O2" i="146"/>
  <c r="K2" i="146"/>
  <c r="I2" i="146"/>
  <c r="J2" i="146"/>
  <c r="J4" i="141"/>
  <c r="J5" i="141"/>
  <c r="J8" i="141"/>
  <c r="J12" i="141"/>
  <c r="J13" i="141"/>
  <c r="J20" i="141"/>
  <c r="J24" i="141"/>
  <c r="J25" i="141"/>
  <c r="J30" i="141"/>
  <c r="J32" i="141"/>
  <c r="J33" i="141"/>
  <c r="J34" i="141"/>
  <c r="J36" i="141"/>
  <c r="J37" i="141"/>
  <c r="J44" i="141"/>
  <c r="J45" i="141"/>
  <c r="J48" i="141"/>
  <c r="J52" i="141"/>
  <c r="J56" i="141"/>
  <c r="J57" i="141"/>
  <c r="J60" i="141"/>
  <c r="J64" i="141"/>
  <c r="J68" i="141"/>
  <c r="J76" i="141"/>
  <c r="J77" i="141"/>
  <c r="J80" i="141"/>
  <c r="J81" i="141"/>
  <c r="J88" i="141"/>
  <c r="J89" i="141"/>
  <c r="J93" i="141"/>
  <c r="J96" i="141"/>
  <c r="J97" i="141"/>
  <c r="J100" i="141"/>
  <c r="J104" i="141"/>
  <c r="J105" i="141"/>
  <c r="J108" i="141"/>
  <c r="J109" i="141"/>
  <c r="J116" i="141"/>
  <c r="J117" i="141"/>
  <c r="J120" i="141"/>
  <c r="J121" i="141"/>
  <c r="J4" i="142"/>
  <c r="J8" i="142"/>
  <c r="J12" i="142"/>
  <c r="J13" i="142"/>
  <c r="J17" i="142"/>
  <c r="J20" i="142"/>
  <c r="J21" i="142"/>
  <c r="J24" i="142"/>
  <c r="J25" i="142"/>
  <c r="J28" i="142"/>
  <c r="J32" i="142"/>
  <c r="J33" i="142"/>
  <c r="J36" i="142"/>
  <c r="J37" i="142"/>
  <c r="J40" i="142"/>
  <c r="J41" i="142"/>
  <c r="J44" i="142"/>
  <c r="J45" i="142"/>
  <c r="J52" i="142"/>
  <c r="J56" i="142"/>
  <c r="J65" i="142"/>
  <c r="J68" i="142"/>
  <c r="J69" i="142"/>
  <c r="J3" i="143"/>
  <c r="J4" i="143"/>
  <c r="J7" i="143"/>
  <c r="J8" i="143"/>
  <c r="J9" i="143"/>
  <c r="J12" i="143"/>
  <c r="J13" i="143"/>
  <c r="J15" i="143"/>
  <c r="J22" i="143"/>
  <c r="J25" i="143"/>
  <c r="J26" i="143"/>
  <c r="J27" i="143"/>
  <c r="J29" i="143"/>
  <c r="J30" i="143"/>
  <c r="J31" i="143"/>
  <c r="J37" i="143"/>
  <c r="J38" i="143"/>
  <c r="J41" i="143"/>
  <c r="J42" i="143"/>
  <c r="J43" i="143"/>
  <c r="J45" i="143"/>
  <c r="J51" i="143"/>
  <c r="J52" i="143"/>
  <c r="J55" i="143"/>
  <c r="J56" i="143"/>
  <c r="J57" i="143"/>
  <c r="J60" i="143"/>
  <c r="J61" i="143"/>
  <c r="J63" i="143"/>
  <c r="J68" i="143"/>
  <c r="J71" i="143"/>
  <c r="J72" i="143"/>
  <c r="J73" i="143"/>
  <c r="J75" i="143"/>
  <c r="J78" i="143"/>
  <c r="J79" i="143"/>
  <c r="J85" i="143"/>
  <c r="J86" i="143"/>
  <c r="J89" i="143"/>
  <c r="J90" i="143"/>
  <c r="J91" i="143"/>
  <c r="J93" i="143"/>
  <c r="J94" i="143"/>
  <c r="J95" i="143"/>
  <c r="J97" i="143"/>
  <c r="J100" i="143"/>
  <c r="J101" i="143"/>
  <c r="J102" i="143"/>
  <c r="J104" i="143"/>
  <c r="J105" i="143"/>
  <c r="J108" i="143"/>
  <c r="J109" i="143"/>
  <c r="J110" i="143"/>
  <c r="J111" i="143"/>
  <c r="J114" i="143"/>
  <c r="J115" i="143"/>
  <c r="J116" i="143"/>
  <c r="J118" i="143"/>
  <c r="J119" i="143"/>
  <c r="J120" i="143"/>
  <c r="J121" i="143"/>
  <c r="J122" i="143"/>
  <c r="J123" i="143"/>
  <c r="J126" i="143"/>
  <c r="J127" i="143"/>
  <c r="J128" i="143"/>
  <c r="J130" i="143"/>
  <c r="J131" i="143"/>
  <c r="J132" i="143"/>
  <c r="J133" i="143"/>
  <c r="J134" i="143"/>
  <c r="J135" i="143"/>
  <c r="J138" i="143"/>
  <c r="J139" i="143"/>
  <c r="J141" i="143"/>
  <c r="J143" i="143"/>
  <c r="J145" i="143"/>
  <c r="J146" i="143"/>
  <c r="J147" i="143"/>
  <c r="J150" i="143"/>
  <c r="J151" i="143"/>
  <c r="J3" i="144"/>
  <c r="J4" i="144"/>
  <c r="J5" i="144"/>
  <c r="J12" i="144"/>
  <c r="J16" i="144"/>
  <c r="J17" i="144"/>
  <c r="J20" i="144"/>
  <c r="J21" i="144"/>
  <c r="J28" i="144"/>
  <c r="J32" i="144"/>
  <c r="J33" i="144"/>
  <c r="J36" i="144"/>
  <c r="J37" i="144"/>
  <c r="J44" i="144"/>
  <c r="J48" i="144"/>
  <c r="J49" i="144"/>
  <c r="J52" i="144"/>
  <c r="J53" i="144"/>
  <c r="J60" i="144"/>
  <c r="J64" i="144"/>
  <c r="J65" i="144"/>
  <c r="J67" i="144"/>
  <c r="J68" i="144"/>
  <c r="J69" i="144"/>
  <c r="J72" i="144"/>
  <c r="J73" i="144"/>
  <c r="J81" i="144"/>
  <c r="J83" i="144"/>
  <c r="J84" i="144"/>
  <c r="J88" i="144"/>
  <c r="J3" i="145"/>
  <c r="J4" i="145"/>
  <c r="J5" i="145"/>
  <c r="J7" i="145"/>
  <c r="J8" i="145"/>
  <c r="J9" i="145"/>
  <c r="J10" i="145"/>
  <c r="J11" i="145"/>
  <c r="J12" i="145"/>
  <c r="J13" i="145"/>
  <c r="J15" i="145"/>
  <c r="J16" i="145"/>
  <c r="J17" i="145"/>
  <c r="J18" i="145"/>
  <c r="J19" i="145"/>
  <c r="J20" i="145"/>
  <c r="J21" i="145"/>
  <c r="J23" i="145"/>
  <c r="J24" i="145"/>
  <c r="J25" i="145"/>
  <c r="J26" i="145"/>
  <c r="J27" i="145"/>
  <c r="J28" i="145"/>
  <c r="J29" i="145"/>
  <c r="J31" i="145"/>
  <c r="J32" i="145"/>
  <c r="J33" i="145"/>
  <c r="J34" i="145"/>
  <c r="J35" i="145"/>
  <c r="J36" i="145"/>
  <c r="J37" i="145"/>
  <c r="J38" i="145"/>
  <c r="J39" i="145"/>
  <c r="J40" i="145"/>
  <c r="J41" i="145"/>
  <c r="J42" i="145"/>
  <c r="J43" i="145"/>
  <c r="J44" i="145"/>
  <c r="J45" i="145"/>
  <c r="J46" i="145"/>
  <c r="J47" i="145"/>
  <c r="J48" i="145"/>
  <c r="J49" i="145"/>
  <c r="J50" i="145"/>
  <c r="J51" i="145"/>
  <c r="J52" i="145"/>
  <c r="J53" i="145"/>
  <c r="J54" i="145"/>
  <c r="J55" i="145"/>
  <c r="J56" i="145"/>
  <c r="J57" i="145"/>
  <c r="J58" i="145"/>
  <c r="J59" i="145"/>
  <c r="J60" i="145"/>
  <c r="J61" i="145"/>
  <c r="J62" i="145"/>
  <c r="J63" i="145"/>
  <c r="J64" i="145"/>
  <c r="J65" i="145"/>
  <c r="J66" i="145"/>
  <c r="J68" i="145"/>
  <c r="J69" i="145"/>
  <c r="J70" i="145"/>
  <c r="J71" i="145"/>
  <c r="J72" i="145"/>
  <c r="J73" i="145"/>
  <c r="J74" i="145"/>
  <c r="J75" i="145"/>
  <c r="J76" i="145"/>
  <c r="J77" i="145"/>
  <c r="J78" i="145"/>
  <c r="J79" i="145"/>
  <c r="J80" i="145"/>
  <c r="J81" i="145"/>
  <c r="J82" i="145"/>
  <c r="J83" i="145"/>
  <c r="J84" i="145"/>
  <c r="J85" i="145"/>
  <c r="J86" i="145"/>
  <c r="J87" i="145"/>
  <c r="J88" i="145"/>
  <c r="J89" i="145"/>
  <c r="J91" i="145"/>
  <c r="J92" i="145"/>
  <c r="J93" i="145"/>
  <c r="J94" i="145"/>
  <c r="J95" i="145"/>
  <c r="J96" i="145"/>
  <c r="J97" i="145"/>
  <c r="J99" i="145"/>
  <c r="J100" i="145"/>
  <c r="J101" i="145"/>
  <c r="J102" i="145"/>
  <c r="J103" i="145"/>
  <c r="J104" i="145"/>
  <c r="J105" i="145"/>
  <c r="J107" i="145"/>
  <c r="J108" i="145"/>
  <c r="J109" i="145"/>
  <c r="J110" i="145"/>
  <c r="J111" i="145"/>
  <c r="J112" i="145"/>
  <c r="J113" i="145"/>
  <c r="J115" i="145"/>
  <c r="J116" i="145"/>
  <c r="J117" i="145"/>
  <c r="J118" i="145"/>
  <c r="J119" i="145"/>
  <c r="J120" i="145"/>
  <c r="J121" i="145"/>
  <c r="J123" i="145"/>
  <c r="J124" i="145"/>
  <c r="J125" i="145"/>
  <c r="J126" i="145"/>
  <c r="J127" i="145"/>
  <c r="J128" i="145"/>
  <c r="J129" i="145"/>
  <c r="J130" i="145"/>
  <c r="J131" i="145"/>
  <c r="I131" i="145"/>
  <c r="I130" i="145"/>
  <c r="I129" i="145"/>
  <c r="I128" i="145"/>
  <c r="I127" i="145"/>
  <c r="I126" i="145"/>
  <c r="I125" i="145"/>
  <c r="I124" i="145"/>
  <c r="I123" i="145"/>
  <c r="I122" i="145"/>
  <c r="J122" i="145"/>
  <c r="I121" i="145"/>
  <c r="I120" i="145"/>
  <c r="I119" i="145"/>
  <c r="I118" i="145"/>
  <c r="I117" i="145"/>
  <c r="I116" i="145"/>
  <c r="I115" i="145"/>
  <c r="I114" i="145"/>
  <c r="J114" i="145"/>
  <c r="I113" i="145"/>
  <c r="I112" i="145"/>
  <c r="I111" i="145"/>
  <c r="I110" i="145"/>
  <c r="I109" i="145"/>
  <c r="I108" i="145"/>
  <c r="I107" i="145"/>
  <c r="I106" i="145"/>
  <c r="J106" i="145"/>
  <c r="I105" i="145"/>
  <c r="I104" i="145"/>
  <c r="I103" i="145"/>
  <c r="I102" i="145"/>
  <c r="I101" i="145"/>
  <c r="I100" i="145"/>
  <c r="I99" i="145"/>
  <c r="I98" i="145"/>
  <c r="J98" i="145"/>
  <c r="I97" i="145"/>
  <c r="I96" i="145"/>
  <c r="I95" i="145"/>
  <c r="I94" i="145"/>
  <c r="I93" i="145"/>
  <c r="I92" i="145"/>
  <c r="I91" i="145"/>
  <c r="I90" i="145"/>
  <c r="J90" i="145"/>
  <c r="I89" i="145"/>
  <c r="I88" i="145"/>
  <c r="I87" i="145"/>
  <c r="P86" i="145"/>
  <c r="I86" i="145"/>
  <c r="P85" i="145"/>
  <c r="I85" i="145"/>
  <c r="P84" i="145"/>
  <c r="I84" i="145"/>
  <c r="P83" i="145"/>
  <c r="I83" i="145"/>
  <c r="P82" i="145"/>
  <c r="I82" i="145"/>
  <c r="P81" i="145"/>
  <c r="I81" i="145"/>
  <c r="P80" i="145"/>
  <c r="I80" i="145"/>
  <c r="P79" i="145"/>
  <c r="I79" i="145"/>
  <c r="P78" i="145"/>
  <c r="I78" i="145"/>
  <c r="P77" i="145"/>
  <c r="I77" i="145"/>
  <c r="P76" i="145"/>
  <c r="I76" i="145"/>
  <c r="P75" i="145"/>
  <c r="I75" i="145"/>
  <c r="P74" i="145"/>
  <c r="I74" i="145"/>
  <c r="P73" i="145"/>
  <c r="I73" i="145"/>
  <c r="P72" i="145"/>
  <c r="I72" i="145"/>
  <c r="P71" i="145"/>
  <c r="I71" i="145"/>
  <c r="P70" i="145"/>
  <c r="I70" i="145"/>
  <c r="P69" i="145"/>
  <c r="I69" i="145"/>
  <c r="P68" i="145"/>
  <c r="I68" i="145"/>
  <c r="P67" i="145"/>
  <c r="I67" i="145"/>
  <c r="J67" i="145"/>
  <c r="P66" i="145"/>
  <c r="I66" i="145"/>
  <c r="P65" i="145"/>
  <c r="I65" i="145"/>
  <c r="P64" i="145"/>
  <c r="I64" i="145"/>
  <c r="P63" i="145"/>
  <c r="I63" i="145"/>
  <c r="P62" i="145"/>
  <c r="I62" i="145"/>
  <c r="P61" i="145"/>
  <c r="I61" i="145"/>
  <c r="AP60" i="145"/>
  <c r="AO60" i="145"/>
  <c r="AN60" i="145"/>
  <c r="AM60" i="145"/>
  <c r="AL60" i="145"/>
  <c r="AK60" i="145"/>
  <c r="AJ60" i="145"/>
  <c r="AI60" i="145"/>
  <c r="AH60" i="145"/>
  <c r="AG60" i="145"/>
  <c r="AF60" i="145"/>
  <c r="AE60" i="145"/>
  <c r="AD60" i="145"/>
  <c r="AC60" i="145"/>
  <c r="AB60" i="145"/>
  <c r="AA60" i="145"/>
  <c r="Z60" i="145"/>
  <c r="Y60" i="145"/>
  <c r="X60" i="145"/>
  <c r="W60" i="145"/>
  <c r="V60" i="145"/>
  <c r="U60" i="145"/>
  <c r="T60" i="145"/>
  <c r="S60" i="145"/>
  <c r="R60" i="145"/>
  <c r="Q60" i="145"/>
  <c r="I60" i="145"/>
  <c r="I59" i="145"/>
  <c r="I58" i="145"/>
  <c r="I57" i="145"/>
  <c r="P56" i="145"/>
  <c r="I56" i="145"/>
  <c r="P55" i="145"/>
  <c r="I55" i="145"/>
  <c r="P54" i="145"/>
  <c r="I54" i="145"/>
  <c r="P53" i="145"/>
  <c r="I53" i="145"/>
  <c r="P52" i="145"/>
  <c r="I52" i="145"/>
  <c r="P51" i="145"/>
  <c r="I51" i="145"/>
  <c r="P50" i="145"/>
  <c r="I50" i="145"/>
  <c r="P49" i="145"/>
  <c r="I49" i="145"/>
  <c r="P48" i="145"/>
  <c r="I48" i="145"/>
  <c r="P47" i="145"/>
  <c r="I47" i="145"/>
  <c r="P46" i="145"/>
  <c r="I46" i="145"/>
  <c r="P45" i="145"/>
  <c r="I45" i="145"/>
  <c r="P44" i="145"/>
  <c r="I44" i="145"/>
  <c r="P43" i="145"/>
  <c r="I43" i="145"/>
  <c r="P42" i="145"/>
  <c r="I42" i="145"/>
  <c r="P41" i="145"/>
  <c r="I41" i="145"/>
  <c r="P40" i="145"/>
  <c r="I40" i="145"/>
  <c r="P39" i="145"/>
  <c r="I39" i="145"/>
  <c r="P38" i="145"/>
  <c r="I38" i="145"/>
  <c r="P37" i="145"/>
  <c r="I37" i="145"/>
  <c r="P36" i="145"/>
  <c r="I36" i="145"/>
  <c r="P35" i="145"/>
  <c r="I35" i="145"/>
  <c r="P34" i="145"/>
  <c r="I34" i="145"/>
  <c r="P33" i="145"/>
  <c r="I33" i="145"/>
  <c r="P32" i="145"/>
  <c r="I32" i="145"/>
  <c r="P31" i="145"/>
  <c r="I31" i="145"/>
  <c r="AP30" i="145"/>
  <c r="AO30" i="145"/>
  <c r="AN30" i="145"/>
  <c r="AM30" i="145"/>
  <c r="AL30" i="145"/>
  <c r="AK30" i="145"/>
  <c r="AJ30" i="145"/>
  <c r="AI30" i="145"/>
  <c r="AH30" i="145"/>
  <c r="AG30" i="145"/>
  <c r="AF30" i="145"/>
  <c r="AE30" i="145"/>
  <c r="AD30" i="145"/>
  <c r="AC30" i="145"/>
  <c r="AB30" i="145"/>
  <c r="AA30" i="145"/>
  <c r="Z30" i="145"/>
  <c r="Y30" i="145"/>
  <c r="X30" i="145"/>
  <c r="W30" i="145"/>
  <c r="V30" i="145"/>
  <c r="U30" i="145"/>
  <c r="T30" i="145"/>
  <c r="S30" i="145"/>
  <c r="R30" i="145"/>
  <c r="Q30" i="145"/>
  <c r="I30" i="145"/>
  <c r="J30" i="145"/>
  <c r="I29" i="145"/>
  <c r="I28" i="145"/>
  <c r="R27" i="145"/>
  <c r="Q27" i="145"/>
  <c r="P27" i="145"/>
  <c r="K27" i="145"/>
  <c r="I27" i="145"/>
  <c r="R26" i="145"/>
  <c r="Q26" i="145"/>
  <c r="P26" i="145"/>
  <c r="K26" i="145"/>
  <c r="I26" i="145"/>
  <c r="R25" i="145"/>
  <c r="Q25" i="145"/>
  <c r="P25" i="145"/>
  <c r="K25" i="145"/>
  <c r="I25" i="145"/>
  <c r="R24" i="145"/>
  <c r="Q24" i="145"/>
  <c r="P24" i="145"/>
  <c r="K24" i="145"/>
  <c r="I24" i="145"/>
  <c r="R23" i="145"/>
  <c r="Q23" i="145"/>
  <c r="P23" i="145"/>
  <c r="K23" i="145"/>
  <c r="I23" i="145"/>
  <c r="R22" i="145"/>
  <c r="Q22" i="145"/>
  <c r="P22" i="145"/>
  <c r="K22" i="145"/>
  <c r="I22" i="145"/>
  <c r="J22" i="145"/>
  <c r="R21" i="145"/>
  <c r="Q21" i="145"/>
  <c r="P21" i="145"/>
  <c r="K21" i="145"/>
  <c r="I21" i="145"/>
  <c r="R20" i="145"/>
  <c r="Q20" i="145"/>
  <c r="P20" i="145"/>
  <c r="K20" i="145"/>
  <c r="I20" i="145"/>
  <c r="R19" i="145"/>
  <c r="Q19" i="145"/>
  <c r="P19" i="145"/>
  <c r="K19" i="145"/>
  <c r="I19" i="145"/>
  <c r="R18" i="145"/>
  <c r="Q18" i="145"/>
  <c r="P18" i="145"/>
  <c r="K18" i="145"/>
  <c r="I18" i="145"/>
  <c r="R17" i="145"/>
  <c r="Q17" i="145"/>
  <c r="P17" i="145"/>
  <c r="K17" i="145"/>
  <c r="I17" i="145"/>
  <c r="R16" i="145"/>
  <c r="Q16" i="145"/>
  <c r="P16" i="145"/>
  <c r="K16" i="145"/>
  <c r="I16" i="145"/>
  <c r="R15" i="145"/>
  <c r="Q15" i="145"/>
  <c r="P15" i="145"/>
  <c r="K15" i="145"/>
  <c r="I15" i="145"/>
  <c r="R14" i="145"/>
  <c r="Q14" i="145"/>
  <c r="P14" i="145"/>
  <c r="K14" i="145"/>
  <c r="I14" i="145"/>
  <c r="J14" i="145"/>
  <c r="R13" i="145"/>
  <c r="Q13" i="145"/>
  <c r="P13" i="145"/>
  <c r="K13" i="145"/>
  <c r="I13" i="145"/>
  <c r="R12" i="145"/>
  <c r="Q12" i="145"/>
  <c r="P12" i="145"/>
  <c r="K12" i="145"/>
  <c r="I12" i="145"/>
  <c r="R11" i="145"/>
  <c r="Q11" i="145"/>
  <c r="P11" i="145"/>
  <c r="K11" i="145"/>
  <c r="I11" i="145"/>
  <c r="R10" i="145"/>
  <c r="Q10" i="145"/>
  <c r="P10" i="145"/>
  <c r="K10" i="145"/>
  <c r="I10" i="145"/>
  <c r="R9" i="145"/>
  <c r="Q9" i="145"/>
  <c r="P9" i="145"/>
  <c r="K9" i="145"/>
  <c r="I9" i="145"/>
  <c r="R8" i="145"/>
  <c r="Q8" i="145"/>
  <c r="P8" i="145"/>
  <c r="K8" i="145"/>
  <c r="I8" i="145"/>
  <c r="R7" i="145"/>
  <c r="Q7" i="145"/>
  <c r="P7" i="145"/>
  <c r="K7" i="145"/>
  <c r="I7" i="145"/>
  <c r="R6" i="145"/>
  <c r="Q6" i="145"/>
  <c r="P6" i="145"/>
  <c r="K6" i="145"/>
  <c r="I6" i="145"/>
  <c r="J6" i="145"/>
  <c r="R5" i="145"/>
  <c r="Q5" i="145"/>
  <c r="P5" i="145"/>
  <c r="K5" i="145"/>
  <c r="I5" i="145"/>
  <c r="R4" i="145"/>
  <c r="Q4" i="145"/>
  <c r="P4" i="145"/>
  <c r="K4" i="145"/>
  <c r="I4" i="145"/>
  <c r="R3" i="145"/>
  <c r="Q3" i="145"/>
  <c r="P3" i="145"/>
  <c r="K3" i="145"/>
  <c r="I3" i="145"/>
  <c r="R2" i="145"/>
  <c r="Q2" i="145"/>
  <c r="P2" i="145"/>
  <c r="K2" i="145"/>
  <c r="I2" i="145"/>
  <c r="J2" i="145"/>
  <c r="J7" i="144"/>
  <c r="J8" i="144"/>
  <c r="J9" i="144"/>
  <c r="J11" i="144"/>
  <c r="J13" i="144"/>
  <c r="J15" i="144"/>
  <c r="J19" i="144"/>
  <c r="J23" i="144"/>
  <c r="J24" i="144"/>
  <c r="J25" i="144"/>
  <c r="J27" i="144"/>
  <c r="J29" i="144"/>
  <c r="J31" i="144"/>
  <c r="J35" i="144"/>
  <c r="J39" i="144"/>
  <c r="J40" i="144"/>
  <c r="J41" i="144"/>
  <c r="J43" i="144"/>
  <c r="J45" i="144"/>
  <c r="J47" i="144"/>
  <c r="J51" i="144"/>
  <c r="J55" i="144"/>
  <c r="J56" i="144"/>
  <c r="J57" i="144"/>
  <c r="J59" i="144"/>
  <c r="J61" i="144"/>
  <c r="J63" i="144"/>
  <c r="J70" i="144"/>
  <c r="J71" i="144"/>
  <c r="J74" i="144"/>
  <c r="J75" i="144"/>
  <c r="J76" i="144"/>
  <c r="J77" i="144"/>
  <c r="J78" i="144"/>
  <c r="J79" i="144"/>
  <c r="J80" i="144"/>
  <c r="J82" i="144"/>
  <c r="J85" i="144"/>
  <c r="J86" i="144"/>
  <c r="J87" i="144"/>
  <c r="J90" i="144"/>
  <c r="J91" i="144"/>
  <c r="J2" i="144"/>
  <c r="I91" i="144"/>
  <c r="I90" i="144"/>
  <c r="J89" i="144"/>
  <c r="I89" i="144"/>
  <c r="I88" i="144"/>
  <c r="I87" i="144"/>
  <c r="I86" i="144"/>
  <c r="I85" i="144"/>
  <c r="I84" i="144"/>
  <c r="I83" i="144"/>
  <c r="I82" i="144"/>
  <c r="I81" i="144"/>
  <c r="I80" i="144"/>
  <c r="I79" i="144"/>
  <c r="I78" i="144"/>
  <c r="I77" i="144"/>
  <c r="I76" i="144"/>
  <c r="I75" i="144"/>
  <c r="I74" i="144"/>
  <c r="I73" i="144"/>
  <c r="I72" i="144"/>
  <c r="I71" i="144"/>
  <c r="I70" i="144"/>
  <c r="I69" i="144"/>
  <c r="I68" i="144"/>
  <c r="I67" i="144"/>
  <c r="J66" i="144"/>
  <c r="I66" i="144"/>
  <c r="I65" i="144"/>
  <c r="I64" i="144"/>
  <c r="I63" i="144"/>
  <c r="O62" i="144"/>
  <c r="J62" i="144"/>
  <c r="I62" i="144"/>
  <c r="O61" i="144"/>
  <c r="I61" i="144"/>
  <c r="O60" i="144"/>
  <c r="I60" i="144"/>
  <c r="O59" i="144"/>
  <c r="I59" i="144"/>
  <c r="O58" i="144"/>
  <c r="J58" i="144"/>
  <c r="I58" i="144"/>
  <c r="O57" i="144"/>
  <c r="I57" i="144"/>
  <c r="O56" i="144"/>
  <c r="I56" i="144"/>
  <c r="O55" i="144"/>
  <c r="I55" i="144"/>
  <c r="O54" i="144"/>
  <c r="J54" i="144"/>
  <c r="I54" i="144"/>
  <c r="O53" i="144"/>
  <c r="I53" i="144"/>
  <c r="O52" i="144"/>
  <c r="I52" i="144"/>
  <c r="O51" i="144"/>
  <c r="I51" i="144"/>
  <c r="O50" i="144"/>
  <c r="J50" i="144"/>
  <c r="I50" i="144"/>
  <c r="O49" i="144"/>
  <c r="I49" i="144"/>
  <c r="O48" i="144"/>
  <c r="I48" i="144"/>
  <c r="O47" i="144"/>
  <c r="I47" i="144"/>
  <c r="O46" i="144"/>
  <c r="J46" i="144"/>
  <c r="I46" i="144"/>
  <c r="O45" i="144"/>
  <c r="I45" i="144"/>
  <c r="AG44" i="144"/>
  <c r="AF44" i="144"/>
  <c r="AE44" i="144"/>
  <c r="AD44" i="144"/>
  <c r="AC44" i="144"/>
  <c r="AB44" i="144"/>
  <c r="AA44" i="144"/>
  <c r="Z44" i="144"/>
  <c r="Y44" i="144"/>
  <c r="X44" i="144"/>
  <c r="W44" i="144"/>
  <c r="V44" i="144"/>
  <c r="U44" i="144"/>
  <c r="T44" i="144"/>
  <c r="S44" i="144"/>
  <c r="R44" i="144"/>
  <c r="Q44" i="144"/>
  <c r="P44" i="144"/>
  <c r="I44" i="144"/>
  <c r="I43" i="144"/>
  <c r="J42" i="144"/>
  <c r="I42" i="144"/>
  <c r="I41" i="144"/>
  <c r="O40" i="144"/>
  <c r="I40" i="144"/>
  <c r="O39" i="144"/>
  <c r="I39" i="144"/>
  <c r="O38" i="144"/>
  <c r="J38" i="144"/>
  <c r="I38" i="144"/>
  <c r="O37" i="144"/>
  <c r="I37" i="144"/>
  <c r="O36" i="144"/>
  <c r="I36" i="144"/>
  <c r="O35" i="144"/>
  <c r="I35" i="144"/>
  <c r="O34" i="144"/>
  <c r="J34" i="144"/>
  <c r="I34" i="144"/>
  <c r="O33" i="144"/>
  <c r="I33" i="144"/>
  <c r="O32" i="144"/>
  <c r="I32" i="144"/>
  <c r="O31" i="144"/>
  <c r="I31" i="144"/>
  <c r="O30" i="144"/>
  <c r="J30" i="144"/>
  <c r="I30" i="144"/>
  <c r="O29" i="144"/>
  <c r="I29" i="144"/>
  <c r="O28" i="144"/>
  <c r="I28" i="144"/>
  <c r="O27" i="144"/>
  <c r="I27" i="144"/>
  <c r="O26" i="144"/>
  <c r="J26" i="144"/>
  <c r="I26" i="144"/>
  <c r="O25" i="144"/>
  <c r="I25" i="144"/>
  <c r="O24" i="144"/>
  <c r="I24" i="144"/>
  <c r="O23" i="144"/>
  <c r="I23" i="144"/>
  <c r="AG22" i="144"/>
  <c r="AF22" i="144"/>
  <c r="AE22" i="144"/>
  <c r="AD22" i="144"/>
  <c r="AC22" i="144"/>
  <c r="AB22" i="144"/>
  <c r="AA22" i="144"/>
  <c r="Z22" i="144"/>
  <c r="Y22" i="144"/>
  <c r="X22" i="144"/>
  <c r="W22" i="144"/>
  <c r="V22" i="144"/>
  <c r="U22" i="144"/>
  <c r="T22" i="144"/>
  <c r="S22" i="144"/>
  <c r="R22" i="144"/>
  <c r="Q22" i="144"/>
  <c r="P22" i="144"/>
  <c r="J22" i="144"/>
  <c r="I22" i="144"/>
  <c r="K21" i="144"/>
  <c r="I21" i="144"/>
  <c r="K20" i="144"/>
  <c r="I20" i="144"/>
  <c r="Q19" i="144"/>
  <c r="P19" i="144"/>
  <c r="O19" i="144"/>
  <c r="K19" i="144"/>
  <c r="I19" i="144"/>
  <c r="Q18" i="144"/>
  <c r="P18" i="144"/>
  <c r="O18" i="144"/>
  <c r="K18" i="144"/>
  <c r="J18" i="144"/>
  <c r="I18" i="144"/>
  <c r="Q17" i="144"/>
  <c r="P17" i="144"/>
  <c r="O17" i="144"/>
  <c r="K17" i="144"/>
  <c r="I17" i="144"/>
  <c r="Q16" i="144"/>
  <c r="P16" i="144"/>
  <c r="O16" i="144"/>
  <c r="K16" i="144"/>
  <c r="I16" i="144"/>
  <c r="Q15" i="144"/>
  <c r="P15" i="144"/>
  <c r="O15" i="144"/>
  <c r="K15" i="144"/>
  <c r="I15" i="144"/>
  <c r="Q14" i="144"/>
  <c r="P14" i="144"/>
  <c r="O14" i="144"/>
  <c r="K14" i="144"/>
  <c r="J14" i="144"/>
  <c r="I14" i="144"/>
  <c r="Q13" i="144"/>
  <c r="P13" i="144"/>
  <c r="O13" i="144"/>
  <c r="K13" i="144"/>
  <c r="I13" i="144"/>
  <c r="Q12" i="144"/>
  <c r="P12" i="144"/>
  <c r="O12" i="144"/>
  <c r="K12" i="144"/>
  <c r="I12" i="144"/>
  <c r="Q11" i="144"/>
  <c r="P11" i="144"/>
  <c r="O11" i="144"/>
  <c r="K11" i="144"/>
  <c r="I11" i="144"/>
  <c r="Q10" i="144"/>
  <c r="P10" i="144"/>
  <c r="O10" i="144"/>
  <c r="K10" i="144"/>
  <c r="J10" i="144"/>
  <c r="I10" i="144"/>
  <c r="Q9" i="144"/>
  <c r="P9" i="144"/>
  <c r="O9" i="144"/>
  <c r="K9" i="144"/>
  <c r="I9" i="144"/>
  <c r="Q8" i="144"/>
  <c r="P8" i="144"/>
  <c r="O8" i="144"/>
  <c r="K8" i="144"/>
  <c r="I8" i="144"/>
  <c r="Q7" i="144"/>
  <c r="P7" i="144"/>
  <c r="O7" i="144"/>
  <c r="K7" i="144"/>
  <c r="I7" i="144"/>
  <c r="Q6" i="144"/>
  <c r="P6" i="144"/>
  <c r="O6" i="144"/>
  <c r="K6" i="144"/>
  <c r="J6" i="144"/>
  <c r="I6" i="144"/>
  <c r="Q5" i="144"/>
  <c r="P5" i="144"/>
  <c r="O5" i="144"/>
  <c r="K5" i="144"/>
  <c r="I5" i="144"/>
  <c r="Q4" i="144"/>
  <c r="P4" i="144"/>
  <c r="O4" i="144"/>
  <c r="K4" i="144"/>
  <c r="I4" i="144"/>
  <c r="Q3" i="144"/>
  <c r="P3" i="144"/>
  <c r="O3" i="144"/>
  <c r="K3" i="144"/>
  <c r="I3" i="144"/>
  <c r="Q2" i="144"/>
  <c r="P2" i="144"/>
  <c r="O2" i="144"/>
  <c r="K2" i="144"/>
  <c r="I2" i="144"/>
  <c r="J5" i="143"/>
  <c r="J11" i="143"/>
  <c r="J18" i="143"/>
  <c r="J19" i="143"/>
  <c r="J21" i="143"/>
  <c r="J23" i="143"/>
  <c r="J33" i="143"/>
  <c r="J34" i="143"/>
  <c r="J35" i="143"/>
  <c r="J39" i="143"/>
  <c r="J48" i="143"/>
  <c r="J49" i="143"/>
  <c r="J53" i="143"/>
  <c r="J59" i="143"/>
  <c r="J64" i="143"/>
  <c r="J65" i="143"/>
  <c r="J67" i="143"/>
  <c r="J69" i="143"/>
  <c r="J81" i="143"/>
  <c r="J82" i="143"/>
  <c r="J83" i="143"/>
  <c r="J87" i="143"/>
  <c r="J98" i="143"/>
  <c r="J99" i="143"/>
  <c r="J103" i="143"/>
  <c r="J112" i="143"/>
  <c r="J113" i="143"/>
  <c r="J124" i="143"/>
  <c r="J125" i="143"/>
  <c r="J129" i="143"/>
  <c r="J142" i="143"/>
  <c r="J149" i="143"/>
  <c r="I151" i="143"/>
  <c r="I150" i="143"/>
  <c r="I149" i="143"/>
  <c r="I148" i="143"/>
  <c r="I147" i="143"/>
  <c r="I146" i="143"/>
  <c r="I145" i="143"/>
  <c r="I144" i="143"/>
  <c r="I143" i="143"/>
  <c r="I142" i="143"/>
  <c r="I141" i="143"/>
  <c r="I140" i="143"/>
  <c r="I139" i="143"/>
  <c r="I138" i="143"/>
  <c r="J148" i="143"/>
  <c r="J137" i="143"/>
  <c r="I137" i="143"/>
  <c r="J136" i="143"/>
  <c r="I136" i="143"/>
  <c r="I135" i="143"/>
  <c r="I134" i="143"/>
  <c r="J144" i="143"/>
  <c r="I133" i="143"/>
  <c r="I132" i="143"/>
  <c r="I131" i="143"/>
  <c r="I130" i="143"/>
  <c r="J140" i="143"/>
  <c r="I129" i="143"/>
  <c r="I128" i="143"/>
  <c r="I127" i="143"/>
  <c r="I126" i="143"/>
  <c r="I125" i="143"/>
  <c r="I124" i="143"/>
  <c r="I123" i="143"/>
  <c r="I122" i="143"/>
  <c r="I121" i="143"/>
  <c r="I120" i="143"/>
  <c r="I119" i="143"/>
  <c r="I118" i="143"/>
  <c r="I117" i="143"/>
  <c r="I116" i="143"/>
  <c r="I115" i="143"/>
  <c r="I114" i="143"/>
  <c r="I113" i="143"/>
  <c r="I112" i="143"/>
  <c r="I111" i="143"/>
  <c r="I110" i="143"/>
  <c r="I109" i="143"/>
  <c r="J117" i="143"/>
  <c r="I108" i="143"/>
  <c r="J107" i="143"/>
  <c r="I107" i="143"/>
  <c r="J106" i="143"/>
  <c r="I106" i="143"/>
  <c r="I105" i="143"/>
  <c r="I104" i="143"/>
  <c r="I103" i="143"/>
  <c r="I102" i="143"/>
  <c r="I101" i="143"/>
  <c r="I100" i="143"/>
  <c r="I99" i="143"/>
  <c r="I98" i="143"/>
  <c r="I97" i="143"/>
  <c r="I96" i="143"/>
  <c r="I95" i="143"/>
  <c r="I94" i="143"/>
  <c r="I93" i="143"/>
  <c r="Q92" i="143"/>
  <c r="I92" i="143"/>
  <c r="Q91" i="143"/>
  <c r="I91" i="143"/>
  <c r="Q90" i="143"/>
  <c r="I90" i="143"/>
  <c r="J96" i="143"/>
  <c r="Q89" i="143"/>
  <c r="I89" i="143"/>
  <c r="Q88" i="143"/>
  <c r="I88" i="143"/>
  <c r="Q87" i="143"/>
  <c r="I87" i="143"/>
  <c r="Q86" i="143"/>
  <c r="I86" i="143"/>
  <c r="J92" i="143"/>
  <c r="Q85" i="143"/>
  <c r="I85" i="143"/>
  <c r="Q84" i="143"/>
  <c r="I84" i="143"/>
  <c r="Q83" i="143"/>
  <c r="I83" i="143"/>
  <c r="Q82" i="143"/>
  <c r="I82" i="143"/>
  <c r="J88" i="143"/>
  <c r="Q81" i="143"/>
  <c r="I81" i="143"/>
  <c r="Q80" i="143"/>
  <c r="I80" i="143"/>
  <c r="Q79" i="143"/>
  <c r="I79" i="143"/>
  <c r="Q78" i="143"/>
  <c r="I78" i="143"/>
  <c r="J84" i="143"/>
  <c r="Q77" i="143"/>
  <c r="J77" i="143"/>
  <c r="I77" i="143"/>
  <c r="Q76" i="143"/>
  <c r="J76" i="143"/>
  <c r="I76" i="143"/>
  <c r="Q75" i="143"/>
  <c r="I75" i="143"/>
  <c r="Q74" i="143"/>
  <c r="I74" i="143"/>
  <c r="J80" i="143"/>
  <c r="Q73" i="143"/>
  <c r="I73" i="143"/>
  <c r="Q72" i="143"/>
  <c r="I72" i="143"/>
  <c r="Q71" i="143"/>
  <c r="I71" i="143"/>
  <c r="Q70" i="143"/>
  <c r="I70" i="143"/>
  <c r="J74" i="143"/>
  <c r="Q69" i="143"/>
  <c r="I69" i="143"/>
  <c r="Q68" i="143"/>
  <c r="I68" i="143"/>
  <c r="Q67" i="143"/>
  <c r="I67" i="143"/>
  <c r="Q66" i="143"/>
  <c r="I66" i="143"/>
  <c r="J70" i="143"/>
  <c r="Q65" i="143"/>
  <c r="I65" i="143"/>
  <c r="AS64" i="143"/>
  <c r="AR64" i="143"/>
  <c r="AQ64" i="143"/>
  <c r="AP64" i="143"/>
  <c r="AO64" i="143"/>
  <c r="AN64" i="143"/>
  <c r="AM64" i="143"/>
  <c r="AL64" i="143"/>
  <c r="AK64" i="143"/>
  <c r="AJ64" i="143"/>
  <c r="AI64" i="143"/>
  <c r="AH64" i="143"/>
  <c r="AG64" i="143"/>
  <c r="AF64" i="143"/>
  <c r="AE64" i="143"/>
  <c r="AD64" i="143"/>
  <c r="AC64" i="143"/>
  <c r="AB64" i="143"/>
  <c r="AA64" i="143"/>
  <c r="Z64" i="143"/>
  <c r="Y64" i="143"/>
  <c r="X64" i="143"/>
  <c r="W64" i="143"/>
  <c r="V64" i="143"/>
  <c r="U64" i="143"/>
  <c r="T64" i="143"/>
  <c r="S64" i="143"/>
  <c r="R64" i="143"/>
  <c r="I64" i="143"/>
  <c r="I63" i="143"/>
  <c r="I62" i="143"/>
  <c r="J66" i="143"/>
  <c r="I61" i="143"/>
  <c r="Q60" i="143"/>
  <c r="I60" i="143"/>
  <c r="Q59" i="143"/>
  <c r="I59" i="143"/>
  <c r="Q58" i="143"/>
  <c r="I58" i="143"/>
  <c r="J62" i="143"/>
  <c r="Q57" i="143"/>
  <c r="I57" i="143"/>
  <c r="Q56" i="143"/>
  <c r="I56" i="143"/>
  <c r="Q55" i="143"/>
  <c r="I55" i="143"/>
  <c r="Q54" i="143"/>
  <c r="I54" i="143"/>
  <c r="J58" i="143"/>
  <c r="Q53" i="143"/>
  <c r="I53" i="143"/>
  <c r="Q52" i="143"/>
  <c r="I52" i="143"/>
  <c r="Q51" i="143"/>
  <c r="I51" i="143"/>
  <c r="Q50" i="143"/>
  <c r="I50" i="143"/>
  <c r="J54" i="143"/>
  <c r="Q49" i="143"/>
  <c r="I49" i="143"/>
  <c r="Q48" i="143"/>
  <c r="I48" i="143"/>
  <c r="Q47" i="143"/>
  <c r="J47" i="143"/>
  <c r="I47" i="143"/>
  <c r="Q46" i="143"/>
  <c r="J46" i="143"/>
  <c r="I46" i="143"/>
  <c r="J50" i="143"/>
  <c r="Q45" i="143"/>
  <c r="I45" i="143"/>
  <c r="Q44" i="143"/>
  <c r="I44" i="143"/>
  <c r="Q43" i="143"/>
  <c r="I43" i="143"/>
  <c r="Q42" i="143"/>
  <c r="I42" i="143"/>
  <c r="J44" i="143"/>
  <c r="Q41" i="143"/>
  <c r="I41" i="143"/>
  <c r="Q40" i="143"/>
  <c r="I40" i="143"/>
  <c r="Q39" i="143"/>
  <c r="I39" i="143"/>
  <c r="Q38" i="143"/>
  <c r="I38" i="143"/>
  <c r="J40" i="143"/>
  <c r="Q37" i="143"/>
  <c r="I37" i="143"/>
  <c r="Q36" i="143"/>
  <c r="I36" i="143"/>
  <c r="Q35" i="143"/>
  <c r="I35" i="143"/>
  <c r="Q34" i="143"/>
  <c r="I34" i="143"/>
  <c r="J36" i="143"/>
  <c r="Q33" i="143"/>
  <c r="I33" i="143"/>
  <c r="AS32" i="143"/>
  <c r="AR32" i="143"/>
  <c r="AQ32" i="143"/>
  <c r="AP32" i="143"/>
  <c r="AO32" i="143"/>
  <c r="AN32" i="143"/>
  <c r="AM32" i="143"/>
  <c r="AL32" i="143"/>
  <c r="AK32" i="143"/>
  <c r="AJ32" i="143"/>
  <c r="AI32" i="143"/>
  <c r="AH32" i="143"/>
  <c r="AG32" i="143"/>
  <c r="AF32" i="143"/>
  <c r="AE32" i="143"/>
  <c r="AD32" i="143"/>
  <c r="AC32" i="143"/>
  <c r="AB32" i="143"/>
  <c r="AA32" i="143"/>
  <c r="Z32" i="143"/>
  <c r="Y32" i="143"/>
  <c r="X32" i="143"/>
  <c r="W32" i="143"/>
  <c r="V32" i="143"/>
  <c r="U32" i="143"/>
  <c r="T32" i="143"/>
  <c r="S32" i="143"/>
  <c r="R32" i="143"/>
  <c r="I32" i="143"/>
  <c r="K31" i="143"/>
  <c r="I31" i="143"/>
  <c r="K30" i="143"/>
  <c r="I30" i="143"/>
  <c r="J32" i="143"/>
  <c r="S29" i="143"/>
  <c r="R29" i="143"/>
  <c r="Q29" i="143"/>
  <c r="K29" i="143"/>
  <c r="I29" i="143"/>
  <c r="S28" i="143"/>
  <c r="R28" i="143"/>
  <c r="Q28" i="143"/>
  <c r="K28" i="143"/>
  <c r="I28" i="143"/>
  <c r="S27" i="143"/>
  <c r="R27" i="143"/>
  <c r="Q27" i="143"/>
  <c r="K27" i="143"/>
  <c r="I27" i="143"/>
  <c r="S26" i="143"/>
  <c r="R26" i="143"/>
  <c r="Q26" i="143"/>
  <c r="K26" i="143"/>
  <c r="I26" i="143"/>
  <c r="J28" i="143"/>
  <c r="S25" i="143"/>
  <c r="R25" i="143"/>
  <c r="Q25" i="143"/>
  <c r="K25" i="143"/>
  <c r="I25" i="143"/>
  <c r="S24" i="143"/>
  <c r="R24" i="143"/>
  <c r="Q24" i="143"/>
  <c r="K24" i="143"/>
  <c r="I24" i="143"/>
  <c r="S23" i="143"/>
  <c r="R23" i="143"/>
  <c r="Q23" i="143"/>
  <c r="K23" i="143"/>
  <c r="I23" i="143"/>
  <c r="S22" i="143"/>
  <c r="R22" i="143"/>
  <c r="Q22" i="143"/>
  <c r="K22" i="143"/>
  <c r="I22" i="143"/>
  <c r="J24" i="143"/>
  <c r="S21" i="143"/>
  <c r="R21" i="143"/>
  <c r="Q21" i="143"/>
  <c r="K21" i="143"/>
  <c r="I21" i="143"/>
  <c r="S20" i="143"/>
  <c r="R20" i="143"/>
  <c r="Q20" i="143"/>
  <c r="K20" i="143"/>
  <c r="J20" i="143"/>
  <c r="I20" i="143"/>
  <c r="S19" i="143"/>
  <c r="R19" i="143"/>
  <c r="Q19" i="143"/>
  <c r="K19" i="143"/>
  <c r="I19" i="143"/>
  <c r="S18" i="143"/>
  <c r="R18" i="143"/>
  <c r="Q18" i="143"/>
  <c r="K18" i="143"/>
  <c r="I18" i="143"/>
  <c r="S17" i="143"/>
  <c r="R17" i="143"/>
  <c r="Q17" i="143"/>
  <c r="K17" i="143"/>
  <c r="J17" i="143"/>
  <c r="I17" i="143"/>
  <c r="S16" i="143"/>
  <c r="R16" i="143"/>
  <c r="Q16" i="143"/>
  <c r="K16" i="143"/>
  <c r="J16" i="143"/>
  <c r="I16" i="143"/>
  <c r="S15" i="143"/>
  <c r="R15" i="143"/>
  <c r="Q15" i="143"/>
  <c r="K15" i="143"/>
  <c r="I15" i="143"/>
  <c r="S14" i="143"/>
  <c r="R14" i="143"/>
  <c r="Q14" i="143"/>
  <c r="K14" i="143"/>
  <c r="I14" i="143"/>
  <c r="J14" i="143"/>
  <c r="S13" i="143"/>
  <c r="R13" i="143"/>
  <c r="Q13" i="143"/>
  <c r="K13" i="143"/>
  <c r="I13" i="143"/>
  <c r="S12" i="143"/>
  <c r="R12" i="143"/>
  <c r="Q12" i="143"/>
  <c r="K12" i="143"/>
  <c r="I12" i="143"/>
  <c r="S11" i="143"/>
  <c r="R11" i="143"/>
  <c r="Q11" i="143"/>
  <c r="K11" i="143"/>
  <c r="I11" i="143"/>
  <c r="S10" i="143"/>
  <c r="R10" i="143"/>
  <c r="Q10" i="143"/>
  <c r="K10" i="143"/>
  <c r="I10" i="143"/>
  <c r="J10" i="143"/>
  <c r="S9" i="143"/>
  <c r="R9" i="143"/>
  <c r="Q9" i="143"/>
  <c r="K9" i="143"/>
  <c r="I9" i="143"/>
  <c r="S8" i="143"/>
  <c r="R8" i="143"/>
  <c r="Q8" i="143"/>
  <c r="K8" i="143"/>
  <c r="I8" i="143"/>
  <c r="S7" i="143"/>
  <c r="R7" i="143"/>
  <c r="Q7" i="143"/>
  <c r="K7" i="143"/>
  <c r="I7" i="143"/>
  <c r="S6" i="143"/>
  <c r="R6" i="143"/>
  <c r="Q6" i="143"/>
  <c r="K6" i="143"/>
  <c r="I6" i="143"/>
  <c r="J6" i="143"/>
  <c r="S5" i="143"/>
  <c r="R5" i="143"/>
  <c r="Q5" i="143"/>
  <c r="K5" i="143"/>
  <c r="I5" i="143"/>
  <c r="S4" i="143"/>
  <c r="R4" i="143"/>
  <c r="Q4" i="143"/>
  <c r="K4" i="143"/>
  <c r="I4" i="143"/>
  <c r="S3" i="143"/>
  <c r="R3" i="143"/>
  <c r="Q3" i="143"/>
  <c r="K3" i="143"/>
  <c r="I3" i="143"/>
  <c r="S2" i="143"/>
  <c r="R2" i="143"/>
  <c r="Q2" i="143"/>
  <c r="K2" i="143"/>
  <c r="I2" i="143"/>
  <c r="J2" i="143"/>
  <c r="J3" i="142"/>
  <c r="J11" i="142"/>
  <c r="J15" i="142"/>
  <c r="J16" i="142"/>
  <c r="J19" i="142"/>
  <c r="J23" i="142"/>
  <c r="J27" i="142"/>
  <c r="J29" i="142"/>
  <c r="J31" i="142"/>
  <c r="J34" i="142"/>
  <c r="J38" i="142"/>
  <c r="J39" i="142"/>
  <c r="J42" i="142"/>
  <c r="J43" i="142"/>
  <c r="J46" i="142"/>
  <c r="J48" i="142"/>
  <c r="J49" i="142"/>
  <c r="J50" i="142"/>
  <c r="J54" i="142"/>
  <c r="J55" i="142"/>
  <c r="J58" i="142"/>
  <c r="J60" i="142"/>
  <c r="J61" i="142"/>
  <c r="J62" i="142"/>
  <c r="J63" i="142"/>
  <c r="J64" i="142"/>
  <c r="J66" i="142"/>
  <c r="J70" i="142"/>
  <c r="J71" i="142"/>
  <c r="I71" i="142"/>
  <c r="I70" i="142"/>
  <c r="I69" i="142"/>
  <c r="I68" i="142"/>
  <c r="I67" i="142"/>
  <c r="J67" i="142"/>
  <c r="I66" i="142"/>
  <c r="I65" i="142"/>
  <c r="I64" i="142"/>
  <c r="I63" i="142"/>
  <c r="I62" i="142"/>
  <c r="I61" i="142"/>
  <c r="I60" i="142"/>
  <c r="I59" i="142"/>
  <c r="J59" i="142"/>
  <c r="I58" i="142"/>
  <c r="I57" i="142"/>
  <c r="J57" i="142"/>
  <c r="I56" i="142"/>
  <c r="I55" i="142"/>
  <c r="I54" i="142"/>
  <c r="I53" i="142"/>
  <c r="J53" i="142"/>
  <c r="I52" i="142"/>
  <c r="I51" i="142"/>
  <c r="J51" i="142"/>
  <c r="I50" i="142"/>
  <c r="O49" i="142"/>
  <c r="I49" i="142"/>
  <c r="O48" i="142"/>
  <c r="I48" i="142"/>
  <c r="O47" i="142"/>
  <c r="I47" i="142"/>
  <c r="J47" i="142"/>
  <c r="O46" i="142"/>
  <c r="I46" i="142"/>
  <c r="O45" i="142"/>
  <c r="I45" i="142"/>
  <c r="O44" i="142"/>
  <c r="I44" i="142"/>
  <c r="O43" i="142"/>
  <c r="I43" i="142"/>
  <c r="O42" i="142"/>
  <c r="I42" i="142"/>
  <c r="O41" i="142"/>
  <c r="I41" i="142"/>
  <c r="O40" i="142"/>
  <c r="I40" i="142"/>
  <c r="O39" i="142"/>
  <c r="I39" i="142"/>
  <c r="O38" i="142"/>
  <c r="I38" i="142"/>
  <c r="O37" i="142"/>
  <c r="I37" i="142"/>
  <c r="O36" i="142"/>
  <c r="I36" i="142"/>
  <c r="AC35" i="142"/>
  <c r="AB35" i="142"/>
  <c r="AA35" i="142"/>
  <c r="Z35" i="142"/>
  <c r="Y35" i="142"/>
  <c r="X35" i="142"/>
  <c r="W35" i="142"/>
  <c r="V35" i="142"/>
  <c r="U35" i="142"/>
  <c r="T35" i="142"/>
  <c r="S35" i="142"/>
  <c r="R35" i="142"/>
  <c r="Q35" i="142"/>
  <c r="P35" i="142"/>
  <c r="I35" i="142"/>
  <c r="J35" i="142"/>
  <c r="I34" i="142"/>
  <c r="I33" i="142"/>
  <c r="O32" i="142"/>
  <c r="I32" i="142"/>
  <c r="O31" i="142"/>
  <c r="I31" i="142"/>
  <c r="O30" i="142"/>
  <c r="I30" i="142"/>
  <c r="J30" i="142"/>
  <c r="O29" i="142"/>
  <c r="I29" i="142"/>
  <c r="O28" i="142"/>
  <c r="I28" i="142"/>
  <c r="O27" i="142"/>
  <c r="I27" i="142"/>
  <c r="O26" i="142"/>
  <c r="I26" i="142"/>
  <c r="J26" i="142"/>
  <c r="O25" i="142"/>
  <c r="I25" i="142"/>
  <c r="O24" i="142"/>
  <c r="I24" i="142"/>
  <c r="O23" i="142"/>
  <c r="I23" i="142"/>
  <c r="O22" i="142"/>
  <c r="I22" i="142"/>
  <c r="J22" i="142"/>
  <c r="O21" i="142"/>
  <c r="I21" i="142"/>
  <c r="O20" i="142"/>
  <c r="I20" i="142"/>
  <c r="O19" i="142"/>
  <c r="I19" i="142"/>
  <c r="AC18" i="142"/>
  <c r="AB18" i="142"/>
  <c r="AA18" i="142"/>
  <c r="Z18" i="142"/>
  <c r="Y18" i="142"/>
  <c r="X18" i="142"/>
  <c r="W18" i="142"/>
  <c r="V18" i="142"/>
  <c r="U18" i="142"/>
  <c r="T18" i="142"/>
  <c r="S18" i="142"/>
  <c r="R18" i="142"/>
  <c r="Q18" i="142"/>
  <c r="P18" i="142"/>
  <c r="I18" i="142"/>
  <c r="J18" i="142"/>
  <c r="I17" i="142"/>
  <c r="I16" i="142"/>
  <c r="Q15" i="142"/>
  <c r="P15" i="142"/>
  <c r="O15" i="142"/>
  <c r="K15" i="142"/>
  <c r="I15" i="142"/>
  <c r="Q14" i="142"/>
  <c r="P14" i="142"/>
  <c r="O14" i="142"/>
  <c r="K14" i="142"/>
  <c r="I14" i="142"/>
  <c r="J14" i="142"/>
  <c r="Q13" i="142"/>
  <c r="P13" i="142"/>
  <c r="O13" i="142"/>
  <c r="K13" i="142"/>
  <c r="I13" i="142"/>
  <c r="Q12" i="142"/>
  <c r="P12" i="142"/>
  <c r="O12" i="142"/>
  <c r="K12" i="142"/>
  <c r="I12" i="142"/>
  <c r="Q11" i="142"/>
  <c r="P11" i="142"/>
  <c r="O11" i="142"/>
  <c r="K11" i="142"/>
  <c r="I11" i="142"/>
  <c r="Q10" i="142"/>
  <c r="P10" i="142"/>
  <c r="O10" i="142"/>
  <c r="K10" i="142"/>
  <c r="I10" i="142"/>
  <c r="J10" i="142"/>
  <c r="Q9" i="142"/>
  <c r="P9" i="142"/>
  <c r="O9" i="142"/>
  <c r="K9" i="142"/>
  <c r="I9" i="142"/>
  <c r="J9" i="142"/>
  <c r="Q8" i="142"/>
  <c r="P8" i="142"/>
  <c r="O8" i="142"/>
  <c r="K8" i="142"/>
  <c r="I8" i="142"/>
  <c r="Q7" i="142"/>
  <c r="P7" i="142"/>
  <c r="O7" i="142"/>
  <c r="K7" i="142"/>
  <c r="I7" i="142"/>
  <c r="J7" i="142"/>
  <c r="Q6" i="142"/>
  <c r="P6" i="142"/>
  <c r="O6" i="142"/>
  <c r="K6" i="142"/>
  <c r="I6" i="142"/>
  <c r="J6" i="142"/>
  <c r="Q5" i="142"/>
  <c r="P5" i="142"/>
  <c r="O5" i="142"/>
  <c r="K5" i="142"/>
  <c r="I5" i="142"/>
  <c r="J5" i="142"/>
  <c r="Q4" i="142"/>
  <c r="P4" i="142"/>
  <c r="O4" i="142"/>
  <c r="K4" i="142"/>
  <c r="I4" i="142"/>
  <c r="Q3" i="142"/>
  <c r="P3" i="142"/>
  <c r="O3" i="142"/>
  <c r="K3" i="142"/>
  <c r="I3" i="142"/>
  <c r="Q2" i="142"/>
  <c r="P2" i="142"/>
  <c r="O2" i="142"/>
  <c r="K2" i="142"/>
  <c r="I2" i="142"/>
  <c r="J2" i="142"/>
  <c r="J3" i="141"/>
  <c r="J7" i="141"/>
  <c r="J15" i="141"/>
  <c r="J16" i="141"/>
  <c r="J17" i="141"/>
  <c r="J19" i="141"/>
  <c r="J21" i="141"/>
  <c r="J23" i="141"/>
  <c r="J27" i="141"/>
  <c r="J28" i="141"/>
  <c r="J29" i="141"/>
  <c r="J31" i="141"/>
  <c r="J35" i="141"/>
  <c r="J39" i="141"/>
  <c r="J40" i="141"/>
  <c r="J43" i="141"/>
  <c r="J47" i="141"/>
  <c r="J51" i="141"/>
  <c r="J53" i="141"/>
  <c r="J55" i="141"/>
  <c r="J59" i="141"/>
  <c r="J63" i="141"/>
  <c r="J65" i="141"/>
  <c r="J67" i="141"/>
  <c r="J71" i="141"/>
  <c r="J72" i="141"/>
  <c r="J73" i="141"/>
  <c r="J75" i="141"/>
  <c r="J79" i="141"/>
  <c r="J83" i="141"/>
  <c r="J84" i="141"/>
  <c r="J87" i="141"/>
  <c r="J91" i="141"/>
  <c r="J92" i="141"/>
  <c r="J95" i="141"/>
  <c r="J99" i="141"/>
  <c r="J103" i="141"/>
  <c r="J107" i="141"/>
  <c r="J111" i="141"/>
  <c r="J112" i="141"/>
  <c r="J115" i="141"/>
  <c r="J119" i="141"/>
  <c r="I121" i="141"/>
  <c r="I120" i="141"/>
  <c r="I119" i="141"/>
  <c r="I118" i="141"/>
  <c r="J118" i="141"/>
  <c r="I117" i="141"/>
  <c r="I116" i="141"/>
  <c r="I115" i="141"/>
  <c r="I114" i="141"/>
  <c r="J114" i="141"/>
  <c r="I113" i="141"/>
  <c r="J113" i="141"/>
  <c r="I112" i="141"/>
  <c r="I111" i="141"/>
  <c r="I110" i="141"/>
  <c r="J110" i="141"/>
  <c r="I109" i="141"/>
  <c r="I108" i="141"/>
  <c r="I107" i="141"/>
  <c r="I106" i="141"/>
  <c r="J106" i="141"/>
  <c r="I105" i="141"/>
  <c r="I104" i="141"/>
  <c r="I103" i="141"/>
  <c r="I102" i="141"/>
  <c r="J102" i="141"/>
  <c r="I101" i="141"/>
  <c r="J101" i="141"/>
  <c r="I100" i="141"/>
  <c r="I99" i="141"/>
  <c r="I98" i="141"/>
  <c r="J98" i="141"/>
  <c r="I97" i="141"/>
  <c r="I96" i="141"/>
  <c r="I95" i="141"/>
  <c r="I94" i="141"/>
  <c r="J94" i="141"/>
  <c r="I93" i="141"/>
  <c r="I92" i="141"/>
  <c r="I91" i="141"/>
  <c r="I90" i="141"/>
  <c r="J90" i="141"/>
  <c r="I89" i="141"/>
  <c r="I88" i="141"/>
  <c r="I87" i="141"/>
  <c r="I86" i="141"/>
  <c r="J86" i="141"/>
  <c r="I85" i="141"/>
  <c r="J85" i="141"/>
  <c r="I84" i="141"/>
  <c r="I83" i="141"/>
  <c r="I82" i="141"/>
  <c r="J82" i="141"/>
  <c r="I81" i="141"/>
  <c r="O80" i="141"/>
  <c r="I80" i="141"/>
  <c r="O79" i="141"/>
  <c r="I79" i="141"/>
  <c r="O78" i="141"/>
  <c r="I78" i="141"/>
  <c r="J78" i="141"/>
  <c r="O77" i="141"/>
  <c r="I77" i="141"/>
  <c r="O76" i="141"/>
  <c r="I76" i="141"/>
  <c r="O75" i="141"/>
  <c r="I75" i="141"/>
  <c r="O74" i="141"/>
  <c r="I74" i="141"/>
  <c r="J74" i="141"/>
  <c r="O73" i="141"/>
  <c r="I73" i="141"/>
  <c r="O72" i="141"/>
  <c r="I72" i="141"/>
  <c r="O71" i="141"/>
  <c r="I71" i="141"/>
  <c r="O70" i="141"/>
  <c r="I70" i="141"/>
  <c r="J70" i="141"/>
  <c r="O69" i="141"/>
  <c r="J69" i="141"/>
  <c r="I69" i="141"/>
  <c r="O68" i="141"/>
  <c r="I68" i="141"/>
  <c r="O67" i="141"/>
  <c r="I67" i="141"/>
  <c r="O66" i="141"/>
  <c r="I66" i="141"/>
  <c r="J66" i="141"/>
  <c r="O65" i="141"/>
  <c r="I65" i="141"/>
  <c r="O64" i="141"/>
  <c r="I64" i="141"/>
  <c r="O63" i="141"/>
  <c r="I63" i="141"/>
  <c r="O62" i="141"/>
  <c r="I62" i="141"/>
  <c r="J62" i="141"/>
  <c r="O61" i="141"/>
  <c r="I61" i="141"/>
  <c r="J61" i="141"/>
  <c r="O60" i="141"/>
  <c r="I60" i="141"/>
  <c r="O59" i="141"/>
  <c r="I59" i="141"/>
  <c r="O58" i="141"/>
  <c r="I58" i="141"/>
  <c r="J58" i="141"/>
  <c r="O57" i="141"/>
  <c r="I57" i="141"/>
  <c r="AM56" i="141"/>
  <c r="AL56" i="141"/>
  <c r="AK56" i="141"/>
  <c r="AJ56" i="141"/>
  <c r="AI56" i="141"/>
  <c r="AH56" i="141"/>
  <c r="AG56" i="141"/>
  <c r="AF56" i="141"/>
  <c r="AE56" i="141"/>
  <c r="AD56" i="141"/>
  <c r="AC56" i="141"/>
  <c r="AB56" i="141"/>
  <c r="AA56" i="141"/>
  <c r="Z56" i="141"/>
  <c r="Y56" i="141"/>
  <c r="X56" i="141"/>
  <c r="W56" i="141"/>
  <c r="V56" i="141"/>
  <c r="U56" i="141"/>
  <c r="T56" i="141"/>
  <c r="S56" i="141"/>
  <c r="R56" i="141"/>
  <c r="Q56" i="141"/>
  <c r="P56" i="141"/>
  <c r="I56" i="141"/>
  <c r="I55" i="141"/>
  <c r="I54" i="141"/>
  <c r="J54" i="141"/>
  <c r="I53" i="141"/>
  <c r="O52" i="141"/>
  <c r="I52" i="141"/>
  <c r="O51" i="141"/>
  <c r="I51" i="141"/>
  <c r="O50" i="141"/>
  <c r="I50" i="141"/>
  <c r="J50" i="141"/>
  <c r="O49" i="141"/>
  <c r="I49" i="141"/>
  <c r="J49" i="141"/>
  <c r="O48" i="141"/>
  <c r="I48" i="141"/>
  <c r="O47" i="141"/>
  <c r="I47" i="141"/>
  <c r="O46" i="141"/>
  <c r="I46" i="141"/>
  <c r="J46" i="141"/>
  <c r="O45" i="141"/>
  <c r="I45" i="141"/>
  <c r="O44" i="141"/>
  <c r="I44" i="141"/>
  <c r="O43" i="141"/>
  <c r="I43" i="141"/>
  <c r="O42" i="141"/>
  <c r="I42" i="141"/>
  <c r="J42" i="141"/>
  <c r="O41" i="141"/>
  <c r="I41" i="141"/>
  <c r="J41" i="141"/>
  <c r="O40" i="141"/>
  <c r="I40" i="141"/>
  <c r="O39" i="141"/>
  <c r="I39" i="141"/>
  <c r="O38" i="141"/>
  <c r="I38" i="141"/>
  <c r="J38" i="141"/>
  <c r="O37" i="141"/>
  <c r="I37" i="141"/>
  <c r="O36" i="141"/>
  <c r="I36" i="141"/>
  <c r="O35" i="141"/>
  <c r="I35" i="141"/>
  <c r="O34" i="141"/>
  <c r="I34" i="141"/>
  <c r="O33" i="141"/>
  <c r="I33" i="141"/>
  <c r="O32" i="141"/>
  <c r="I32" i="141"/>
  <c r="O31" i="141"/>
  <c r="I31" i="141"/>
  <c r="O30" i="141"/>
  <c r="I30" i="141"/>
  <c r="O29" i="141"/>
  <c r="I29" i="141"/>
  <c r="AM28" i="141"/>
  <c r="AL28" i="141"/>
  <c r="AK28" i="141"/>
  <c r="AJ28" i="141"/>
  <c r="AI28" i="141"/>
  <c r="AH28" i="141"/>
  <c r="AG28" i="141"/>
  <c r="AF28" i="141"/>
  <c r="AE28" i="141"/>
  <c r="AD28" i="141"/>
  <c r="AC28" i="141"/>
  <c r="AB28" i="141"/>
  <c r="AA28" i="141"/>
  <c r="Z28" i="141"/>
  <c r="Y28" i="141"/>
  <c r="X28" i="141"/>
  <c r="W28" i="141"/>
  <c r="V28" i="141"/>
  <c r="U28" i="141"/>
  <c r="T28" i="141"/>
  <c r="S28" i="141"/>
  <c r="R28" i="141"/>
  <c r="Q28" i="141"/>
  <c r="P28" i="141"/>
  <c r="I28" i="141"/>
  <c r="I27" i="141"/>
  <c r="I26" i="141"/>
  <c r="J26" i="141"/>
  <c r="Q25" i="141"/>
  <c r="P25" i="141"/>
  <c r="O25" i="141"/>
  <c r="K25" i="141"/>
  <c r="I25" i="141"/>
  <c r="Q24" i="141"/>
  <c r="P24" i="141"/>
  <c r="O24" i="141"/>
  <c r="K24" i="141"/>
  <c r="I24" i="141"/>
  <c r="Q23" i="141"/>
  <c r="P23" i="141"/>
  <c r="O23" i="141"/>
  <c r="K23" i="141"/>
  <c r="I23" i="141"/>
  <c r="Q22" i="141"/>
  <c r="P22" i="141"/>
  <c r="O22" i="141"/>
  <c r="K22" i="141"/>
  <c r="I22" i="141"/>
  <c r="J22" i="141"/>
  <c r="Q21" i="141"/>
  <c r="P21" i="141"/>
  <c r="O21" i="141"/>
  <c r="K21" i="141"/>
  <c r="I21" i="141"/>
  <c r="Q20" i="141"/>
  <c r="P20" i="141"/>
  <c r="O20" i="141"/>
  <c r="K20" i="141"/>
  <c r="I20" i="141"/>
  <c r="Q19" i="141"/>
  <c r="P19" i="141"/>
  <c r="O19" i="141"/>
  <c r="K19" i="141"/>
  <c r="I19" i="141"/>
  <c r="Q18" i="141"/>
  <c r="P18" i="141"/>
  <c r="O18" i="141"/>
  <c r="K18" i="141"/>
  <c r="I18" i="141"/>
  <c r="J18" i="141"/>
  <c r="Q17" i="141"/>
  <c r="P17" i="141"/>
  <c r="O17" i="141"/>
  <c r="K17" i="141"/>
  <c r="I17" i="141"/>
  <c r="Q16" i="141"/>
  <c r="P16" i="141"/>
  <c r="O16" i="141"/>
  <c r="K16" i="141"/>
  <c r="I16" i="141"/>
  <c r="Q15" i="141"/>
  <c r="P15" i="141"/>
  <c r="O15" i="141"/>
  <c r="K15" i="141"/>
  <c r="I15" i="141"/>
  <c r="Q14" i="141"/>
  <c r="P14" i="141"/>
  <c r="O14" i="141"/>
  <c r="K14" i="141"/>
  <c r="I14" i="141"/>
  <c r="J14" i="141"/>
  <c r="Q13" i="141"/>
  <c r="P13" i="141"/>
  <c r="O13" i="141"/>
  <c r="K13" i="141"/>
  <c r="I13" i="141"/>
  <c r="Q12" i="141"/>
  <c r="P12" i="141"/>
  <c r="O12" i="141"/>
  <c r="K12" i="141"/>
  <c r="I12" i="141"/>
  <c r="Q11" i="141"/>
  <c r="P11" i="141"/>
  <c r="O11" i="141"/>
  <c r="K11" i="141"/>
  <c r="I11" i="141"/>
  <c r="J11" i="141"/>
  <c r="Q10" i="141"/>
  <c r="P10" i="141"/>
  <c r="O10" i="141"/>
  <c r="K10" i="141"/>
  <c r="I10" i="141"/>
  <c r="J10" i="141"/>
  <c r="Q9" i="141"/>
  <c r="P9" i="141"/>
  <c r="O9" i="141"/>
  <c r="K9" i="141"/>
  <c r="I9" i="141"/>
  <c r="J9" i="141"/>
  <c r="Q8" i="141"/>
  <c r="P8" i="141"/>
  <c r="O8" i="141"/>
  <c r="K8" i="141"/>
  <c r="I8" i="141"/>
  <c r="Q7" i="141"/>
  <c r="P7" i="141"/>
  <c r="O7" i="141"/>
  <c r="K7" i="141"/>
  <c r="I7" i="141"/>
  <c r="Q6" i="141"/>
  <c r="P6" i="141"/>
  <c r="O6" i="141"/>
  <c r="K6" i="141"/>
  <c r="J6" i="141"/>
  <c r="I6" i="141"/>
  <c r="Q5" i="141"/>
  <c r="P5" i="141"/>
  <c r="O5" i="141"/>
  <c r="K5" i="141"/>
  <c r="I5" i="141"/>
  <c r="Q4" i="141"/>
  <c r="P4" i="141"/>
  <c r="O4" i="141"/>
  <c r="K4" i="141"/>
  <c r="I4" i="141"/>
  <c r="Q3" i="141"/>
  <c r="P3" i="141"/>
  <c r="O3" i="141"/>
  <c r="K3" i="141"/>
  <c r="I3" i="141"/>
  <c r="Q2" i="141"/>
  <c r="P2" i="141"/>
  <c r="O2" i="141"/>
  <c r="K2" i="141"/>
  <c r="I2" i="141"/>
  <c r="J2" i="141"/>
  <c r="T61" i="145" l="1"/>
  <c r="U61" i="145"/>
  <c r="AI79" i="151"/>
  <c r="V32" i="151"/>
  <c r="AH38" i="151"/>
  <c r="AK30" i="151"/>
  <c r="AG43" i="151"/>
  <c r="AJ50" i="151"/>
  <c r="U52" i="151"/>
  <c r="AI63" i="151"/>
  <c r="Q65" i="151"/>
  <c r="AM68" i="151"/>
  <c r="AA71" i="151"/>
  <c r="L24" i="151"/>
  <c r="S24" i="151" s="1"/>
  <c r="Q50" i="151"/>
  <c r="Y38" i="151"/>
  <c r="AG50" i="151"/>
  <c r="T35" i="151"/>
  <c r="R45" i="151"/>
  <c r="AG57" i="151"/>
  <c r="AG65" i="151"/>
  <c r="R73" i="151"/>
  <c r="T47" i="151"/>
  <c r="X45" i="151"/>
  <c r="AB46" i="151"/>
  <c r="Z30" i="151"/>
  <c r="Z34" i="151"/>
  <c r="Q38" i="151"/>
  <c r="T39" i="151"/>
  <c r="U40" i="151"/>
  <c r="AM46" i="151"/>
  <c r="T70" i="151"/>
  <c r="Q57" i="151"/>
  <c r="AM60" i="151"/>
  <c r="AJ74" i="151"/>
  <c r="AJ75" i="151"/>
  <c r="AA79" i="151"/>
  <c r="AD40" i="151"/>
  <c r="AL48" i="151"/>
  <c r="Q42" i="151"/>
  <c r="Y51" i="151"/>
  <c r="AM64" i="151"/>
  <c r="Q69" i="151"/>
  <c r="U48" i="151"/>
  <c r="AC45" i="151"/>
  <c r="AK31" i="151"/>
  <c r="Q34" i="151"/>
  <c r="U36" i="151"/>
  <c r="AK39" i="151"/>
  <c r="Q46" i="151"/>
  <c r="R76" i="151"/>
  <c r="AM44" i="151"/>
  <c r="Q30" i="151"/>
  <c r="AM42" i="151"/>
  <c r="U49" i="151"/>
  <c r="W68" i="151"/>
  <c r="AL36" i="151"/>
  <c r="AL49" i="151"/>
  <c r="AL32" i="151"/>
  <c r="AL40" i="151"/>
  <c r="AK35" i="151"/>
  <c r="AK52" i="151"/>
  <c r="AH77" i="151"/>
  <c r="AK38" i="151"/>
  <c r="AH30" i="151"/>
  <c r="AH80" i="151"/>
  <c r="AH37" i="151"/>
  <c r="AH29" i="151"/>
  <c r="AH41" i="151"/>
  <c r="AH69" i="151"/>
  <c r="AH72" i="151"/>
  <c r="AG61" i="151"/>
  <c r="AF46" i="151"/>
  <c r="AD47" i="151"/>
  <c r="AD44" i="151"/>
  <c r="AD50" i="151"/>
  <c r="AD43" i="151"/>
  <c r="AC31" i="151"/>
  <c r="AC39" i="151"/>
  <c r="AB42" i="151"/>
  <c r="Y66" i="151"/>
  <c r="Y58" i="151"/>
  <c r="Y62" i="151"/>
  <c r="AD36" i="151"/>
  <c r="AC35" i="151"/>
  <c r="W64" i="151"/>
  <c r="W60" i="151"/>
  <c r="AH34" i="151"/>
  <c r="Q61" i="151"/>
  <c r="U31" i="151"/>
  <c r="AD32" i="151"/>
  <c r="T43" i="151"/>
  <c r="T78" i="151"/>
  <c r="T44" i="151"/>
  <c r="AN33" i="151"/>
  <c r="AJ33" i="151"/>
  <c r="AF33" i="151"/>
  <c r="AB33" i="151"/>
  <c r="X33" i="151"/>
  <c r="S33" i="151"/>
  <c r="AM33" i="151"/>
  <c r="AI33" i="151"/>
  <c r="AE33" i="151"/>
  <c r="AA33" i="151"/>
  <c r="W33" i="151"/>
  <c r="R33" i="151"/>
  <c r="AL59" i="151"/>
  <c r="AH59" i="151"/>
  <c r="AD59" i="151"/>
  <c r="Z59" i="151"/>
  <c r="V59" i="151"/>
  <c r="R59" i="151"/>
  <c r="AK59" i="151"/>
  <c r="AG59" i="151"/>
  <c r="AC59" i="151"/>
  <c r="Y59" i="151"/>
  <c r="U59" i="151"/>
  <c r="Q59" i="151"/>
  <c r="AM59" i="151"/>
  <c r="AE59" i="151"/>
  <c r="W59" i="151"/>
  <c r="AJ59" i="151"/>
  <c r="AB59" i="151"/>
  <c r="T59" i="151"/>
  <c r="AL67" i="151"/>
  <c r="AH67" i="151"/>
  <c r="AD67" i="151"/>
  <c r="Z67" i="151"/>
  <c r="V67" i="151"/>
  <c r="R67" i="151"/>
  <c r="AK67" i="151"/>
  <c r="AG67" i="151"/>
  <c r="AC67" i="151"/>
  <c r="Y67" i="151"/>
  <c r="U67" i="151"/>
  <c r="Q67" i="151"/>
  <c r="AM67" i="151"/>
  <c r="AE67" i="151"/>
  <c r="W67" i="151"/>
  <c r="AJ67" i="151"/>
  <c r="AB67" i="151"/>
  <c r="T67" i="151"/>
  <c r="AN34" i="151"/>
  <c r="AJ34" i="151"/>
  <c r="AF34" i="151"/>
  <c r="AB34" i="151"/>
  <c r="X34" i="151"/>
  <c r="S34" i="151"/>
  <c r="AM34" i="151"/>
  <c r="AI34" i="151"/>
  <c r="AE34" i="151"/>
  <c r="AA34" i="151"/>
  <c r="W34" i="151"/>
  <c r="R34" i="151"/>
  <c r="AN42" i="151"/>
  <c r="AJ42" i="151"/>
  <c r="AF42" i="151"/>
  <c r="AA42" i="151"/>
  <c r="W42" i="151"/>
  <c r="S42" i="151"/>
  <c r="AK42" i="151"/>
  <c r="AE42" i="151"/>
  <c r="Y42" i="151"/>
  <c r="T42" i="151"/>
  <c r="AI42" i="151"/>
  <c r="AC42" i="151"/>
  <c r="X42" i="151"/>
  <c r="R42" i="151"/>
  <c r="AN47" i="151"/>
  <c r="AJ47" i="151"/>
  <c r="AE47" i="151"/>
  <c r="AA47" i="151"/>
  <c r="W47" i="151"/>
  <c r="S47" i="151"/>
  <c r="AH47" i="151"/>
  <c r="AC47" i="151"/>
  <c r="X47" i="151"/>
  <c r="R47" i="151"/>
  <c r="AM47" i="151"/>
  <c r="AG47" i="151"/>
  <c r="AB47" i="151"/>
  <c r="V47" i="151"/>
  <c r="Q47" i="151"/>
  <c r="AN32" i="151"/>
  <c r="AJ32" i="151"/>
  <c r="AF32" i="151"/>
  <c r="AB32" i="151"/>
  <c r="X32" i="151"/>
  <c r="S32" i="151"/>
  <c r="AM32" i="151"/>
  <c r="AI32" i="151"/>
  <c r="AE32" i="151"/>
  <c r="AA32" i="151"/>
  <c r="W32" i="151"/>
  <c r="R32" i="151"/>
  <c r="AN36" i="151"/>
  <c r="AJ36" i="151"/>
  <c r="AF36" i="151"/>
  <c r="AB36" i="151"/>
  <c r="W36" i="151"/>
  <c r="S36" i="151"/>
  <c r="AM36" i="151"/>
  <c r="AI36" i="151"/>
  <c r="AE36" i="151"/>
  <c r="AA36" i="151"/>
  <c r="V36" i="151"/>
  <c r="R36" i="151"/>
  <c r="AN40" i="151"/>
  <c r="AJ40" i="151"/>
  <c r="AF40" i="151"/>
  <c r="AA40" i="151"/>
  <c r="W40" i="151"/>
  <c r="S40" i="151"/>
  <c r="AM40" i="151"/>
  <c r="AI40" i="151"/>
  <c r="AE40" i="151"/>
  <c r="Z40" i="151"/>
  <c r="V40" i="151"/>
  <c r="R40" i="151"/>
  <c r="Q80" i="151"/>
  <c r="Q76" i="151"/>
  <c r="Q72" i="151"/>
  <c r="Q68" i="151"/>
  <c r="Q64" i="151"/>
  <c r="Q60" i="151"/>
  <c r="Q78" i="151"/>
  <c r="Q77" i="151"/>
  <c r="Q74" i="151"/>
  <c r="Q73" i="151"/>
  <c r="Q70" i="151"/>
  <c r="U80" i="151"/>
  <c r="U76" i="151"/>
  <c r="U72" i="151"/>
  <c r="U68" i="151"/>
  <c r="U64" i="151"/>
  <c r="U60" i="151"/>
  <c r="U77" i="151"/>
  <c r="U73" i="151"/>
  <c r="U69" i="151"/>
  <c r="U65" i="151"/>
  <c r="U61" i="151"/>
  <c r="U57" i="151"/>
  <c r="Y80" i="151"/>
  <c r="Y76" i="151"/>
  <c r="Y72" i="151"/>
  <c r="Y68" i="151"/>
  <c r="Y64" i="151"/>
  <c r="Y60" i="151"/>
  <c r="Y74" i="151"/>
  <c r="Y73" i="151"/>
  <c r="Y70" i="151"/>
  <c r="Y78" i="151"/>
  <c r="Y77" i="151"/>
  <c r="AC80" i="151"/>
  <c r="AC76" i="151"/>
  <c r="AC72" i="151"/>
  <c r="AC68" i="151"/>
  <c r="AC64" i="151"/>
  <c r="AC60" i="151"/>
  <c r="AC77" i="151"/>
  <c r="AC73" i="151"/>
  <c r="AC69" i="151"/>
  <c r="AC65" i="151"/>
  <c r="AC61" i="151"/>
  <c r="AC57" i="151"/>
  <c r="AG80" i="151"/>
  <c r="AG76" i="151"/>
  <c r="AG72" i="151"/>
  <c r="AG68" i="151"/>
  <c r="AG64" i="151"/>
  <c r="AG60" i="151"/>
  <c r="AG77" i="151"/>
  <c r="AG70" i="151"/>
  <c r="AG78" i="151"/>
  <c r="AG74" i="151"/>
  <c r="AG73" i="151"/>
  <c r="AG69" i="151"/>
  <c r="AK80" i="151"/>
  <c r="AK76" i="151"/>
  <c r="AK72" i="151"/>
  <c r="AK68" i="151"/>
  <c r="AK64" i="151"/>
  <c r="AK60" i="151"/>
  <c r="AK77" i="151"/>
  <c r="AK73" i="151"/>
  <c r="AK69" i="151"/>
  <c r="AK65" i="151"/>
  <c r="AK61" i="151"/>
  <c r="AK57" i="151"/>
  <c r="Y33" i="151"/>
  <c r="AG33" i="151"/>
  <c r="AF59" i="151"/>
  <c r="AF67" i="151"/>
  <c r="R49" i="151"/>
  <c r="Z49" i="151"/>
  <c r="AH49" i="151"/>
  <c r="V29" i="151"/>
  <c r="Q31" i="151"/>
  <c r="AH31" i="151"/>
  <c r="AC32" i="151"/>
  <c r="V33" i="151"/>
  <c r="AD33" i="151"/>
  <c r="Y34" i="151"/>
  <c r="AG34" i="151"/>
  <c r="Z35" i="151"/>
  <c r="T36" i="151"/>
  <c r="AC36" i="151"/>
  <c r="Q39" i="151"/>
  <c r="AH39" i="151"/>
  <c r="T40" i="151"/>
  <c r="AK40" i="151"/>
  <c r="R44" i="151"/>
  <c r="Q45" i="151"/>
  <c r="AM45" i="151"/>
  <c r="Z46" i="151"/>
  <c r="Z47" i="151"/>
  <c r="AL47" i="151"/>
  <c r="AH48" i="151"/>
  <c r="AD49" i="151"/>
  <c r="AH51" i="151"/>
  <c r="AH52" i="151"/>
  <c r="AJ58" i="151"/>
  <c r="AA59" i="151"/>
  <c r="N59" i="151" s="1"/>
  <c r="AH60" i="151"/>
  <c r="AJ62" i="151"/>
  <c r="AA63" i="151"/>
  <c r="AH64" i="151"/>
  <c r="AJ66" i="151"/>
  <c r="AA67" i="151"/>
  <c r="AH68" i="151"/>
  <c r="AK70" i="151"/>
  <c r="Z72" i="151"/>
  <c r="AB74" i="151"/>
  <c r="Z77" i="151"/>
  <c r="L2" i="151"/>
  <c r="S2" i="151" s="1"/>
  <c r="L4" i="151"/>
  <c r="S4" i="151" s="1"/>
  <c r="L6" i="151"/>
  <c r="S6" i="151" s="1"/>
  <c r="L8" i="151"/>
  <c r="S8" i="151" s="1"/>
  <c r="L10" i="151"/>
  <c r="S10" i="151" s="1"/>
  <c r="L12" i="151"/>
  <c r="S12" i="151" s="1"/>
  <c r="L14" i="151"/>
  <c r="S14" i="151" s="1"/>
  <c r="L16" i="151"/>
  <c r="S16" i="151" s="1"/>
  <c r="L18" i="151"/>
  <c r="S18" i="151" s="1"/>
  <c r="L20" i="151"/>
  <c r="S20" i="151" s="1"/>
  <c r="L22" i="151"/>
  <c r="S22" i="151" s="1"/>
  <c r="AB44" i="151"/>
  <c r="R29" i="151"/>
  <c r="Z29" i="151"/>
  <c r="U30" i="151"/>
  <c r="AC30" i="151"/>
  <c r="V31" i="151"/>
  <c r="AD31" i="151"/>
  <c r="AL31" i="151"/>
  <c r="Y32" i="151"/>
  <c r="AG32" i="151"/>
  <c r="Q33" i="151"/>
  <c r="Z33" i="151"/>
  <c r="AH33" i="151"/>
  <c r="T34" i="151"/>
  <c r="AC34" i="151"/>
  <c r="AK34" i="151"/>
  <c r="U35" i="151"/>
  <c r="AD35" i="151"/>
  <c r="AL35" i="151"/>
  <c r="Y36" i="151"/>
  <c r="AG36" i="151"/>
  <c r="Q37" i="151"/>
  <c r="Z37" i="151"/>
  <c r="T38" i="151"/>
  <c r="AC38" i="151"/>
  <c r="U39" i="151"/>
  <c r="AD39" i="151"/>
  <c r="AL39" i="151"/>
  <c r="X40" i="151"/>
  <c r="AG40" i="151"/>
  <c r="Q41" i="151"/>
  <c r="Y41" i="151"/>
  <c r="U42" i="151"/>
  <c r="AG42" i="151"/>
  <c r="U43" i="151"/>
  <c r="X44" i="151"/>
  <c r="AI44" i="151"/>
  <c r="V45" i="151"/>
  <c r="AH45" i="151"/>
  <c r="U46" i="151"/>
  <c r="U47" i="151"/>
  <c r="AF47" i="151"/>
  <c r="Z48" i="151"/>
  <c r="V49" i="151"/>
  <c r="AM49" i="151"/>
  <c r="Z51" i="151"/>
  <c r="Z52" i="151"/>
  <c r="R57" i="151"/>
  <c r="AH57" i="151"/>
  <c r="AK58" i="151"/>
  <c r="AB58" i="151"/>
  <c r="S59" i="151"/>
  <c r="AI59" i="151"/>
  <c r="Z60" i="151"/>
  <c r="R61" i="151"/>
  <c r="AH61" i="151"/>
  <c r="AK62" i="151"/>
  <c r="AB62" i="151"/>
  <c r="S63" i="151"/>
  <c r="Z64" i="151"/>
  <c r="R65" i="151"/>
  <c r="AH65" i="151"/>
  <c r="AK66" i="151"/>
  <c r="AB66" i="151"/>
  <c r="S67" i="151"/>
  <c r="AI67" i="151"/>
  <c r="Z68" i="151"/>
  <c r="R69" i="151"/>
  <c r="AB70" i="151"/>
  <c r="AI71" i="151"/>
  <c r="Z73" i="151"/>
  <c r="AK74" i="151"/>
  <c r="S75" i="151"/>
  <c r="Z76" i="151"/>
  <c r="AB78" i="151"/>
  <c r="AN29" i="151"/>
  <c r="AJ29" i="151"/>
  <c r="AF29" i="151"/>
  <c r="AB29" i="151"/>
  <c r="X29" i="151"/>
  <c r="T29" i="151"/>
  <c r="AM29" i="151"/>
  <c r="AI29" i="151"/>
  <c r="AE29" i="151"/>
  <c r="AA29" i="151"/>
  <c r="W29" i="151"/>
  <c r="S29" i="151"/>
  <c r="AN37" i="151"/>
  <c r="AJ37" i="151"/>
  <c r="AF37" i="151"/>
  <c r="AB37" i="151"/>
  <c r="W37" i="151"/>
  <c r="S37" i="151"/>
  <c r="AM37" i="151"/>
  <c r="AI37" i="151"/>
  <c r="AE37" i="151"/>
  <c r="AA37" i="151"/>
  <c r="V37" i="151"/>
  <c r="R37" i="151"/>
  <c r="AN41" i="151"/>
  <c r="AJ41" i="151"/>
  <c r="AF41" i="151"/>
  <c r="AA41" i="151"/>
  <c r="W41" i="151"/>
  <c r="S41" i="151"/>
  <c r="AM41" i="151"/>
  <c r="AI41" i="151"/>
  <c r="AE41" i="151"/>
  <c r="Z41" i="151"/>
  <c r="V41" i="151"/>
  <c r="R41" i="151"/>
  <c r="AL63" i="151"/>
  <c r="AH63" i="151"/>
  <c r="AD63" i="151"/>
  <c r="Z63" i="151"/>
  <c r="V63" i="151"/>
  <c r="R63" i="151"/>
  <c r="AK63" i="151"/>
  <c r="AG63" i="151"/>
  <c r="AC63" i="151"/>
  <c r="Y63" i="151"/>
  <c r="U63" i="151"/>
  <c r="Q63" i="151"/>
  <c r="AM63" i="151"/>
  <c r="AE63" i="151"/>
  <c r="W63" i="151"/>
  <c r="AJ63" i="151"/>
  <c r="AB63" i="151"/>
  <c r="T63" i="151"/>
  <c r="AL64" i="151"/>
  <c r="AD64" i="151"/>
  <c r="V64" i="151"/>
  <c r="AL61" i="151"/>
  <c r="AD61" i="151"/>
  <c r="V61" i="151"/>
  <c r="AL60" i="151"/>
  <c r="AD60" i="151"/>
  <c r="V60" i="151"/>
  <c r="AL57" i="151"/>
  <c r="AD57" i="151"/>
  <c r="V57" i="151"/>
  <c r="AH44" i="151"/>
  <c r="V44" i="151"/>
  <c r="T25" i="151"/>
  <c r="T23" i="151"/>
  <c r="T21" i="151"/>
  <c r="T19" i="151"/>
  <c r="T17" i="151"/>
  <c r="T15" i="151"/>
  <c r="T13" i="151"/>
  <c r="T11" i="151"/>
  <c r="T9" i="151"/>
  <c r="T7" i="151"/>
  <c r="T5" i="151"/>
  <c r="T3" i="151"/>
  <c r="AE80" i="151"/>
  <c r="AE76" i="151"/>
  <c r="W76" i="151"/>
  <c r="AM72" i="151"/>
  <c r="W72" i="151"/>
  <c r="AI80" i="151"/>
  <c r="AA80" i="151"/>
  <c r="S80" i="151"/>
  <c r="AI76" i="151"/>
  <c r="AA76" i="151"/>
  <c r="S76" i="151"/>
  <c r="AI72" i="151"/>
  <c r="AA72" i="151"/>
  <c r="S72" i="151"/>
  <c r="AI68" i="151"/>
  <c r="AA68" i="151"/>
  <c r="S68" i="151"/>
  <c r="AI64" i="151"/>
  <c r="AA64" i="151"/>
  <c r="S64" i="151"/>
  <c r="AI60" i="151"/>
  <c r="AA60" i="151"/>
  <c r="S60" i="151"/>
  <c r="AM80" i="151"/>
  <c r="W80" i="151"/>
  <c r="AM76" i="151"/>
  <c r="AE72" i="151"/>
  <c r="AN30" i="151"/>
  <c r="AJ30" i="151"/>
  <c r="AF30" i="151"/>
  <c r="AB30" i="151"/>
  <c r="X30" i="151"/>
  <c r="T30" i="151"/>
  <c r="AM30" i="151"/>
  <c r="AI30" i="151"/>
  <c r="AE30" i="151"/>
  <c r="AA30" i="151"/>
  <c r="W30" i="151"/>
  <c r="S30" i="151"/>
  <c r="AN38" i="151"/>
  <c r="AJ38" i="151"/>
  <c r="AF38" i="151"/>
  <c r="AB38" i="151"/>
  <c r="W38" i="151"/>
  <c r="S38" i="151"/>
  <c r="AM38" i="151"/>
  <c r="AI38" i="151"/>
  <c r="AE38" i="151"/>
  <c r="AA38" i="151"/>
  <c r="V38" i="151"/>
  <c r="R38" i="151"/>
  <c r="AN43" i="151"/>
  <c r="AJ43" i="151"/>
  <c r="AF43" i="151"/>
  <c r="AA43" i="151"/>
  <c r="W43" i="151"/>
  <c r="S43" i="151"/>
  <c r="AI43" i="151"/>
  <c r="AC43" i="151"/>
  <c r="X43" i="151"/>
  <c r="R43" i="151"/>
  <c r="AM43" i="151"/>
  <c r="AH43" i="151"/>
  <c r="AB43" i="151"/>
  <c r="V43" i="151"/>
  <c r="Q43" i="151"/>
  <c r="AN46" i="151"/>
  <c r="AJ46" i="151"/>
  <c r="AE46" i="151"/>
  <c r="AA46" i="151"/>
  <c r="W46" i="151"/>
  <c r="S46" i="151"/>
  <c r="AK46" i="151"/>
  <c r="AD46" i="151"/>
  <c r="Y46" i="151"/>
  <c r="T46" i="151"/>
  <c r="AI46" i="151"/>
  <c r="AC46" i="151"/>
  <c r="X46" i="151"/>
  <c r="R46" i="151"/>
  <c r="Q52" i="151"/>
  <c r="Q48" i="151"/>
  <c r="Q44" i="151"/>
  <c r="Q49" i="151"/>
  <c r="U50" i="151"/>
  <c r="U51" i="151"/>
  <c r="Y52" i="151"/>
  <c r="Y48" i="151"/>
  <c r="Y49" i="151"/>
  <c r="AC50" i="151"/>
  <c r="AC51" i="151"/>
  <c r="AG52" i="151"/>
  <c r="AG48" i="151"/>
  <c r="AG49" i="151"/>
  <c r="AK50" i="151"/>
  <c r="AK51" i="151"/>
  <c r="AN31" i="151"/>
  <c r="AJ31" i="151"/>
  <c r="AF31" i="151"/>
  <c r="AB31" i="151"/>
  <c r="X31" i="151"/>
  <c r="T31" i="151"/>
  <c r="AM31" i="151"/>
  <c r="AI31" i="151"/>
  <c r="AE31" i="151"/>
  <c r="AA31" i="151"/>
  <c r="W31" i="151"/>
  <c r="R31" i="151"/>
  <c r="AN35" i="151"/>
  <c r="AJ35" i="151"/>
  <c r="AF35" i="151"/>
  <c r="AB35" i="151"/>
  <c r="X35" i="151"/>
  <c r="S35" i="151"/>
  <c r="AM35" i="151"/>
  <c r="AI35" i="151"/>
  <c r="AE35" i="151"/>
  <c r="AA35" i="151"/>
  <c r="V35" i="151"/>
  <c r="R35" i="151"/>
  <c r="AN39" i="151"/>
  <c r="AJ39" i="151"/>
  <c r="AF39" i="151"/>
  <c r="AB39" i="151"/>
  <c r="W39" i="151"/>
  <c r="S39" i="151"/>
  <c r="AM39" i="151"/>
  <c r="AI39" i="151"/>
  <c r="AE39" i="151"/>
  <c r="Z39" i="151"/>
  <c r="V39" i="151"/>
  <c r="R39" i="151"/>
  <c r="Y29" i="151"/>
  <c r="AG29" i="151"/>
  <c r="X37" i="151"/>
  <c r="AG37" i="151"/>
  <c r="X41" i="151"/>
  <c r="AG41" i="151"/>
  <c r="AF63" i="151"/>
  <c r="V51" i="151"/>
  <c r="AD51" i="151"/>
  <c r="AL51" i="151"/>
  <c r="AD29" i="151"/>
  <c r="AL29" i="151"/>
  <c r="Y30" i="151"/>
  <c r="AG30" i="151"/>
  <c r="Z31" i="151"/>
  <c r="U32" i="151"/>
  <c r="AK32" i="151"/>
  <c r="AL33" i="151"/>
  <c r="Q35" i="151"/>
  <c r="AH35" i="151"/>
  <c r="AK36" i="151"/>
  <c r="U37" i="151"/>
  <c r="AD37" i="151"/>
  <c r="AL37" i="151"/>
  <c r="X38" i="151"/>
  <c r="AG38" i="151"/>
  <c r="Y39" i="151"/>
  <c r="AC40" i="151"/>
  <c r="U41" i="151"/>
  <c r="AD41" i="151"/>
  <c r="AL41" i="151"/>
  <c r="Z42" i="151"/>
  <c r="AL42" i="151"/>
  <c r="Z43" i="151"/>
  <c r="AL43" i="151"/>
  <c r="AC44" i="151"/>
  <c r="AB45" i="151"/>
  <c r="AL46" i="151"/>
  <c r="R48" i="151"/>
  <c r="AJ49" i="151"/>
  <c r="Y50" i="151"/>
  <c r="R51" i="151"/>
  <c r="R52" i="151"/>
  <c r="Z57" i="151"/>
  <c r="T58" i="151"/>
  <c r="R60" i="151"/>
  <c r="Z61" i="151"/>
  <c r="T62" i="151"/>
  <c r="R64" i="151"/>
  <c r="Z65" i="151"/>
  <c r="T66" i="151"/>
  <c r="R68" i="151"/>
  <c r="Z69" i="151"/>
  <c r="S71" i="151"/>
  <c r="AI75" i="151"/>
  <c r="AK78" i="151"/>
  <c r="S79" i="151"/>
  <c r="Z80" i="151"/>
  <c r="T2" i="151"/>
  <c r="L3" i="151"/>
  <c r="S3" i="151" s="1"/>
  <c r="T4" i="151"/>
  <c r="L5" i="151"/>
  <c r="S5" i="151" s="1"/>
  <c r="T6" i="151"/>
  <c r="L7" i="151"/>
  <c r="S7" i="151" s="1"/>
  <c r="T8" i="151"/>
  <c r="L9" i="151"/>
  <c r="S9" i="151" s="1"/>
  <c r="T10" i="151"/>
  <c r="L11" i="151"/>
  <c r="S11" i="151" s="1"/>
  <c r="T12" i="151"/>
  <c r="L13" i="151"/>
  <c r="S13" i="151" s="1"/>
  <c r="T14" i="151"/>
  <c r="L15" i="151"/>
  <c r="S15" i="151" s="1"/>
  <c r="T16" i="151"/>
  <c r="L17" i="151"/>
  <c r="S17" i="151" s="1"/>
  <c r="T18" i="151"/>
  <c r="L19" i="151"/>
  <c r="S19" i="151" s="1"/>
  <c r="T20" i="151"/>
  <c r="L21" i="151"/>
  <c r="S21" i="151" s="1"/>
  <c r="T22" i="151"/>
  <c r="L23" i="151"/>
  <c r="S23" i="151" s="1"/>
  <c r="T24" i="151"/>
  <c r="L25" i="151"/>
  <c r="S25" i="151" s="1"/>
  <c r="U29" i="151"/>
  <c r="AC29" i="151"/>
  <c r="AK29" i="151"/>
  <c r="V30" i="151"/>
  <c r="AD30" i="151"/>
  <c r="AL30" i="151"/>
  <c r="Y31" i="151"/>
  <c r="AG31" i="151"/>
  <c r="Q32" i="151"/>
  <c r="Z32" i="151"/>
  <c r="AH32" i="151"/>
  <c r="T33" i="151"/>
  <c r="AC33" i="151"/>
  <c r="AK33" i="151"/>
  <c r="U34" i="151"/>
  <c r="AD34" i="151"/>
  <c r="AL34" i="151"/>
  <c r="Y35" i="151"/>
  <c r="AG35" i="151"/>
  <c r="Q36" i="151"/>
  <c r="Z36" i="151"/>
  <c r="AH36" i="151"/>
  <c r="T37" i="151"/>
  <c r="AC37" i="151"/>
  <c r="AK37" i="151"/>
  <c r="U38" i="151"/>
  <c r="AD38" i="151"/>
  <c r="AL38" i="151"/>
  <c r="X39" i="151"/>
  <c r="AG39" i="151"/>
  <c r="Q40" i="151"/>
  <c r="Y40" i="151"/>
  <c r="AH40" i="151"/>
  <c r="T41" i="151"/>
  <c r="AB41" i="151"/>
  <c r="AK41" i="151"/>
  <c r="V42" i="151"/>
  <c r="AH42" i="151"/>
  <c r="Y43" i="151"/>
  <c r="AK43" i="151"/>
  <c r="Y44" i="151"/>
  <c r="AK44" i="151"/>
  <c r="AK45" i="151"/>
  <c r="AI45" i="151"/>
  <c r="V46" i="151"/>
  <c r="AG46" i="151"/>
  <c r="Y47" i="151"/>
  <c r="AK47" i="151"/>
  <c r="AC48" i="151"/>
  <c r="AC49" i="151"/>
  <c r="V50" i="151"/>
  <c r="AM50" i="151"/>
  <c r="Q51" i="151"/>
  <c r="AG51" i="151"/>
  <c r="AC52" i="151"/>
  <c r="V80" i="151"/>
  <c r="AD80" i="151"/>
  <c r="AL80" i="151"/>
  <c r="Y57" i="151"/>
  <c r="Q58" i="151"/>
  <c r="AG58" i="151"/>
  <c r="X59" i="151"/>
  <c r="AN59" i="151"/>
  <c r="AN60" i="151"/>
  <c r="AE60" i="151"/>
  <c r="Y61" i="151"/>
  <c r="Q62" i="151"/>
  <c r="AG62" i="151"/>
  <c r="X63" i="151"/>
  <c r="AN63" i="151"/>
  <c r="AN64" i="151"/>
  <c r="AE64" i="151"/>
  <c r="Y65" i="151"/>
  <c r="Q66" i="151"/>
  <c r="AG66" i="151"/>
  <c r="X67" i="151"/>
  <c r="AN67" i="151"/>
  <c r="AN68" i="151"/>
  <c r="AE68" i="151"/>
  <c r="Y69" i="151"/>
  <c r="AJ70" i="151"/>
  <c r="R72" i="151"/>
  <c r="AH73" i="151"/>
  <c r="T74" i="151"/>
  <c r="AA75" i="151"/>
  <c r="AH76" i="151"/>
  <c r="R77" i="151"/>
  <c r="AJ78" i="151"/>
  <c r="AJ79" i="151"/>
  <c r="R80" i="151"/>
  <c r="AL71" i="151"/>
  <c r="AH71" i="151"/>
  <c r="AD71" i="151"/>
  <c r="Z71" i="151"/>
  <c r="V71" i="151"/>
  <c r="R71" i="151"/>
  <c r="AK71" i="151"/>
  <c r="AG71" i="151"/>
  <c r="AC71" i="151"/>
  <c r="Y71" i="151"/>
  <c r="U71" i="151"/>
  <c r="Q71" i="151"/>
  <c r="AN44" i="151"/>
  <c r="AJ44" i="151"/>
  <c r="AE44" i="151"/>
  <c r="AA44" i="151"/>
  <c r="W44" i="151"/>
  <c r="S44" i="151"/>
  <c r="AF71" i="151"/>
  <c r="AN72" i="151"/>
  <c r="X75" i="151"/>
  <c r="AN76" i="151"/>
  <c r="U44" i="151"/>
  <c r="Z44" i="151"/>
  <c r="AG44" i="151"/>
  <c r="AL44" i="151"/>
  <c r="T45" i="151"/>
  <c r="Y45" i="151"/>
  <c r="AD45" i="151"/>
  <c r="AK48" i="151"/>
  <c r="V48" i="151"/>
  <c r="AD48" i="151"/>
  <c r="AM48" i="151"/>
  <c r="R50" i="151"/>
  <c r="Z50" i="151"/>
  <c r="AH50" i="151"/>
  <c r="AJ52" i="151"/>
  <c r="V52" i="151"/>
  <c r="AD52" i="151"/>
  <c r="AL52" i="151"/>
  <c r="U58" i="151"/>
  <c r="AC58" i="151"/>
  <c r="U62" i="151"/>
  <c r="AC62" i="151"/>
  <c r="U66" i="151"/>
  <c r="AC66" i="151"/>
  <c r="U70" i="151"/>
  <c r="AC70" i="151"/>
  <c r="T71" i="151"/>
  <c r="AB71" i="151"/>
  <c r="AJ71" i="151"/>
  <c r="U74" i="151"/>
  <c r="AC74" i="151"/>
  <c r="T75" i="151"/>
  <c r="AB75" i="151"/>
  <c r="U78" i="151"/>
  <c r="AC78" i="151"/>
  <c r="T79" i="151"/>
  <c r="AB79" i="151"/>
  <c r="AL75" i="151"/>
  <c r="AH75" i="151"/>
  <c r="AD75" i="151"/>
  <c r="Z75" i="151"/>
  <c r="V75" i="151"/>
  <c r="R75" i="151"/>
  <c r="AK75" i="151"/>
  <c r="AG75" i="151"/>
  <c r="AC75" i="151"/>
  <c r="Y75" i="151"/>
  <c r="U75" i="151"/>
  <c r="Q75" i="151"/>
  <c r="AL79" i="151"/>
  <c r="AH79" i="151"/>
  <c r="AD79" i="151"/>
  <c r="Z79" i="151"/>
  <c r="V79" i="151"/>
  <c r="R79" i="151"/>
  <c r="AK79" i="151"/>
  <c r="AG79" i="151"/>
  <c r="AC79" i="151"/>
  <c r="Y79" i="151"/>
  <c r="U79" i="151"/>
  <c r="Q79" i="151"/>
  <c r="AN45" i="151"/>
  <c r="AJ45" i="151"/>
  <c r="AE45" i="151"/>
  <c r="AA45" i="151"/>
  <c r="W45" i="151"/>
  <c r="S45" i="151"/>
  <c r="AM58" i="151"/>
  <c r="AI58" i="151"/>
  <c r="AE58" i="151"/>
  <c r="AA58" i="151"/>
  <c r="W58" i="151"/>
  <c r="S58" i="151"/>
  <c r="AL58" i="151"/>
  <c r="AH58" i="151"/>
  <c r="AD58" i="151"/>
  <c r="Z58" i="151"/>
  <c r="V58" i="151"/>
  <c r="R58" i="151"/>
  <c r="AM62" i="151"/>
  <c r="AI62" i="151"/>
  <c r="AE62" i="151"/>
  <c r="AA62" i="151"/>
  <c r="W62" i="151"/>
  <c r="S62" i="151"/>
  <c r="AL62" i="151"/>
  <c r="AH62" i="151"/>
  <c r="AD62" i="151"/>
  <c r="Z62" i="151"/>
  <c r="V62" i="151"/>
  <c r="R62" i="151"/>
  <c r="AM66" i="151"/>
  <c r="AI66" i="151"/>
  <c r="AE66" i="151"/>
  <c r="AA66" i="151"/>
  <c r="W66" i="151"/>
  <c r="S66" i="151"/>
  <c r="AL66" i="151"/>
  <c r="AH66" i="151"/>
  <c r="AD66" i="151"/>
  <c r="Z66" i="151"/>
  <c r="V66" i="151"/>
  <c r="R66" i="151"/>
  <c r="AM70" i="151"/>
  <c r="AI70" i="151"/>
  <c r="AE70" i="151"/>
  <c r="AA70" i="151"/>
  <c r="W70" i="151"/>
  <c r="S70" i="151"/>
  <c r="AL70" i="151"/>
  <c r="AH70" i="151"/>
  <c r="AD70" i="151"/>
  <c r="Z70" i="151"/>
  <c r="V70" i="151"/>
  <c r="R70" i="151"/>
  <c r="AM74" i="151"/>
  <c r="AI74" i="151"/>
  <c r="AE74" i="151"/>
  <c r="AA74" i="151"/>
  <c r="N74" i="151" s="1"/>
  <c r="W74" i="151"/>
  <c r="S74" i="151"/>
  <c r="AL74" i="151"/>
  <c r="AH74" i="151"/>
  <c r="AD74" i="151"/>
  <c r="Z74" i="151"/>
  <c r="V74" i="151"/>
  <c r="R74" i="151"/>
  <c r="AM78" i="151"/>
  <c r="AI78" i="151"/>
  <c r="AE78" i="151"/>
  <c r="AA78" i="151"/>
  <c r="W78" i="151"/>
  <c r="S78" i="151"/>
  <c r="AL78" i="151"/>
  <c r="AH78" i="151"/>
  <c r="AD78" i="151"/>
  <c r="Z78" i="151"/>
  <c r="V78" i="151"/>
  <c r="R78" i="151"/>
  <c r="X71" i="151"/>
  <c r="AN71" i="151"/>
  <c r="AF75" i="151"/>
  <c r="AN75" i="151"/>
  <c r="X79" i="151"/>
  <c r="AF79" i="151"/>
  <c r="AN79" i="151"/>
  <c r="AN80" i="151"/>
  <c r="U45" i="151"/>
  <c r="Z45" i="151"/>
  <c r="AF45" i="151"/>
  <c r="AL45" i="151"/>
  <c r="AJ51" i="151"/>
  <c r="AN57" i="151"/>
  <c r="X58" i="151"/>
  <c r="AF58" i="151"/>
  <c r="AN58" i="151"/>
  <c r="AN61" i="151"/>
  <c r="X62" i="151"/>
  <c r="AF62" i="151"/>
  <c r="AN62" i="151"/>
  <c r="AN65" i="151"/>
  <c r="V65" i="151"/>
  <c r="AD65" i="151"/>
  <c r="AL65" i="151"/>
  <c r="X66" i="151"/>
  <c r="AF66" i="151"/>
  <c r="AN66" i="151"/>
  <c r="V68" i="151"/>
  <c r="AD68" i="151"/>
  <c r="AL68" i="151"/>
  <c r="AN69" i="151"/>
  <c r="V69" i="151"/>
  <c r="AD69" i="151"/>
  <c r="AL69" i="151"/>
  <c r="X70" i="151"/>
  <c r="AF70" i="151"/>
  <c r="AN70" i="151"/>
  <c r="W71" i="151"/>
  <c r="AE71" i="151"/>
  <c r="AM71" i="151"/>
  <c r="V72" i="151"/>
  <c r="AD72" i="151"/>
  <c r="AL72" i="151"/>
  <c r="AN73" i="151"/>
  <c r="V73" i="151"/>
  <c r="AD73" i="151"/>
  <c r="AL73" i="151"/>
  <c r="X74" i="151"/>
  <c r="AF74" i="151"/>
  <c r="AN74" i="151"/>
  <c r="W75" i="151"/>
  <c r="AE75" i="151"/>
  <c r="AM75" i="151"/>
  <c r="V76" i="151"/>
  <c r="AD76" i="151"/>
  <c r="AL76" i="151"/>
  <c r="AN77" i="151"/>
  <c r="V77" i="151"/>
  <c r="AD77" i="151"/>
  <c r="AL77" i="151"/>
  <c r="X78" i="151"/>
  <c r="AF78" i="151"/>
  <c r="AN78" i="151"/>
  <c r="W79" i="151"/>
  <c r="AE79" i="151"/>
  <c r="AM79" i="151"/>
  <c r="S48" i="151"/>
  <c r="W48" i="151"/>
  <c r="AA48" i="151"/>
  <c r="AE48" i="151"/>
  <c r="AI48" i="151"/>
  <c r="AN48" i="151"/>
  <c r="S49" i="151"/>
  <c r="W49" i="151"/>
  <c r="AA49" i="151"/>
  <c r="AE49" i="151"/>
  <c r="AI49" i="151"/>
  <c r="AN49" i="151"/>
  <c r="S50" i="151"/>
  <c r="W50" i="151"/>
  <c r="AA50" i="151"/>
  <c r="AE50" i="151"/>
  <c r="AI50" i="151"/>
  <c r="AN50" i="151"/>
  <c r="S51" i="151"/>
  <c r="W51" i="151"/>
  <c r="AA51" i="151"/>
  <c r="AE51" i="151"/>
  <c r="AI51" i="151"/>
  <c r="AN51" i="151"/>
  <c r="S52" i="151"/>
  <c r="W52" i="151"/>
  <c r="AA52" i="151"/>
  <c r="AE52" i="151"/>
  <c r="AI52" i="151"/>
  <c r="AM52" i="151"/>
  <c r="S57" i="151"/>
  <c r="W57" i="151"/>
  <c r="AA57" i="151"/>
  <c r="AE57" i="151"/>
  <c r="AI57" i="151"/>
  <c r="AM57" i="151"/>
  <c r="T60" i="151"/>
  <c r="X60" i="151"/>
  <c r="AB60" i="151"/>
  <c r="AF60" i="151"/>
  <c r="AJ60" i="151"/>
  <c r="S61" i="151"/>
  <c r="W61" i="151"/>
  <c r="AA61" i="151"/>
  <c r="AE61" i="151"/>
  <c r="AI61" i="151"/>
  <c r="AM61" i="151"/>
  <c r="T64" i="151"/>
  <c r="X64" i="151"/>
  <c r="AB64" i="151"/>
  <c r="AF64" i="151"/>
  <c r="AJ64" i="151"/>
  <c r="S65" i="151"/>
  <c r="W65" i="151"/>
  <c r="AA65" i="151"/>
  <c r="AE65" i="151"/>
  <c r="AI65" i="151"/>
  <c r="AM65" i="151"/>
  <c r="T68" i="151"/>
  <c r="X68" i="151"/>
  <c r="AB68" i="151"/>
  <c r="AF68" i="151"/>
  <c r="AJ68" i="151"/>
  <c r="S69" i="151"/>
  <c r="W69" i="151"/>
  <c r="AA69" i="151"/>
  <c r="AE69" i="151"/>
  <c r="AI69" i="151"/>
  <c r="AM69" i="151"/>
  <c r="T72" i="151"/>
  <c r="X72" i="151"/>
  <c r="AB72" i="151"/>
  <c r="AF72" i="151"/>
  <c r="AJ72" i="151"/>
  <c r="S73" i="151"/>
  <c r="W73" i="151"/>
  <c r="AA73" i="151"/>
  <c r="AE73" i="151"/>
  <c r="AI73" i="151"/>
  <c r="AM73" i="151"/>
  <c r="T76" i="151"/>
  <c r="X76" i="151"/>
  <c r="AB76" i="151"/>
  <c r="AF76" i="151"/>
  <c r="AJ76" i="151"/>
  <c r="S77" i="151"/>
  <c r="W77" i="151"/>
  <c r="AA77" i="151"/>
  <c r="AE77" i="151"/>
  <c r="AI77" i="151"/>
  <c r="AM77" i="151"/>
  <c r="T80" i="151"/>
  <c r="X80" i="151"/>
  <c r="AB80" i="151"/>
  <c r="AF80" i="151"/>
  <c r="AJ80" i="151"/>
  <c r="T48" i="151"/>
  <c r="X48" i="151"/>
  <c r="AB48" i="151"/>
  <c r="AF48" i="151"/>
  <c r="T49" i="151"/>
  <c r="X49" i="151"/>
  <c r="AB49" i="151"/>
  <c r="AF49" i="151"/>
  <c r="T50" i="151"/>
  <c r="X50" i="151"/>
  <c r="AB50" i="151"/>
  <c r="AF50" i="151"/>
  <c r="T51" i="151"/>
  <c r="X51" i="151"/>
  <c r="AB51" i="151"/>
  <c r="AF51" i="151"/>
  <c r="T52" i="151"/>
  <c r="X52" i="151"/>
  <c r="AB52" i="151"/>
  <c r="AF52" i="151"/>
  <c r="T57" i="151"/>
  <c r="X57" i="151"/>
  <c r="AB57" i="151"/>
  <c r="AF57" i="151"/>
  <c r="AJ57" i="151"/>
  <c r="T61" i="151"/>
  <c r="X61" i="151"/>
  <c r="AB61" i="151"/>
  <c r="AF61" i="151"/>
  <c r="AJ61" i="151"/>
  <c r="T65" i="151"/>
  <c r="X65" i="151"/>
  <c r="AB65" i="151"/>
  <c r="AF65" i="151"/>
  <c r="AJ65" i="151"/>
  <c r="T69" i="151"/>
  <c r="X69" i="151"/>
  <c r="AB69" i="151"/>
  <c r="AF69" i="151"/>
  <c r="AJ69" i="151"/>
  <c r="T73" i="151"/>
  <c r="X73" i="151"/>
  <c r="AB73" i="151"/>
  <c r="AF73" i="151"/>
  <c r="AJ73" i="151"/>
  <c r="T77" i="151"/>
  <c r="X77" i="151"/>
  <c r="AB77" i="151"/>
  <c r="AF77" i="151"/>
  <c r="AJ77" i="151"/>
  <c r="P26" i="150"/>
  <c r="X31" i="150"/>
  <c r="Z20" i="150"/>
  <c r="Y30" i="150"/>
  <c r="AA37" i="150"/>
  <c r="Z44" i="150"/>
  <c r="AB19" i="150"/>
  <c r="AB27" i="150"/>
  <c r="AB42" i="150"/>
  <c r="T25" i="150"/>
  <c r="AB32" i="150"/>
  <c r="Z28" i="150"/>
  <c r="Z22" i="150"/>
  <c r="Z36" i="150"/>
  <c r="AA45" i="150"/>
  <c r="S3" i="150"/>
  <c r="AC43" i="150"/>
  <c r="AC39" i="150"/>
  <c r="AC47" i="150"/>
  <c r="AB29" i="150"/>
  <c r="AB23" i="150"/>
  <c r="AB38" i="150"/>
  <c r="AB46" i="150"/>
  <c r="AB21" i="150"/>
  <c r="AB25" i="150"/>
  <c r="AA41" i="150"/>
  <c r="AA49" i="150"/>
  <c r="AA31" i="150"/>
  <c r="Z26" i="150"/>
  <c r="Z40" i="150"/>
  <c r="Z48" i="150"/>
  <c r="Z24" i="150"/>
  <c r="Y32" i="150"/>
  <c r="L5" i="150"/>
  <c r="R5" i="150" s="1"/>
  <c r="L13" i="150"/>
  <c r="R13" i="150" s="1"/>
  <c r="L12" i="150"/>
  <c r="R12" i="150" s="1"/>
  <c r="L8" i="150"/>
  <c r="R8" i="150" s="1"/>
  <c r="L6" i="150"/>
  <c r="R6" i="150" s="1"/>
  <c r="L2" i="150"/>
  <c r="R2" i="150" s="1"/>
  <c r="L14" i="150"/>
  <c r="R14" i="150" s="1"/>
  <c r="L10" i="150"/>
  <c r="R10" i="150" s="1"/>
  <c r="L4" i="150"/>
  <c r="R4" i="150" s="1"/>
  <c r="L9" i="150"/>
  <c r="R9" i="150" s="1"/>
  <c r="L7" i="150"/>
  <c r="R7" i="150" s="1"/>
  <c r="L15" i="150"/>
  <c r="R15" i="150" s="1"/>
  <c r="L3" i="150"/>
  <c r="R3" i="150" s="1"/>
  <c r="L11" i="150"/>
  <c r="R11" i="150" s="1"/>
  <c r="S2" i="150"/>
  <c r="S6" i="150"/>
  <c r="S8" i="150"/>
  <c r="S10" i="150"/>
  <c r="S12" i="150"/>
  <c r="S14" i="150"/>
  <c r="S19" i="150"/>
  <c r="W19" i="150"/>
  <c r="AA19" i="150"/>
  <c r="P20" i="150"/>
  <c r="U20" i="150"/>
  <c r="Y20" i="150"/>
  <c r="S21" i="150"/>
  <c r="AA21" i="150"/>
  <c r="P22" i="150"/>
  <c r="Y22" i="150"/>
  <c r="R23" i="150"/>
  <c r="AA23" i="150"/>
  <c r="Y24" i="150"/>
  <c r="R25" i="150"/>
  <c r="AA25" i="150"/>
  <c r="Y26" i="150"/>
  <c r="R27" i="150"/>
  <c r="AA27" i="150"/>
  <c r="P28" i="150"/>
  <c r="T28" i="150"/>
  <c r="X28" i="150"/>
  <c r="R29" i="150"/>
  <c r="AA29" i="150"/>
  <c r="P30" i="150"/>
  <c r="T30" i="150"/>
  <c r="X30" i="150"/>
  <c r="R31" i="150"/>
  <c r="Z31" i="150"/>
  <c r="P32" i="150"/>
  <c r="X32" i="150"/>
  <c r="U36" i="150"/>
  <c r="AC36" i="150"/>
  <c r="V37" i="150"/>
  <c r="T39" i="150"/>
  <c r="AB39" i="150"/>
  <c r="Q40" i="150"/>
  <c r="Y40" i="150"/>
  <c r="R41" i="150"/>
  <c r="V41" i="150"/>
  <c r="S42" i="150"/>
  <c r="W42" i="150"/>
  <c r="AA42" i="150"/>
  <c r="T43" i="150"/>
  <c r="AB43" i="150"/>
  <c r="U44" i="150"/>
  <c r="AC44" i="150"/>
  <c r="V45" i="150"/>
  <c r="T47" i="150"/>
  <c r="AB47" i="150"/>
  <c r="U48" i="150"/>
  <c r="AC48" i="150"/>
  <c r="Z49" i="150"/>
  <c r="V19" i="150"/>
  <c r="Q21" i="150"/>
  <c r="Z21" i="150"/>
  <c r="Q23" i="150"/>
  <c r="Z23" i="150"/>
  <c r="S24" i="150"/>
  <c r="X24" i="150"/>
  <c r="AB24" i="150"/>
  <c r="U25" i="150"/>
  <c r="X26" i="150"/>
  <c r="Q27" i="150"/>
  <c r="Z27" i="150"/>
  <c r="S28" i="150"/>
  <c r="Q29" i="150"/>
  <c r="Y29" i="150"/>
  <c r="S30" i="150"/>
  <c r="W30" i="150"/>
  <c r="AB30" i="150"/>
  <c r="U31" i="150"/>
  <c r="W32" i="150"/>
  <c r="AA32" i="150"/>
  <c r="T36" i="150"/>
  <c r="X36" i="150"/>
  <c r="Q37" i="150"/>
  <c r="Y37" i="150"/>
  <c r="R38" i="150"/>
  <c r="Z38" i="150"/>
  <c r="S39" i="150"/>
  <c r="W39" i="150"/>
  <c r="AA39" i="150"/>
  <c r="P40" i="150"/>
  <c r="X40" i="150"/>
  <c r="U41" i="150"/>
  <c r="AC41" i="150"/>
  <c r="R42" i="150"/>
  <c r="Z42" i="150"/>
  <c r="S43" i="150"/>
  <c r="T44" i="150"/>
  <c r="AB44" i="150"/>
  <c r="U45" i="150"/>
  <c r="AC45" i="150"/>
  <c r="V46" i="150"/>
  <c r="W47" i="150"/>
  <c r="AA47" i="150"/>
  <c r="P48" i="150"/>
  <c r="X48" i="150"/>
  <c r="U49" i="150"/>
  <c r="Y49" i="150"/>
  <c r="S5" i="150"/>
  <c r="S7" i="150"/>
  <c r="S9" i="150"/>
  <c r="S11" i="150"/>
  <c r="S13" i="150"/>
  <c r="S15" i="150"/>
  <c r="Q19" i="150"/>
  <c r="U19" i="150"/>
  <c r="Y19" i="150"/>
  <c r="AC19" i="150"/>
  <c r="S20" i="150"/>
  <c r="W20" i="150"/>
  <c r="AA20" i="150"/>
  <c r="P21" i="150"/>
  <c r="U21" i="150"/>
  <c r="Y21" i="150"/>
  <c r="AC21" i="150"/>
  <c r="R22" i="150"/>
  <c r="W22" i="150"/>
  <c r="AA22" i="150"/>
  <c r="P23" i="150"/>
  <c r="U23" i="150"/>
  <c r="Y23" i="150"/>
  <c r="AC23" i="150"/>
  <c r="R24" i="150"/>
  <c r="W24" i="150"/>
  <c r="AA24" i="150"/>
  <c r="P25" i="150"/>
  <c r="Y25" i="150"/>
  <c r="AC25" i="150"/>
  <c r="R26" i="150"/>
  <c r="V26" i="150"/>
  <c r="AA26" i="150"/>
  <c r="P27" i="150"/>
  <c r="T27" i="150"/>
  <c r="Y27" i="150"/>
  <c r="AC27" i="150"/>
  <c r="R28" i="150"/>
  <c r="V28" i="150"/>
  <c r="AA28" i="150"/>
  <c r="P29" i="150"/>
  <c r="T29" i="150"/>
  <c r="X29" i="150"/>
  <c r="AC29" i="150"/>
  <c r="R30" i="150"/>
  <c r="V30" i="150"/>
  <c r="Z30" i="150"/>
  <c r="P31" i="150"/>
  <c r="T31" i="150"/>
  <c r="AC31" i="150"/>
  <c r="R32" i="150"/>
  <c r="V32" i="150"/>
  <c r="Z32" i="150"/>
  <c r="S36" i="150"/>
  <c r="W36" i="150"/>
  <c r="AA36" i="150"/>
  <c r="P37" i="150"/>
  <c r="T37" i="150"/>
  <c r="X37" i="150"/>
  <c r="AB37" i="150"/>
  <c r="Q38" i="150"/>
  <c r="U38" i="150"/>
  <c r="Y38" i="150"/>
  <c r="AC38" i="150"/>
  <c r="R39" i="150"/>
  <c r="V39" i="150"/>
  <c r="Z39" i="150"/>
  <c r="S40" i="150"/>
  <c r="W40" i="150"/>
  <c r="AA40" i="150"/>
  <c r="P41" i="150"/>
  <c r="T41" i="150"/>
  <c r="X41" i="150"/>
  <c r="AB41" i="150"/>
  <c r="Q42" i="150"/>
  <c r="U42" i="150"/>
  <c r="Y42" i="150"/>
  <c r="AC42" i="150"/>
  <c r="R43" i="150"/>
  <c r="V43" i="150"/>
  <c r="Z43" i="150"/>
  <c r="S44" i="150"/>
  <c r="W44" i="150"/>
  <c r="AA44" i="150"/>
  <c r="P45" i="150"/>
  <c r="T45" i="150"/>
  <c r="X45" i="150"/>
  <c r="AB45" i="150"/>
  <c r="Q46" i="150"/>
  <c r="U46" i="150"/>
  <c r="Y46" i="150"/>
  <c r="AC46" i="150"/>
  <c r="R47" i="150"/>
  <c r="V47" i="150"/>
  <c r="Z47" i="150"/>
  <c r="S48" i="150"/>
  <c r="W48" i="150"/>
  <c r="AA48" i="150"/>
  <c r="P49" i="150"/>
  <c r="T49" i="150"/>
  <c r="X49" i="150"/>
  <c r="AB49" i="150"/>
  <c r="S4" i="150"/>
  <c r="AC20" i="150"/>
  <c r="W21" i="150"/>
  <c r="U22" i="150"/>
  <c r="AC22" i="150"/>
  <c r="W23" i="150"/>
  <c r="P24" i="150"/>
  <c r="T24" i="150"/>
  <c r="AC24" i="150"/>
  <c r="W25" i="150"/>
  <c r="T26" i="150"/>
  <c r="AC26" i="150"/>
  <c r="V27" i="150"/>
  <c r="AC28" i="150"/>
  <c r="V29" i="150"/>
  <c r="AC30" i="150"/>
  <c r="V31" i="150"/>
  <c r="T32" i="150"/>
  <c r="Q36" i="150"/>
  <c r="Y36" i="150"/>
  <c r="R37" i="150"/>
  <c r="Z37" i="150"/>
  <c r="S38" i="150"/>
  <c r="W38" i="150"/>
  <c r="AA38" i="150"/>
  <c r="P39" i="150"/>
  <c r="X39" i="150"/>
  <c r="U40" i="150"/>
  <c r="AC40" i="150"/>
  <c r="Z41" i="150"/>
  <c r="P43" i="150"/>
  <c r="X43" i="150"/>
  <c r="Q44" i="150"/>
  <c r="Y44" i="150"/>
  <c r="R45" i="150"/>
  <c r="Z45" i="150"/>
  <c r="S46" i="150"/>
  <c r="W46" i="150"/>
  <c r="AA46" i="150"/>
  <c r="P47" i="150"/>
  <c r="X47" i="150"/>
  <c r="Q48" i="150"/>
  <c r="Y48" i="150"/>
  <c r="R49" i="150"/>
  <c r="V49" i="150"/>
  <c r="R19" i="150"/>
  <c r="Z19" i="150"/>
  <c r="T20" i="150"/>
  <c r="X20" i="150"/>
  <c r="AB20" i="150"/>
  <c r="V21" i="150"/>
  <c r="T22" i="150"/>
  <c r="X22" i="150"/>
  <c r="AB22" i="150"/>
  <c r="V23" i="150"/>
  <c r="Q25" i="150"/>
  <c r="Z25" i="150"/>
  <c r="S26" i="150"/>
  <c r="AB26" i="150"/>
  <c r="U27" i="150"/>
  <c r="W28" i="150"/>
  <c r="AB28" i="150"/>
  <c r="U29" i="150"/>
  <c r="Q31" i="150"/>
  <c r="Y31" i="150"/>
  <c r="S32" i="150"/>
  <c r="P36" i="150"/>
  <c r="AB36" i="150"/>
  <c r="U37" i="150"/>
  <c r="AC37" i="150"/>
  <c r="V38" i="150"/>
  <c r="T40" i="150"/>
  <c r="AB40" i="150"/>
  <c r="Q41" i="150"/>
  <c r="Y41" i="150"/>
  <c r="V42" i="150"/>
  <c r="W43" i="150"/>
  <c r="AA43" i="150"/>
  <c r="P44" i="150"/>
  <c r="X44" i="150"/>
  <c r="Q45" i="150"/>
  <c r="Y45" i="150"/>
  <c r="R46" i="150"/>
  <c r="Z46" i="150"/>
  <c r="S47" i="150"/>
  <c r="T48" i="150"/>
  <c r="AB48" i="150"/>
  <c r="Q49" i="150"/>
  <c r="AC49" i="150"/>
  <c r="T19" i="150"/>
  <c r="X19" i="150"/>
  <c r="R20" i="150"/>
  <c r="V20" i="150"/>
  <c r="T21" i="150"/>
  <c r="X21" i="150"/>
  <c r="Q22" i="150"/>
  <c r="V22" i="150"/>
  <c r="S23" i="150"/>
  <c r="X23" i="150"/>
  <c r="Q24" i="150"/>
  <c r="V24" i="150"/>
  <c r="S25" i="150"/>
  <c r="X25" i="150"/>
  <c r="Q26" i="150"/>
  <c r="U26" i="150"/>
  <c r="S27" i="150"/>
  <c r="W27" i="150"/>
  <c r="Q28" i="150"/>
  <c r="U28" i="150"/>
  <c r="S29" i="150"/>
  <c r="W29" i="150"/>
  <c r="Q30" i="150"/>
  <c r="U30" i="150"/>
  <c r="S31" i="150"/>
  <c r="W31" i="150"/>
  <c r="Q32" i="150"/>
  <c r="U32" i="150"/>
  <c r="R36" i="150"/>
  <c r="V36" i="150"/>
  <c r="S37" i="150"/>
  <c r="W37" i="150"/>
  <c r="P38" i="150"/>
  <c r="T38" i="150"/>
  <c r="X38" i="150"/>
  <c r="Q39" i="150"/>
  <c r="U39" i="150"/>
  <c r="Y39" i="150"/>
  <c r="R40" i="150"/>
  <c r="V40" i="150"/>
  <c r="S41" i="150"/>
  <c r="W41" i="150"/>
  <c r="P42" i="150"/>
  <c r="T42" i="150"/>
  <c r="X42" i="150"/>
  <c r="Q43" i="150"/>
  <c r="U43" i="150"/>
  <c r="Y43" i="150"/>
  <c r="R44" i="150"/>
  <c r="V44" i="150"/>
  <c r="S45" i="150"/>
  <c r="W45" i="150"/>
  <c r="P46" i="150"/>
  <c r="T46" i="150"/>
  <c r="X46" i="150"/>
  <c r="Q47" i="150"/>
  <c r="U47" i="150"/>
  <c r="Y47" i="150"/>
  <c r="R48" i="150"/>
  <c r="V48" i="150"/>
  <c r="S49" i="150"/>
  <c r="W49" i="150"/>
  <c r="AE43" i="149"/>
  <c r="AK58" i="149"/>
  <c r="AK66" i="149"/>
  <c r="AK74" i="149"/>
  <c r="L2" i="149"/>
  <c r="S2" i="149" s="1"/>
  <c r="AF35" i="149"/>
  <c r="L17" i="149"/>
  <c r="S17" i="149" s="1"/>
  <c r="R46" i="149"/>
  <c r="R38" i="149"/>
  <c r="R44" i="149"/>
  <c r="R36" i="149"/>
  <c r="R48" i="149"/>
  <c r="R40" i="149"/>
  <c r="R34" i="149"/>
  <c r="R42" i="149"/>
  <c r="R32" i="149"/>
  <c r="R30" i="149"/>
  <c r="V42" i="149"/>
  <c r="V34" i="149"/>
  <c r="V48" i="149"/>
  <c r="V40" i="149"/>
  <c r="V44" i="149"/>
  <c r="V36" i="149"/>
  <c r="V30" i="149"/>
  <c r="V28" i="149"/>
  <c r="V46" i="149"/>
  <c r="V38" i="149"/>
  <c r="Z46" i="149"/>
  <c r="Z38" i="149"/>
  <c r="Z44" i="149"/>
  <c r="Z48" i="149"/>
  <c r="Z40" i="149"/>
  <c r="Z32" i="149"/>
  <c r="Z30" i="149"/>
  <c r="Z28" i="149"/>
  <c r="Z42" i="149"/>
  <c r="Z34" i="149"/>
  <c r="AD42" i="149"/>
  <c r="AD36" i="149"/>
  <c r="AD48" i="149"/>
  <c r="AD44" i="149"/>
  <c r="AD38" i="149"/>
  <c r="AD34" i="149"/>
  <c r="AD32" i="149"/>
  <c r="AD30" i="149"/>
  <c r="AD28" i="149"/>
  <c r="AD46" i="149"/>
  <c r="AH46" i="149"/>
  <c r="AH40" i="149"/>
  <c r="AH34" i="149"/>
  <c r="AH38" i="149"/>
  <c r="AH48" i="149"/>
  <c r="AH42" i="149"/>
  <c r="AH32" i="149"/>
  <c r="AH30" i="149"/>
  <c r="AH28" i="149"/>
  <c r="AH36" i="149"/>
  <c r="AL44" i="149"/>
  <c r="AL36" i="149"/>
  <c r="AL42" i="149"/>
  <c r="AL46" i="149"/>
  <c r="AL38" i="149"/>
  <c r="AL32" i="149"/>
  <c r="AL30" i="149"/>
  <c r="AL28" i="149"/>
  <c r="AL40" i="149"/>
  <c r="AI27" i="149"/>
  <c r="AE27" i="149"/>
  <c r="AA27" i="149"/>
  <c r="W27" i="149"/>
  <c r="S27" i="149"/>
  <c r="AL27" i="149"/>
  <c r="AH27" i="149"/>
  <c r="AD27" i="149"/>
  <c r="Z27" i="149"/>
  <c r="V27" i="149"/>
  <c r="R27" i="149"/>
  <c r="AJ27" i="149"/>
  <c r="AF27" i="149"/>
  <c r="AB27" i="149"/>
  <c r="X27" i="149"/>
  <c r="T27" i="149"/>
  <c r="AK27" i="149"/>
  <c r="AG27" i="149"/>
  <c r="AC27" i="149"/>
  <c r="Y27" i="149"/>
  <c r="U27" i="149"/>
  <c r="L24" i="149"/>
  <c r="L22" i="149"/>
  <c r="S22" i="149" s="1"/>
  <c r="L20" i="149"/>
  <c r="S20" i="149" s="1"/>
  <c r="L25" i="149"/>
  <c r="AJ74" i="149"/>
  <c r="AB74" i="149"/>
  <c r="T74" i="149"/>
  <c r="AH73" i="149"/>
  <c r="Z73" i="149"/>
  <c r="R73" i="149"/>
  <c r="AL72" i="149"/>
  <c r="AD72" i="149"/>
  <c r="V72" i="149"/>
  <c r="AE71" i="149"/>
  <c r="W71" i="149"/>
  <c r="AJ70" i="149"/>
  <c r="AB70" i="149"/>
  <c r="T70" i="149"/>
  <c r="AH69" i="149"/>
  <c r="Z69" i="149"/>
  <c r="R69" i="149"/>
  <c r="AL68" i="149"/>
  <c r="AD68" i="149"/>
  <c r="V68" i="149"/>
  <c r="AE67" i="149"/>
  <c r="W67" i="149"/>
  <c r="AJ66" i="149"/>
  <c r="AB66" i="149"/>
  <c r="T66" i="149"/>
  <c r="AH65" i="149"/>
  <c r="Z65" i="149"/>
  <c r="R65" i="149"/>
  <c r="AL64" i="149"/>
  <c r="AD64" i="149"/>
  <c r="V64" i="149"/>
  <c r="AE63" i="149"/>
  <c r="W63" i="149"/>
  <c r="AJ62" i="149"/>
  <c r="AB62" i="149"/>
  <c r="T62" i="149"/>
  <c r="AH61" i="149"/>
  <c r="Z61" i="149"/>
  <c r="R61" i="149"/>
  <c r="AL60" i="149"/>
  <c r="AD60" i="149"/>
  <c r="V60" i="149"/>
  <c r="AE59" i="149"/>
  <c r="W59" i="149"/>
  <c r="AJ58" i="149"/>
  <c r="AB58" i="149"/>
  <c r="T58" i="149"/>
  <c r="AH57" i="149"/>
  <c r="Z57" i="149"/>
  <c r="R57" i="149"/>
  <c r="AL56" i="149"/>
  <c r="AD56" i="149"/>
  <c r="V56" i="149"/>
  <c r="AE55" i="149"/>
  <c r="W55" i="149"/>
  <c r="AJ54" i="149"/>
  <c r="AB54" i="149"/>
  <c r="T54" i="149"/>
  <c r="AH53" i="149"/>
  <c r="Z53" i="149"/>
  <c r="R53" i="149"/>
  <c r="AK48" i="149"/>
  <c r="AC48" i="149"/>
  <c r="U48" i="149"/>
  <c r="AJ45" i="149"/>
  <c r="AA45" i="149"/>
  <c r="S45" i="149"/>
  <c r="AG44" i="149"/>
  <c r="Y44" i="149"/>
  <c r="Q44" i="149"/>
  <c r="AK43" i="149"/>
  <c r="AB43" i="149"/>
  <c r="T43" i="149"/>
  <c r="AI42" i="149"/>
  <c r="AF41" i="149"/>
  <c r="W41" i="149"/>
  <c r="AC40" i="149"/>
  <c r="U40" i="149"/>
  <c r="AE38" i="149"/>
  <c r="AJ37" i="149"/>
  <c r="AB37" i="149"/>
  <c r="S37" i="149"/>
  <c r="Y36" i="149"/>
  <c r="Q36" i="149"/>
  <c r="AK35" i="149"/>
  <c r="AC35" i="149"/>
  <c r="T35" i="149"/>
  <c r="AK34" i="149"/>
  <c r="AE34" i="149"/>
  <c r="T34" i="149"/>
  <c r="AI32" i="149"/>
  <c r="AE32" i="149"/>
  <c r="AA32" i="149"/>
  <c r="W32" i="149"/>
  <c r="AI30" i="149"/>
  <c r="AE30" i="149"/>
  <c r="AA30" i="149"/>
  <c r="W30" i="149"/>
  <c r="AI28" i="149"/>
  <c r="AE28" i="149"/>
  <c r="AA28" i="149"/>
  <c r="W28" i="149"/>
  <c r="S28" i="149"/>
  <c r="L9" i="149"/>
  <c r="S9" i="149" s="1"/>
  <c r="L10" i="149"/>
  <c r="S10" i="149" s="1"/>
  <c r="L18" i="149"/>
  <c r="S18" i="149" s="1"/>
  <c r="L3" i="149"/>
  <c r="S3" i="149" s="1"/>
  <c r="L4" i="149"/>
  <c r="S4" i="149" s="1"/>
  <c r="L11" i="149"/>
  <c r="S11" i="149" s="1"/>
  <c r="L12" i="149"/>
  <c r="S12" i="149" s="1"/>
  <c r="L19" i="149"/>
  <c r="S19" i="149" s="1"/>
  <c r="Q48" i="149"/>
  <c r="U44" i="149"/>
  <c r="Y48" i="149"/>
  <c r="AC44" i="149"/>
  <c r="AG48" i="149"/>
  <c r="AK41" i="149"/>
  <c r="AK28" i="149"/>
  <c r="AI29" i="149"/>
  <c r="AI71" i="149"/>
  <c r="L5" i="149"/>
  <c r="S5" i="149" s="1"/>
  <c r="L6" i="149"/>
  <c r="S6" i="149" s="1"/>
  <c r="L13" i="149"/>
  <c r="S13" i="149" s="1"/>
  <c r="L14" i="149"/>
  <c r="S14" i="149" s="1"/>
  <c r="L21" i="149"/>
  <c r="S21" i="149" s="1"/>
  <c r="AJ41" i="149"/>
  <c r="AK30" i="149"/>
  <c r="AI31" i="149"/>
  <c r="R72" i="149"/>
  <c r="V73" i="149"/>
  <c r="Z72" i="149"/>
  <c r="AD73" i="149"/>
  <c r="AH72" i="149"/>
  <c r="AL73" i="149"/>
  <c r="AK54" i="149"/>
  <c r="AK62" i="149"/>
  <c r="AK70" i="149"/>
  <c r="L7" i="149"/>
  <c r="S7" i="149" s="1"/>
  <c r="L8" i="149"/>
  <c r="S8" i="149" s="1"/>
  <c r="L15" i="149"/>
  <c r="S15" i="149" s="1"/>
  <c r="L16" i="149"/>
  <c r="S16" i="149" s="1"/>
  <c r="L23" i="149"/>
  <c r="S23" i="149" s="1"/>
  <c r="AA36" i="149"/>
  <c r="AE40" i="149"/>
  <c r="AI44" i="149"/>
  <c r="AK32" i="149"/>
  <c r="AI33" i="149"/>
  <c r="AI39" i="149"/>
  <c r="AE39" i="149"/>
  <c r="Z39" i="149"/>
  <c r="V39" i="149"/>
  <c r="R39" i="149"/>
  <c r="AL39" i="149"/>
  <c r="AH39" i="149"/>
  <c r="AD39" i="149"/>
  <c r="Y39" i="149"/>
  <c r="U39" i="149"/>
  <c r="Q39" i="149"/>
  <c r="AH47" i="149"/>
  <c r="AD47" i="149"/>
  <c r="Z47" i="149"/>
  <c r="V47" i="149"/>
  <c r="R47" i="149"/>
  <c r="AL47" i="149"/>
  <c r="AG47" i="149"/>
  <c r="AC47" i="149"/>
  <c r="Y47" i="149"/>
  <c r="U47" i="149"/>
  <c r="Q47" i="149"/>
  <c r="Q72" i="149"/>
  <c r="Q68" i="149"/>
  <c r="Q64" i="149"/>
  <c r="Q60" i="149"/>
  <c r="Q56" i="149"/>
  <c r="U72" i="149"/>
  <c r="U68" i="149"/>
  <c r="U64" i="149"/>
  <c r="U60" i="149"/>
  <c r="U56" i="149"/>
  <c r="Y72" i="149"/>
  <c r="Y68" i="149"/>
  <c r="Y64" i="149"/>
  <c r="Y60" i="149"/>
  <c r="Y56" i="149"/>
  <c r="AC72" i="149"/>
  <c r="AC68" i="149"/>
  <c r="AC64" i="149"/>
  <c r="AC60" i="149"/>
  <c r="AG72" i="149"/>
  <c r="AG68" i="149"/>
  <c r="AG64" i="149"/>
  <c r="AG60" i="149"/>
  <c r="AK72" i="149"/>
  <c r="AK68" i="149"/>
  <c r="AI37" i="149"/>
  <c r="AE37" i="149"/>
  <c r="Z37" i="149"/>
  <c r="V37" i="149"/>
  <c r="R37" i="149"/>
  <c r="AL37" i="149"/>
  <c r="AH37" i="149"/>
  <c r="AD37" i="149"/>
  <c r="Y37" i="149"/>
  <c r="U37" i="149"/>
  <c r="Q37" i="149"/>
  <c r="AH45" i="149"/>
  <c r="AD45" i="149"/>
  <c r="Z45" i="149"/>
  <c r="V45" i="149"/>
  <c r="R45" i="149"/>
  <c r="AL45" i="149"/>
  <c r="AG45" i="149"/>
  <c r="AC45" i="149"/>
  <c r="Y45" i="149"/>
  <c r="U45" i="149"/>
  <c r="Q45" i="149"/>
  <c r="AJ34" i="149"/>
  <c r="AF34" i="149"/>
  <c r="AB34" i="149"/>
  <c r="W34" i="149"/>
  <c r="S34" i="149"/>
  <c r="AI41" i="149"/>
  <c r="AD41" i="149"/>
  <c r="Z41" i="149"/>
  <c r="V41" i="149"/>
  <c r="R41" i="149"/>
  <c r="AL41" i="149"/>
  <c r="AH41" i="149"/>
  <c r="AC41" i="149"/>
  <c r="Y41" i="149"/>
  <c r="U41" i="149"/>
  <c r="Q41" i="149"/>
  <c r="AL55" i="149"/>
  <c r="AH55" i="149"/>
  <c r="AD55" i="149"/>
  <c r="Z55" i="149"/>
  <c r="V55" i="149"/>
  <c r="R55" i="149"/>
  <c r="AK55" i="149"/>
  <c r="AG55" i="149"/>
  <c r="AC55" i="149"/>
  <c r="Y55" i="149"/>
  <c r="U55" i="149"/>
  <c r="Q55" i="149"/>
  <c r="AL59" i="149"/>
  <c r="AH59" i="149"/>
  <c r="AD59" i="149"/>
  <c r="Z59" i="149"/>
  <c r="V59" i="149"/>
  <c r="R59" i="149"/>
  <c r="AK59" i="149"/>
  <c r="AG59" i="149"/>
  <c r="AC59" i="149"/>
  <c r="Y59" i="149"/>
  <c r="U59" i="149"/>
  <c r="Q59" i="149"/>
  <c r="AL63" i="149"/>
  <c r="AH63" i="149"/>
  <c r="AD63" i="149"/>
  <c r="Z63" i="149"/>
  <c r="V63" i="149"/>
  <c r="R63" i="149"/>
  <c r="AK63" i="149"/>
  <c r="AG63" i="149"/>
  <c r="AC63" i="149"/>
  <c r="Y63" i="149"/>
  <c r="U63" i="149"/>
  <c r="Q63" i="149"/>
  <c r="AL67" i="149"/>
  <c r="AH67" i="149"/>
  <c r="AD67" i="149"/>
  <c r="Z67" i="149"/>
  <c r="V67" i="149"/>
  <c r="R67" i="149"/>
  <c r="AK67" i="149"/>
  <c r="AG67" i="149"/>
  <c r="AC67" i="149"/>
  <c r="Y67" i="149"/>
  <c r="U67" i="149"/>
  <c r="Q67" i="149"/>
  <c r="AL71" i="149"/>
  <c r="AH71" i="149"/>
  <c r="AD71" i="149"/>
  <c r="Z71" i="149"/>
  <c r="V71" i="149"/>
  <c r="R71" i="149"/>
  <c r="AK71" i="149"/>
  <c r="AG71" i="149"/>
  <c r="AC71" i="149"/>
  <c r="Y71" i="149"/>
  <c r="U71" i="149"/>
  <c r="Q71" i="149"/>
  <c r="U29" i="149"/>
  <c r="Y29" i="149"/>
  <c r="AC29" i="149"/>
  <c r="AG29" i="149"/>
  <c r="AK29" i="149"/>
  <c r="T31" i="149"/>
  <c r="Y31" i="149"/>
  <c r="AC31" i="149"/>
  <c r="AG31" i="149"/>
  <c r="AK31" i="149"/>
  <c r="T33" i="149"/>
  <c r="Y33" i="149"/>
  <c r="AC33" i="149"/>
  <c r="AG33" i="149"/>
  <c r="AK33" i="149"/>
  <c r="AK38" i="149"/>
  <c r="X39" i="149"/>
  <c r="AG39" i="149"/>
  <c r="AK46" i="149"/>
  <c r="X47" i="149"/>
  <c r="AF47" i="149"/>
  <c r="T2" i="149"/>
  <c r="T4" i="149"/>
  <c r="T6" i="149"/>
  <c r="T8" i="149"/>
  <c r="T10" i="149"/>
  <c r="T12" i="149"/>
  <c r="T14" i="149"/>
  <c r="T16" i="149"/>
  <c r="T18" i="149"/>
  <c r="T20" i="149"/>
  <c r="T22" i="149"/>
  <c r="Q28" i="149"/>
  <c r="T29" i="149"/>
  <c r="X29" i="149"/>
  <c r="AB29" i="149"/>
  <c r="AF29" i="149"/>
  <c r="AJ29" i="149"/>
  <c r="Q30" i="149"/>
  <c r="S31" i="149"/>
  <c r="X31" i="149"/>
  <c r="AB31" i="149"/>
  <c r="AF31" i="149"/>
  <c r="AJ31" i="149"/>
  <c r="Q32" i="149"/>
  <c r="U32" i="149"/>
  <c r="S33" i="149"/>
  <c r="X33" i="149"/>
  <c r="AB33" i="149"/>
  <c r="AF33" i="149"/>
  <c r="AJ33" i="149"/>
  <c r="Y34" i="149"/>
  <c r="AI34" i="149"/>
  <c r="S35" i="149"/>
  <c r="AB35" i="149"/>
  <c r="AJ35" i="149"/>
  <c r="AK36" i="149"/>
  <c r="AE36" i="149"/>
  <c r="X37" i="149"/>
  <c r="AG37" i="149"/>
  <c r="U38" i="149"/>
  <c r="W39" i="149"/>
  <c r="AF39" i="149"/>
  <c r="AI40" i="149"/>
  <c r="T41" i="149"/>
  <c r="AB41" i="149"/>
  <c r="Q42" i="149"/>
  <c r="Y42" i="149"/>
  <c r="S43" i="149"/>
  <c r="AA43" i="149"/>
  <c r="AJ43" i="149"/>
  <c r="AK44" i="149"/>
  <c r="X45" i="149"/>
  <c r="AF45" i="149"/>
  <c r="U46" i="149"/>
  <c r="AC46" i="149"/>
  <c r="W47" i="149"/>
  <c r="AE47" i="149"/>
  <c r="Q53" i="149"/>
  <c r="Y53" i="149"/>
  <c r="AG53" i="149"/>
  <c r="Q54" i="149"/>
  <c r="Y54" i="149"/>
  <c r="AG54" i="149"/>
  <c r="T55" i="149"/>
  <c r="AB55" i="149"/>
  <c r="AJ55" i="149"/>
  <c r="S56" i="149"/>
  <c r="AA56" i="149"/>
  <c r="AI56" i="149"/>
  <c r="Q57" i="149"/>
  <c r="Y57" i="149"/>
  <c r="AG57" i="149"/>
  <c r="Q58" i="149"/>
  <c r="Y58" i="149"/>
  <c r="AG58" i="149"/>
  <c r="T59" i="149"/>
  <c r="AB59" i="149"/>
  <c r="AJ59" i="149"/>
  <c r="S60" i="149"/>
  <c r="AA60" i="149"/>
  <c r="AI60" i="149"/>
  <c r="Q61" i="149"/>
  <c r="Y61" i="149"/>
  <c r="AG61" i="149"/>
  <c r="Q62" i="149"/>
  <c r="Y62" i="149"/>
  <c r="AG62" i="149"/>
  <c r="T63" i="149"/>
  <c r="AB63" i="149"/>
  <c r="AJ63" i="149"/>
  <c r="S64" i="149"/>
  <c r="AA64" i="149"/>
  <c r="AI64" i="149"/>
  <c r="Q65" i="149"/>
  <c r="Y65" i="149"/>
  <c r="AG65" i="149"/>
  <c r="Q66" i="149"/>
  <c r="Y66" i="149"/>
  <c r="AG66" i="149"/>
  <c r="T67" i="149"/>
  <c r="AB67" i="149"/>
  <c r="AJ67" i="149"/>
  <c r="S68" i="149"/>
  <c r="AA68" i="149"/>
  <c r="AI68" i="149"/>
  <c r="Q69" i="149"/>
  <c r="Y69" i="149"/>
  <c r="AG69" i="149"/>
  <c r="Q70" i="149"/>
  <c r="Y70" i="149"/>
  <c r="AG70" i="149"/>
  <c r="T71" i="149"/>
  <c r="AB71" i="149"/>
  <c r="AJ71" i="149"/>
  <c r="S72" i="149"/>
  <c r="AA72" i="149"/>
  <c r="AI72" i="149"/>
  <c r="Q73" i="149"/>
  <c r="Y73" i="149"/>
  <c r="AG73" i="149"/>
  <c r="Q74" i="149"/>
  <c r="Y74" i="149"/>
  <c r="AG74" i="149"/>
  <c r="T3" i="149"/>
  <c r="T5" i="149"/>
  <c r="T7" i="149"/>
  <c r="T9" i="149"/>
  <c r="T11" i="149"/>
  <c r="T13" i="149"/>
  <c r="T15" i="149"/>
  <c r="T17" i="149"/>
  <c r="T19" i="149"/>
  <c r="T21" i="149"/>
  <c r="T23" i="149"/>
  <c r="T28" i="149"/>
  <c r="X28" i="149"/>
  <c r="AB28" i="149"/>
  <c r="AF28" i="149"/>
  <c r="AJ28" i="149"/>
  <c r="Q29" i="149"/>
  <c r="V29" i="149"/>
  <c r="Z29" i="149"/>
  <c r="AD29" i="149"/>
  <c r="AH29" i="149"/>
  <c r="AL29" i="149"/>
  <c r="S30" i="149"/>
  <c r="X30" i="149"/>
  <c r="AB30" i="149"/>
  <c r="AF30" i="149"/>
  <c r="AJ30" i="149"/>
  <c r="Q31" i="149"/>
  <c r="V31" i="149"/>
  <c r="Z31" i="149"/>
  <c r="AD31" i="149"/>
  <c r="AH31" i="149"/>
  <c r="AL31" i="149"/>
  <c r="S32" i="149"/>
  <c r="X32" i="149"/>
  <c r="AB32" i="149"/>
  <c r="AF32" i="149"/>
  <c r="AJ32" i="149"/>
  <c r="Q33" i="149"/>
  <c r="U33" i="149"/>
  <c r="Z33" i="149"/>
  <c r="AD33" i="149"/>
  <c r="AH33" i="149"/>
  <c r="AL33" i="149"/>
  <c r="U34" i="149"/>
  <c r="AA34" i="149"/>
  <c r="AG34" i="149"/>
  <c r="AL34" i="149"/>
  <c r="W35" i="149"/>
  <c r="AI36" i="149"/>
  <c r="T37" i="149"/>
  <c r="AC37" i="149"/>
  <c r="AK37" i="149"/>
  <c r="Q38" i="149"/>
  <c r="Y38" i="149"/>
  <c r="S39" i="149"/>
  <c r="AA39" i="149"/>
  <c r="AJ39" i="149"/>
  <c r="AK40" i="149"/>
  <c r="X41" i="149"/>
  <c r="AG41" i="149"/>
  <c r="U42" i="149"/>
  <c r="AC42" i="149"/>
  <c r="W43" i="149"/>
  <c r="T45" i="149"/>
  <c r="AB45" i="149"/>
  <c r="AK45" i="149"/>
  <c r="Q46" i="149"/>
  <c r="Y46" i="149"/>
  <c r="AG46" i="149"/>
  <c r="S47" i="149"/>
  <c r="AA47" i="149"/>
  <c r="AI47" i="149"/>
  <c r="AJ48" i="149"/>
  <c r="U53" i="149"/>
  <c r="AC53" i="149"/>
  <c r="AK53" i="149"/>
  <c r="U54" i="149"/>
  <c r="AC54" i="149"/>
  <c r="X55" i="149"/>
  <c r="AF55" i="149"/>
  <c r="AK56" i="149"/>
  <c r="W56" i="149"/>
  <c r="AE56" i="149"/>
  <c r="U57" i="149"/>
  <c r="AC57" i="149"/>
  <c r="AK57" i="149"/>
  <c r="U58" i="149"/>
  <c r="AC58" i="149"/>
  <c r="X59" i="149"/>
  <c r="AF59" i="149"/>
  <c r="AK60" i="149"/>
  <c r="W60" i="149"/>
  <c r="AE60" i="149"/>
  <c r="U61" i="149"/>
  <c r="AC61" i="149"/>
  <c r="AK61" i="149"/>
  <c r="U62" i="149"/>
  <c r="AC62" i="149"/>
  <c r="X63" i="149"/>
  <c r="AF63" i="149"/>
  <c r="AK64" i="149"/>
  <c r="W64" i="149"/>
  <c r="AE64" i="149"/>
  <c r="U65" i="149"/>
  <c r="AC65" i="149"/>
  <c r="AK65" i="149"/>
  <c r="U66" i="149"/>
  <c r="AC66" i="149"/>
  <c r="X67" i="149"/>
  <c r="AF67" i="149"/>
  <c r="AJ68" i="149"/>
  <c r="W68" i="149"/>
  <c r="AE68" i="149"/>
  <c r="U69" i="149"/>
  <c r="AC69" i="149"/>
  <c r="AK69" i="149"/>
  <c r="U70" i="149"/>
  <c r="AC70" i="149"/>
  <c r="X71" i="149"/>
  <c r="AF71" i="149"/>
  <c r="AJ72" i="149"/>
  <c r="W72" i="149"/>
  <c r="AE72" i="149"/>
  <c r="U73" i="149"/>
  <c r="AC73" i="149"/>
  <c r="AK73" i="149"/>
  <c r="U74" i="149"/>
  <c r="AC74" i="149"/>
  <c r="AI35" i="149"/>
  <c r="AE35" i="149"/>
  <c r="AA35" i="149"/>
  <c r="V35" i="149"/>
  <c r="R35" i="149"/>
  <c r="AL35" i="149"/>
  <c r="AH35" i="149"/>
  <c r="AD35" i="149"/>
  <c r="Z35" i="149"/>
  <c r="U35" i="149"/>
  <c r="Q35" i="149"/>
  <c r="AI43" i="149"/>
  <c r="AD43" i="149"/>
  <c r="Z43" i="149"/>
  <c r="V43" i="149"/>
  <c r="R43" i="149"/>
  <c r="AL43" i="149"/>
  <c r="AH43" i="149"/>
  <c r="AC43" i="149"/>
  <c r="Y43" i="149"/>
  <c r="U43" i="149"/>
  <c r="Q43" i="149"/>
  <c r="AI54" i="149"/>
  <c r="AE54" i="149"/>
  <c r="AA54" i="149"/>
  <c r="W54" i="149"/>
  <c r="S54" i="149"/>
  <c r="AL54" i="149"/>
  <c r="AH54" i="149"/>
  <c r="AD54" i="149"/>
  <c r="Z54" i="149"/>
  <c r="V54" i="149"/>
  <c r="R54" i="149"/>
  <c r="AI58" i="149"/>
  <c r="AE58" i="149"/>
  <c r="AA58" i="149"/>
  <c r="W58" i="149"/>
  <c r="S58" i="149"/>
  <c r="AL58" i="149"/>
  <c r="AH58" i="149"/>
  <c r="AD58" i="149"/>
  <c r="Z58" i="149"/>
  <c r="V58" i="149"/>
  <c r="R58" i="149"/>
  <c r="AI62" i="149"/>
  <c r="AE62" i="149"/>
  <c r="AA62" i="149"/>
  <c r="W62" i="149"/>
  <c r="S62" i="149"/>
  <c r="AL62" i="149"/>
  <c r="AH62" i="149"/>
  <c r="AD62" i="149"/>
  <c r="Z62" i="149"/>
  <c r="V62" i="149"/>
  <c r="R62" i="149"/>
  <c r="AI66" i="149"/>
  <c r="AE66" i="149"/>
  <c r="AA66" i="149"/>
  <c r="W66" i="149"/>
  <c r="S66" i="149"/>
  <c r="AL66" i="149"/>
  <c r="AH66" i="149"/>
  <c r="AD66" i="149"/>
  <c r="Z66" i="149"/>
  <c r="V66" i="149"/>
  <c r="R66" i="149"/>
  <c r="AI70" i="149"/>
  <c r="AE70" i="149"/>
  <c r="AA70" i="149"/>
  <c r="W70" i="149"/>
  <c r="S70" i="149"/>
  <c r="AL70" i="149"/>
  <c r="AH70" i="149"/>
  <c r="AD70" i="149"/>
  <c r="Z70" i="149"/>
  <c r="V70" i="149"/>
  <c r="R70" i="149"/>
  <c r="AI74" i="149"/>
  <c r="AE74" i="149"/>
  <c r="AA74" i="149"/>
  <c r="W74" i="149"/>
  <c r="S74" i="149"/>
  <c r="AL74" i="149"/>
  <c r="AH74" i="149"/>
  <c r="AD74" i="149"/>
  <c r="Z74" i="149"/>
  <c r="V74" i="149"/>
  <c r="R74" i="149"/>
  <c r="U28" i="149"/>
  <c r="Y28" i="149"/>
  <c r="AC28" i="149"/>
  <c r="AG28" i="149"/>
  <c r="R29" i="149"/>
  <c r="W29" i="149"/>
  <c r="AA29" i="149"/>
  <c r="AE29" i="149"/>
  <c r="U30" i="149"/>
  <c r="Y30" i="149"/>
  <c r="AC30" i="149"/>
  <c r="AG30" i="149"/>
  <c r="R31" i="149"/>
  <c r="W31" i="149"/>
  <c r="AA31" i="149"/>
  <c r="AE31" i="149"/>
  <c r="T32" i="149"/>
  <c r="Y32" i="149"/>
  <c r="AC32" i="149"/>
  <c r="AG32" i="149"/>
  <c r="R33" i="149"/>
  <c r="V33" i="149"/>
  <c r="AA33" i="149"/>
  <c r="AE33" i="149"/>
  <c r="Q34" i="149"/>
  <c r="AC34" i="149"/>
  <c r="X35" i="149"/>
  <c r="AG35" i="149"/>
  <c r="U36" i="149"/>
  <c r="W37" i="149"/>
  <c r="AF37" i="149"/>
  <c r="AI38" i="149"/>
  <c r="T39" i="149"/>
  <c r="AB39" i="149"/>
  <c r="AK39" i="149"/>
  <c r="Q40" i="149"/>
  <c r="Y40" i="149"/>
  <c r="S41" i="149"/>
  <c r="AA41" i="149"/>
  <c r="AK42" i="149"/>
  <c r="X43" i="149"/>
  <c r="AF43" i="149"/>
  <c r="W45" i="149"/>
  <c r="AE45" i="149"/>
  <c r="T47" i="149"/>
  <c r="AB47" i="149"/>
  <c r="AJ47" i="149"/>
  <c r="AJ53" i="149"/>
  <c r="V53" i="149"/>
  <c r="AD53" i="149"/>
  <c r="AL53" i="149"/>
  <c r="X54" i="149"/>
  <c r="AF54" i="149"/>
  <c r="S55" i="149"/>
  <c r="AA55" i="149"/>
  <c r="AI55" i="149"/>
  <c r="R56" i="149"/>
  <c r="Z56" i="149"/>
  <c r="AH56" i="149"/>
  <c r="AJ57" i="149"/>
  <c r="V57" i="149"/>
  <c r="AD57" i="149"/>
  <c r="AL57" i="149"/>
  <c r="X58" i="149"/>
  <c r="AF58" i="149"/>
  <c r="S59" i="149"/>
  <c r="AA59" i="149"/>
  <c r="AI59" i="149"/>
  <c r="R60" i="149"/>
  <c r="Z60" i="149"/>
  <c r="AH60" i="149"/>
  <c r="AJ61" i="149"/>
  <c r="V61" i="149"/>
  <c r="AD61" i="149"/>
  <c r="AL61" i="149"/>
  <c r="X62" i="149"/>
  <c r="AF62" i="149"/>
  <c r="S63" i="149"/>
  <c r="AA63" i="149"/>
  <c r="AI63" i="149"/>
  <c r="R64" i="149"/>
  <c r="Z64" i="149"/>
  <c r="AH64" i="149"/>
  <c r="AJ65" i="149"/>
  <c r="V65" i="149"/>
  <c r="AD65" i="149"/>
  <c r="AL65" i="149"/>
  <c r="X66" i="149"/>
  <c r="AF66" i="149"/>
  <c r="S67" i="149"/>
  <c r="AA67" i="149"/>
  <c r="AI67" i="149"/>
  <c r="R68" i="149"/>
  <c r="Z68" i="149"/>
  <c r="AH68" i="149"/>
  <c r="AJ69" i="149"/>
  <c r="V69" i="149"/>
  <c r="AD69" i="149"/>
  <c r="AL69" i="149"/>
  <c r="X70" i="149"/>
  <c r="AF70" i="149"/>
  <c r="S71" i="149"/>
  <c r="AA71" i="149"/>
  <c r="AJ73" i="149"/>
  <c r="X74" i="149"/>
  <c r="AF74" i="149"/>
  <c r="S36" i="149"/>
  <c r="W36" i="149"/>
  <c r="AB36" i="149"/>
  <c r="AF36" i="149"/>
  <c r="AJ36" i="149"/>
  <c r="S38" i="149"/>
  <c r="W38" i="149"/>
  <c r="AA38" i="149"/>
  <c r="AF38" i="149"/>
  <c r="AJ38" i="149"/>
  <c r="S40" i="149"/>
  <c r="W40" i="149"/>
  <c r="AA40" i="149"/>
  <c r="AF40" i="149"/>
  <c r="AJ40" i="149"/>
  <c r="S42" i="149"/>
  <c r="W42" i="149"/>
  <c r="AA42" i="149"/>
  <c r="AE42" i="149"/>
  <c r="AJ42" i="149"/>
  <c r="S44" i="149"/>
  <c r="W44" i="149"/>
  <c r="AA44" i="149"/>
  <c r="AE44" i="149"/>
  <c r="AJ44" i="149"/>
  <c r="S46" i="149"/>
  <c r="W46" i="149"/>
  <c r="AA46" i="149"/>
  <c r="AE46" i="149"/>
  <c r="AI46" i="149"/>
  <c r="S48" i="149"/>
  <c r="W48" i="149"/>
  <c r="AA48" i="149"/>
  <c r="AE48" i="149"/>
  <c r="AI48" i="149"/>
  <c r="S53" i="149"/>
  <c r="W53" i="149"/>
  <c r="AA53" i="149"/>
  <c r="AE53" i="149"/>
  <c r="AI53" i="149"/>
  <c r="T56" i="149"/>
  <c r="X56" i="149"/>
  <c r="AB56" i="149"/>
  <c r="AF56" i="149"/>
  <c r="AJ56" i="149"/>
  <c r="S57" i="149"/>
  <c r="W57" i="149"/>
  <c r="AA57" i="149"/>
  <c r="AE57" i="149"/>
  <c r="AI57" i="149"/>
  <c r="T60" i="149"/>
  <c r="X60" i="149"/>
  <c r="AB60" i="149"/>
  <c r="AF60" i="149"/>
  <c r="AJ60" i="149"/>
  <c r="S61" i="149"/>
  <c r="W61" i="149"/>
  <c r="AA61" i="149"/>
  <c r="AE61" i="149"/>
  <c r="AI61" i="149"/>
  <c r="T64" i="149"/>
  <c r="X64" i="149"/>
  <c r="AB64" i="149"/>
  <c r="AF64" i="149"/>
  <c r="AJ64" i="149"/>
  <c r="S65" i="149"/>
  <c r="W65" i="149"/>
  <c r="AA65" i="149"/>
  <c r="AE65" i="149"/>
  <c r="AI65" i="149"/>
  <c r="T68" i="149"/>
  <c r="X68" i="149"/>
  <c r="AB68" i="149"/>
  <c r="AF68" i="149"/>
  <c r="S69" i="149"/>
  <c r="W69" i="149"/>
  <c r="AA69" i="149"/>
  <c r="AE69" i="149"/>
  <c r="AI69" i="149"/>
  <c r="T72" i="149"/>
  <c r="X72" i="149"/>
  <c r="AB72" i="149"/>
  <c r="AF72" i="149"/>
  <c r="S73" i="149"/>
  <c r="W73" i="149"/>
  <c r="AA73" i="149"/>
  <c r="AE73" i="149"/>
  <c r="AI73" i="149"/>
  <c r="T36" i="149"/>
  <c r="X36" i="149"/>
  <c r="AC36" i="149"/>
  <c r="AG36" i="149"/>
  <c r="T38" i="149"/>
  <c r="X38" i="149"/>
  <c r="AC38" i="149"/>
  <c r="AG38" i="149"/>
  <c r="T40" i="149"/>
  <c r="X40" i="149"/>
  <c r="AB40" i="149"/>
  <c r="AG40" i="149"/>
  <c r="T42" i="149"/>
  <c r="X42" i="149"/>
  <c r="AB42" i="149"/>
  <c r="AG42" i="149"/>
  <c r="T44" i="149"/>
  <c r="X44" i="149"/>
  <c r="AB44" i="149"/>
  <c r="AF44" i="149"/>
  <c r="T46" i="149"/>
  <c r="X46" i="149"/>
  <c r="AB46" i="149"/>
  <c r="AF46" i="149"/>
  <c r="T48" i="149"/>
  <c r="X48" i="149"/>
  <c r="AB48" i="149"/>
  <c r="AF48" i="149"/>
  <c r="T53" i="149"/>
  <c r="X53" i="149"/>
  <c r="AB53" i="149"/>
  <c r="AF53" i="149"/>
  <c r="AC56" i="149"/>
  <c r="AG56" i="149"/>
  <c r="T57" i="149"/>
  <c r="X57" i="149"/>
  <c r="AB57" i="149"/>
  <c r="AF57" i="149"/>
  <c r="T61" i="149"/>
  <c r="X61" i="149"/>
  <c r="AB61" i="149"/>
  <c r="AF61" i="149"/>
  <c r="T65" i="149"/>
  <c r="X65" i="149"/>
  <c r="AB65" i="149"/>
  <c r="AF65" i="149"/>
  <c r="T69" i="149"/>
  <c r="X69" i="149"/>
  <c r="AB69" i="149"/>
  <c r="AF69" i="149"/>
  <c r="T73" i="149"/>
  <c r="X73" i="149"/>
  <c r="AB73" i="149"/>
  <c r="AF73" i="149"/>
  <c r="S11" i="148"/>
  <c r="T30" i="148"/>
  <c r="T45" i="148"/>
  <c r="AB41" i="148"/>
  <c r="L9" i="148"/>
  <c r="R9" i="148" s="1"/>
  <c r="S10" i="148"/>
  <c r="Z34" i="148"/>
  <c r="P45" i="148"/>
  <c r="X45" i="148"/>
  <c r="R34" i="148"/>
  <c r="P34" i="148"/>
  <c r="X36" i="148"/>
  <c r="T35" i="148"/>
  <c r="V26" i="148"/>
  <c r="V25" i="148"/>
  <c r="V24" i="148"/>
  <c r="V36" i="148"/>
  <c r="V35" i="148"/>
  <c r="AD26" i="148"/>
  <c r="AD25" i="148"/>
  <c r="AD36" i="148"/>
  <c r="AC48" i="148"/>
  <c r="Y48" i="148"/>
  <c r="U48" i="148"/>
  <c r="Q48" i="148"/>
  <c r="AD47" i="148"/>
  <c r="Z47" i="148"/>
  <c r="AE35" i="148"/>
  <c r="AD42" i="148"/>
  <c r="Z42" i="148"/>
  <c r="V42" i="148"/>
  <c r="R42" i="148"/>
  <c r="AB42" i="148"/>
  <c r="X42" i="148"/>
  <c r="T42" i="148"/>
  <c r="P42" i="148"/>
  <c r="AC42" i="148"/>
  <c r="Y42" i="148"/>
  <c r="U42" i="148"/>
  <c r="Q42" i="148"/>
  <c r="L11" i="148"/>
  <c r="R11" i="148" s="1"/>
  <c r="W21" i="148"/>
  <c r="AB22" i="148"/>
  <c r="AE22" i="148"/>
  <c r="W23" i="148"/>
  <c r="AB24" i="148"/>
  <c r="AE24" i="148"/>
  <c r="W25" i="148"/>
  <c r="AB26" i="148"/>
  <c r="AE26" i="148"/>
  <c r="W27" i="148"/>
  <c r="AB28" i="148"/>
  <c r="AE28" i="148"/>
  <c r="V29" i="148"/>
  <c r="AB30" i="148"/>
  <c r="AE30" i="148"/>
  <c r="V31" i="148"/>
  <c r="AB32" i="148"/>
  <c r="AE32" i="148"/>
  <c r="V33" i="148"/>
  <c r="AA34" i="148"/>
  <c r="AE34" i="148"/>
  <c r="T36" i="148"/>
  <c r="W42" i="148"/>
  <c r="U44" i="148"/>
  <c r="AC51" i="148"/>
  <c r="AB52" i="148"/>
  <c r="S9" i="148"/>
  <c r="L3" i="148"/>
  <c r="R3" i="148" s="1"/>
  <c r="L7" i="148"/>
  <c r="R7" i="148" s="1"/>
  <c r="L12" i="148"/>
  <c r="R12" i="148" s="1"/>
  <c r="L13" i="148"/>
  <c r="R13" i="148" s="1"/>
  <c r="U21" i="148"/>
  <c r="U22" i="148"/>
  <c r="AC23" i="148"/>
  <c r="U24" i="148"/>
  <c r="U25" i="148"/>
  <c r="T26" i="148"/>
  <c r="AC27" i="148"/>
  <c r="T28" i="148"/>
  <c r="AC29" i="148"/>
  <c r="AC30" i="148"/>
  <c r="T31" i="148"/>
  <c r="AC31" i="148"/>
  <c r="T32" i="148"/>
  <c r="AC32" i="148"/>
  <c r="T33" i="148"/>
  <c r="AC33" i="148"/>
  <c r="T34" i="148"/>
  <c r="AB34" i="148"/>
  <c r="AA35" i="148"/>
  <c r="AB35" i="148"/>
  <c r="P36" i="148"/>
  <c r="P41" i="148"/>
  <c r="S42" i="148"/>
  <c r="R43" i="148"/>
  <c r="Q44" i="148"/>
  <c r="W46" i="148"/>
  <c r="V47" i="148"/>
  <c r="AB48" i="148"/>
  <c r="AE53" i="148"/>
  <c r="L2" i="148"/>
  <c r="R2" i="148" s="1"/>
  <c r="L6" i="148"/>
  <c r="R6" i="148" s="1"/>
  <c r="L14" i="148"/>
  <c r="R14" i="148" s="1"/>
  <c r="S14" i="148"/>
  <c r="L15" i="148"/>
  <c r="R15" i="148" s="1"/>
  <c r="S15" i="148"/>
  <c r="Q27" i="148"/>
  <c r="U27" i="148"/>
  <c r="S21" i="148"/>
  <c r="AA21" i="148"/>
  <c r="S22" i="148"/>
  <c r="AA22" i="148"/>
  <c r="S23" i="148"/>
  <c r="AA23" i="148"/>
  <c r="R24" i="148"/>
  <c r="AA24" i="148"/>
  <c r="R25" i="148"/>
  <c r="AA25" i="148"/>
  <c r="R26" i="148"/>
  <c r="AA26" i="148"/>
  <c r="R27" i="148"/>
  <c r="AA27" i="148"/>
  <c r="R28" i="148"/>
  <c r="AA28" i="148"/>
  <c r="R29" i="148"/>
  <c r="AA29" i="148"/>
  <c r="R30" i="148"/>
  <c r="AA30" i="148"/>
  <c r="R31" i="148"/>
  <c r="AA31" i="148"/>
  <c r="R32" i="148"/>
  <c r="Z32" i="148"/>
  <c r="R33" i="148"/>
  <c r="Z33" i="148"/>
  <c r="X35" i="148"/>
  <c r="AA36" i="148"/>
  <c r="AB36" i="148"/>
  <c r="R55" i="148"/>
  <c r="V55" i="148"/>
  <c r="Z55" i="148"/>
  <c r="AD55" i="148"/>
  <c r="AE41" i="148"/>
  <c r="AE42" i="148"/>
  <c r="AC43" i="148"/>
  <c r="AD43" i="148"/>
  <c r="AB44" i="148"/>
  <c r="AC44" i="148"/>
  <c r="S46" i="148"/>
  <c r="R47" i="148"/>
  <c r="AE49" i="148"/>
  <c r="AD54" i="148"/>
  <c r="P53" i="148"/>
  <c r="P49" i="148"/>
  <c r="P55" i="148"/>
  <c r="P51" i="148"/>
  <c r="P47" i="148"/>
  <c r="P43" i="148"/>
  <c r="T53" i="148"/>
  <c r="T49" i="148"/>
  <c r="T55" i="148"/>
  <c r="T51" i="148"/>
  <c r="T47" i="148"/>
  <c r="T43" i="148"/>
  <c r="X53" i="148"/>
  <c r="X49" i="148"/>
  <c r="X55" i="148"/>
  <c r="X51" i="148"/>
  <c r="X47" i="148"/>
  <c r="X43" i="148"/>
  <c r="AB53" i="148"/>
  <c r="AB49" i="148"/>
  <c r="AB55" i="148"/>
  <c r="AB51" i="148"/>
  <c r="AB47" i="148"/>
  <c r="AB43" i="148"/>
  <c r="R36" i="148"/>
  <c r="R35" i="148"/>
  <c r="Z27" i="148"/>
  <c r="Z26" i="148"/>
  <c r="Z25" i="148"/>
  <c r="Z24" i="148"/>
  <c r="Z36" i="148"/>
  <c r="Z35" i="148"/>
  <c r="AD46" i="148"/>
  <c r="Z46" i="148"/>
  <c r="V46" i="148"/>
  <c r="R46" i="148"/>
  <c r="AB46" i="148"/>
  <c r="X46" i="148"/>
  <c r="T46" i="148"/>
  <c r="P46" i="148"/>
  <c r="AC46" i="148"/>
  <c r="Y46" i="148"/>
  <c r="U46" i="148"/>
  <c r="Q46" i="148"/>
  <c r="L4" i="148"/>
  <c r="R4" i="148" s="1"/>
  <c r="L8" i="148"/>
  <c r="R8" i="148" s="1"/>
  <c r="L10" i="148"/>
  <c r="R10" i="148" s="1"/>
  <c r="AB21" i="148"/>
  <c r="AE21" i="148"/>
  <c r="W22" i="148"/>
  <c r="AB23" i="148"/>
  <c r="AE23" i="148"/>
  <c r="W24" i="148"/>
  <c r="AB25" i="148"/>
  <c r="AE25" i="148"/>
  <c r="W26" i="148"/>
  <c r="AB27" i="148"/>
  <c r="AE27" i="148"/>
  <c r="V28" i="148"/>
  <c r="AB29" i="148"/>
  <c r="AE29" i="148"/>
  <c r="V30" i="148"/>
  <c r="AB31" i="148"/>
  <c r="AE31" i="148"/>
  <c r="V32" i="148"/>
  <c r="AA33" i="148"/>
  <c r="AE33" i="148"/>
  <c r="V34" i="148"/>
  <c r="P35" i="148"/>
  <c r="T41" i="148"/>
  <c r="V43" i="148"/>
  <c r="AA46" i="148"/>
  <c r="S12" i="148"/>
  <c r="S13" i="148"/>
  <c r="AC21" i="148"/>
  <c r="AC22" i="148"/>
  <c r="U23" i="148"/>
  <c r="AC24" i="148"/>
  <c r="AC25" i="148"/>
  <c r="AC26" i="148"/>
  <c r="T27" i="148"/>
  <c r="AC28" i="148"/>
  <c r="T29" i="148"/>
  <c r="L5" i="148"/>
  <c r="R5" i="148" s="1"/>
  <c r="L16" i="148"/>
  <c r="R16" i="148" s="1"/>
  <c r="S16" i="148"/>
  <c r="L17" i="148"/>
  <c r="R17" i="148" s="1"/>
  <c r="S17" i="148"/>
  <c r="Q21" i="148"/>
  <c r="Y21" i="148"/>
  <c r="P22" i="148"/>
  <c r="Y22" i="148"/>
  <c r="P23" i="148"/>
  <c r="Y23" i="148"/>
  <c r="P24" i="148"/>
  <c r="Y24" i="148"/>
  <c r="P25" i="148"/>
  <c r="Y25" i="148"/>
  <c r="P26" i="148"/>
  <c r="Y26" i="148"/>
  <c r="P27" i="148"/>
  <c r="Y27" i="148"/>
  <c r="P28" i="148"/>
  <c r="Y28" i="148"/>
  <c r="P29" i="148"/>
  <c r="Y29" i="148"/>
  <c r="P30" i="148"/>
  <c r="X30" i="148"/>
  <c r="P31" i="148"/>
  <c r="X31" i="148"/>
  <c r="P32" i="148"/>
  <c r="X32" i="148"/>
  <c r="P33" i="148"/>
  <c r="X33" i="148"/>
  <c r="X34" i="148"/>
  <c r="Q49" i="148"/>
  <c r="X41" i="148"/>
  <c r="AA42" i="148"/>
  <c r="Z43" i="148"/>
  <c r="Y44" i="148"/>
  <c r="AE45" i="148"/>
  <c r="AB45" i="148"/>
  <c r="AE46" i="148"/>
  <c r="AC47" i="148"/>
  <c r="AD50" i="148"/>
  <c r="AC55" i="148"/>
  <c r="AB56" i="148"/>
  <c r="R41" i="148"/>
  <c r="V41" i="148"/>
  <c r="Z41" i="148"/>
  <c r="AD41" i="148"/>
  <c r="S44" i="148"/>
  <c r="W44" i="148"/>
  <c r="AA44" i="148"/>
  <c r="AE44" i="148"/>
  <c r="R45" i="148"/>
  <c r="V45" i="148"/>
  <c r="Z45" i="148"/>
  <c r="AD45" i="148"/>
  <c r="S48" i="148"/>
  <c r="W48" i="148"/>
  <c r="AA48" i="148"/>
  <c r="AE48" i="148"/>
  <c r="R49" i="148"/>
  <c r="V49" i="148"/>
  <c r="Z49" i="148"/>
  <c r="AD49" i="148"/>
  <c r="Q50" i="148"/>
  <c r="U50" i="148"/>
  <c r="Y50" i="148"/>
  <c r="AC50" i="148"/>
  <c r="S52" i="148"/>
  <c r="W52" i="148"/>
  <c r="AA52" i="148"/>
  <c r="AE52" i="148"/>
  <c r="R53" i="148"/>
  <c r="V53" i="148"/>
  <c r="Z53" i="148"/>
  <c r="AD53" i="148"/>
  <c r="Q54" i="148"/>
  <c r="U54" i="148"/>
  <c r="Y54" i="148"/>
  <c r="AC54" i="148"/>
  <c r="S56" i="148"/>
  <c r="W56" i="148"/>
  <c r="AA56" i="148"/>
  <c r="AE56" i="148"/>
  <c r="S2" i="148"/>
  <c r="S4" i="148"/>
  <c r="S6" i="148"/>
  <c r="S8" i="148"/>
  <c r="R21" i="148"/>
  <c r="V21" i="148"/>
  <c r="Z21" i="148"/>
  <c r="AD21" i="148"/>
  <c r="R22" i="148"/>
  <c r="V22" i="148"/>
  <c r="Z22" i="148"/>
  <c r="AD22" i="148"/>
  <c r="Q23" i="148"/>
  <c r="V23" i="148"/>
  <c r="Z23" i="148"/>
  <c r="AD23" i="148"/>
  <c r="Q24" i="148"/>
  <c r="AD24" i="148"/>
  <c r="Q25" i="148"/>
  <c r="Q26" i="148"/>
  <c r="AD27" i="148"/>
  <c r="Q28" i="148"/>
  <c r="U28" i="148"/>
  <c r="Z28" i="148"/>
  <c r="AD28" i="148"/>
  <c r="Q29" i="148"/>
  <c r="U29" i="148"/>
  <c r="Z29" i="148"/>
  <c r="AD29" i="148"/>
  <c r="Q30" i="148"/>
  <c r="U30" i="148"/>
  <c r="Z30" i="148"/>
  <c r="AD30" i="148"/>
  <c r="Q31" i="148"/>
  <c r="U31" i="148"/>
  <c r="Y31" i="148"/>
  <c r="AD31" i="148"/>
  <c r="Q32" i="148"/>
  <c r="U32" i="148"/>
  <c r="Y32" i="148"/>
  <c r="AD32" i="148"/>
  <c r="Q33" i="148"/>
  <c r="U33" i="148"/>
  <c r="Y33" i="148"/>
  <c r="AD33" i="148"/>
  <c r="Q34" i="148"/>
  <c r="U34" i="148"/>
  <c r="Y34" i="148"/>
  <c r="AD34" i="148"/>
  <c r="Q35" i="148"/>
  <c r="U35" i="148"/>
  <c r="Y35" i="148"/>
  <c r="AC35" i="148"/>
  <c r="Q36" i="148"/>
  <c r="U36" i="148"/>
  <c r="Y36" i="148"/>
  <c r="AC36" i="148"/>
  <c r="Q41" i="148"/>
  <c r="U41" i="148"/>
  <c r="Y41" i="148"/>
  <c r="AC41" i="148"/>
  <c r="S43" i="148"/>
  <c r="W43" i="148"/>
  <c r="AA43" i="148"/>
  <c r="AE43" i="148"/>
  <c r="R44" i="148"/>
  <c r="V44" i="148"/>
  <c r="Z44" i="148"/>
  <c r="AD44" i="148"/>
  <c r="Q45" i="148"/>
  <c r="U45" i="148"/>
  <c r="Y45" i="148"/>
  <c r="AC45" i="148"/>
  <c r="S47" i="148"/>
  <c r="W47" i="148"/>
  <c r="AA47" i="148"/>
  <c r="AE47" i="148"/>
  <c r="R48" i="148"/>
  <c r="V48" i="148"/>
  <c r="Z48" i="148"/>
  <c r="AD48" i="148"/>
  <c r="U49" i="148"/>
  <c r="Y49" i="148"/>
  <c r="AC49" i="148"/>
  <c r="P50" i="148"/>
  <c r="T50" i="148"/>
  <c r="X50" i="148"/>
  <c r="AB50" i="148"/>
  <c r="S51" i="148"/>
  <c r="W51" i="148"/>
  <c r="AA51" i="148"/>
  <c r="AE51" i="148"/>
  <c r="R52" i="148"/>
  <c r="V52" i="148"/>
  <c r="Z52" i="148"/>
  <c r="AD52" i="148"/>
  <c r="Q53" i="148"/>
  <c r="U53" i="148"/>
  <c r="Y53" i="148"/>
  <c r="AC53" i="148"/>
  <c r="P54" i="148"/>
  <c r="T54" i="148"/>
  <c r="X54" i="148"/>
  <c r="AB54" i="148"/>
  <c r="S55" i="148"/>
  <c r="W55" i="148"/>
  <c r="AA55" i="148"/>
  <c r="AE55" i="148"/>
  <c r="R56" i="148"/>
  <c r="V56" i="148"/>
  <c r="Z56" i="148"/>
  <c r="AD56" i="148"/>
  <c r="S50" i="148"/>
  <c r="W50" i="148"/>
  <c r="AA50" i="148"/>
  <c r="AE50" i="148"/>
  <c r="R51" i="148"/>
  <c r="V51" i="148"/>
  <c r="Z51" i="148"/>
  <c r="AD51" i="148"/>
  <c r="Q52" i="148"/>
  <c r="U52" i="148"/>
  <c r="Y52" i="148"/>
  <c r="AC52" i="148"/>
  <c r="S54" i="148"/>
  <c r="W54" i="148"/>
  <c r="AA54" i="148"/>
  <c r="AE54" i="148"/>
  <c r="Q56" i="148"/>
  <c r="U56" i="148"/>
  <c r="Y56" i="148"/>
  <c r="AC56" i="148"/>
  <c r="S3" i="148"/>
  <c r="S5" i="148"/>
  <c r="S7" i="148"/>
  <c r="T21" i="148"/>
  <c r="X21" i="148"/>
  <c r="T22" i="148"/>
  <c r="X22" i="148"/>
  <c r="T23" i="148"/>
  <c r="X23" i="148"/>
  <c r="T24" i="148"/>
  <c r="X24" i="148"/>
  <c r="S25" i="148"/>
  <c r="X25" i="148"/>
  <c r="S26" i="148"/>
  <c r="X26" i="148"/>
  <c r="S27" i="148"/>
  <c r="X27" i="148"/>
  <c r="S28" i="148"/>
  <c r="X28" i="148"/>
  <c r="S29" i="148"/>
  <c r="W29" i="148"/>
  <c r="S30" i="148"/>
  <c r="W30" i="148"/>
  <c r="S31" i="148"/>
  <c r="W31" i="148"/>
  <c r="S32" i="148"/>
  <c r="W32" i="148"/>
  <c r="S33" i="148"/>
  <c r="W33" i="148"/>
  <c r="S34" i="148"/>
  <c r="W34" i="148"/>
  <c r="S35" i="148"/>
  <c r="W35" i="148"/>
  <c r="S36" i="148"/>
  <c r="W36" i="148"/>
  <c r="S41" i="148"/>
  <c r="W41" i="148"/>
  <c r="AA41" i="148"/>
  <c r="Q43" i="148"/>
  <c r="U43" i="148"/>
  <c r="Y43" i="148"/>
  <c r="P44" i="148"/>
  <c r="T44" i="148"/>
  <c r="X44" i="148"/>
  <c r="S45" i="148"/>
  <c r="W45" i="148"/>
  <c r="AA45" i="148"/>
  <c r="Q47" i="148"/>
  <c r="U47" i="148"/>
  <c r="Y47" i="148"/>
  <c r="P48" i="148"/>
  <c r="T48" i="148"/>
  <c r="X48" i="148"/>
  <c r="S49" i="148"/>
  <c r="W49" i="148"/>
  <c r="AA49" i="148"/>
  <c r="R50" i="148"/>
  <c r="V50" i="148"/>
  <c r="Z50" i="148"/>
  <c r="Q51" i="148"/>
  <c r="U51" i="148"/>
  <c r="Y51" i="148"/>
  <c r="P52" i="148"/>
  <c r="T52" i="148"/>
  <c r="X52" i="148"/>
  <c r="S53" i="148"/>
  <c r="W53" i="148"/>
  <c r="AA53" i="148"/>
  <c r="R54" i="148"/>
  <c r="V54" i="148"/>
  <c r="Z54" i="148"/>
  <c r="Q55" i="148"/>
  <c r="U55" i="148"/>
  <c r="Y55" i="148"/>
  <c r="P56" i="148"/>
  <c r="T56" i="148"/>
  <c r="X56" i="148"/>
  <c r="AS92" i="147"/>
  <c r="L29" i="147"/>
  <c r="T29" i="147" s="1"/>
  <c r="AD86" i="147"/>
  <c r="AO48" i="147"/>
  <c r="Y52" i="147"/>
  <c r="AP56" i="147"/>
  <c r="AR41" i="147"/>
  <c r="W40" i="147"/>
  <c r="AG46" i="147"/>
  <c r="AF50" i="147"/>
  <c r="AG54" i="147"/>
  <c r="Y60" i="147"/>
  <c r="AG75" i="147"/>
  <c r="AG71" i="147"/>
  <c r="AG79" i="147"/>
  <c r="AG87" i="147"/>
  <c r="S42" i="147"/>
  <c r="T57" i="147"/>
  <c r="T55" i="147"/>
  <c r="T53" i="147"/>
  <c r="T59" i="147"/>
  <c r="X59" i="147"/>
  <c r="X57" i="147"/>
  <c r="X55" i="147"/>
  <c r="X53" i="147"/>
  <c r="X51" i="147"/>
  <c r="X49" i="147"/>
  <c r="X47" i="147"/>
  <c r="X45" i="147"/>
  <c r="AB42" i="147"/>
  <c r="AB57" i="147"/>
  <c r="AB55" i="147"/>
  <c r="AB53" i="147"/>
  <c r="AB59" i="147"/>
  <c r="AF59" i="147"/>
  <c r="AF57" i="147"/>
  <c r="AF55" i="147"/>
  <c r="AF53" i="147"/>
  <c r="AF51" i="147"/>
  <c r="AF49" i="147"/>
  <c r="AJ57" i="147"/>
  <c r="AJ55" i="147"/>
  <c r="AJ53" i="147"/>
  <c r="AJ59" i="147"/>
  <c r="AN59" i="147"/>
  <c r="AN57" i="147"/>
  <c r="AR44" i="147"/>
  <c r="AN44" i="147"/>
  <c r="AJ44" i="147"/>
  <c r="AF44" i="147"/>
  <c r="AA44" i="147"/>
  <c r="W44" i="147"/>
  <c r="S44" i="147"/>
  <c r="AQ44" i="147"/>
  <c r="AM44" i="147"/>
  <c r="AI44" i="147"/>
  <c r="AE44" i="147"/>
  <c r="Z44" i="147"/>
  <c r="V44" i="147"/>
  <c r="R44" i="147"/>
  <c r="AS44" i="147"/>
  <c r="AK44" i="147"/>
  <c r="AB44" i="147"/>
  <c r="T44" i="147"/>
  <c r="AL44" i="147"/>
  <c r="AD44" i="147"/>
  <c r="U44" i="147"/>
  <c r="AK92" i="147"/>
  <c r="V91" i="147"/>
  <c r="AE90" i="147"/>
  <c r="AS88" i="147"/>
  <c r="W86" i="147"/>
  <c r="U84" i="147"/>
  <c r="AL83" i="147"/>
  <c r="AE82" i="147"/>
  <c r="AS80" i="147"/>
  <c r="W78" i="147"/>
  <c r="W74" i="147"/>
  <c r="W70" i="147"/>
  <c r="U68" i="147"/>
  <c r="AL67" i="147"/>
  <c r="AE66" i="147"/>
  <c r="V65" i="147"/>
  <c r="AS59" i="147"/>
  <c r="U92" i="147"/>
  <c r="AL91" i="147"/>
  <c r="AC88" i="147"/>
  <c r="AM86" i="147"/>
  <c r="AK84" i="147"/>
  <c r="V83" i="147"/>
  <c r="AC80" i="147"/>
  <c r="AM78" i="147"/>
  <c r="AM74" i="147"/>
  <c r="AM70" i="147"/>
  <c r="AK68" i="147"/>
  <c r="V67" i="147"/>
  <c r="AQ65" i="147"/>
  <c r="AS57" i="147"/>
  <c r="AS55" i="147"/>
  <c r="AS53" i="147"/>
  <c r="AR43" i="147"/>
  <c r="AN43" i="147"/>
  <c r="AJ43" i="147"/>
  <c r="AF43" i="147"/>
  <c r="AQ43" i="147"/>
  <c r="AM43" i="147"/>
  <c r="AI43" i="147"/>
  <c r="AE43" i="147"/>
  <c r="Z43" i="147"/>
  <c r="V43" i="147"/>
  <c r="R43" i="147"/>
  <c r="AO43" i="147"/>
  <c r="AG43" i="147"/>
  <c r="Y43" i="147"/>
  <c r="T43" i="147"/>
  <c r="AP43" i="147"/>
  <c r="AH43" i="147"/>
  <c r="AA43" i="147"/>
  <c r="U43" i="147"/>
  <c r="AR58" i="147"/>
  <c r="AM58" i="147"/>
  <c r="AI58" i="147"/>
  <c r="AE58" i="147"/>
  <c r="AA58" i="147"/>
  <c r="W58" i="147"/>
  <c r="S58" i="147"/>
  <c r="AP58" i="147"/>
  <c r="AL58" i="147"/>
  <c r="AH58" i="147"/>
  <c r="AD58" i="147"/>
  <c r="Z58" i="147"/>
  <c r="V58" i="147"/>
  <c r="R58" i="147"/>
  <c r="AS58" i="147"/>
  <c r="AJ58" i="147"/>
  <c r="AB58" i="147"/>
  <c r="T58" i="147"/>
  <c r="AK58" i="147"/>
  <c r="AC58" i="147"/>
  <c r="U58" i="147"/>
  <c r="AN58" i="147"/>
  <c r="AF58" i="147"/>
  <c r="X58" i="147"/>
  <c r="AF33" i="147"/>
  <c r="AB34" i="147"/>
  <c r="S36" i="147"/>
  <c r="AB36" i="147"/>
  <c r="AJ36" i="147"/>
  <c r="AR36" i="147"/>
  <c r="X37" i="147"/>
  <c r="AF37" i="147"/>
  <c r="AN37" i="147"/>
  <c r="AB38" i="147"/>
  <c r="AJ38" i="147"/>
  <c r="AR38" i="147"/>
  <c r="W39" i="147"/>
  <c r="AF39" i="147"/>
  <c r="AN39" i="147"/>
  <c r="AB40" i="147"/>
  <c r="AJ40" i="147"/>
  <c r="AR40" i="147"/>
  <c r="W41" i="147"/>
  <c r="AF41" i="147"/>
  <c r="X42" i="147"/>
  <c r="AD43" i="147"/>
  <c r="AH44" i="147"/>
  <c r="AL45" i="147"/>
  <c r="AP46" i="147"/>
  <c r="U49" i="147"/>
  <c r="Y50" i="147"/>
  <c r="AC51" i="147"/>
  <c r="U53" i="147"/>
  <c r="AC55" i="147"/>
  <c r="AK57" i="147"/>
  <c r="AE86" i="147"/>
  <c r="X68" i="147"/>
  <c r="AS72" i="147"/>
  <c r="AS76" i="147"/>
  <c r="X84" i="147"/>
  <c r="X92" i="147"/>
  <c r="U17" i="147"/>
  <c r="L18" i="147"/>
  <c r="T18" i="147" s="1"/>
  <c r="U21" i="147"/>
  <c r="L22" i="147"/>
  <c r="T22" i="147" s="1"/>
  <c r="U25" i="147"/>
  <c r="L26" i="147"/>
  <c r="T26" i="147" s="1"/>
  <c r="AC33" i="147"/>
  <c r="AS33" i="147"/>
  <c r="Y34" i="147"/>
  <c r="AO34" i="147"/>
  <c r="U35" i="147"/>
  <c r="AK35" i="147"/>
  <c r="AP36" i="147"/>
  <c r="AG36" i="147"/>
  <c r="T37" i="147"/>
  <c r="AK37" i="147"/>
  <c r="AP38" i="147"/>
  <c r="AG38" i="147"/>
  <c r="T39" i="147"/>
  <c r="AK39" i="147"/>
  <c r="AP40" i="147"/>
  <c r="X40" i="147"/>
  <c r="AO40" i="147"/>
  <c r="T41" i="147"/>
  <c r="AL41" i="147"/>
  <c r="T42" i="147"/>
  <c r="AF42" i="147"/>
  <c r="AC43" i="147"/>
  <c r="AG44" i="147"/>
  <c r="T45" i="147"/>
  <c r="AO46" i="147"/>
  <c r="AB47" i="147"/>
  <c r="AK49" i="147"/>
  <c r="X50" i="147"/>
  <c r="AS51" i="147"/>
  <c r="AP52" i="147"/>
  <c r="U55" i="147"/>
  <c r="AC57" i="147"/>
  <c r="AO67" i="147"/>
  <c r="L3" i="147"/>
  <c r="T3" i="147" s="1"/>
  <c r="L5" i="147"/>
  <c r="T5" i="147" s="1"/>
  <c r="L7" i="147"/>
  <c r="T7" i="147" s="1"/>
  <c r="L9" i="147"/>
  <c r="T9" i="147" s="1"/>
  <c r="L11" i="147"/>
  <c r="T11" i="147" s="1"/>
  <c r="L13" i="147"/>
  <c r="T13" i="147" s="1"/>
  <c r="L15" i="147"/>
  <c r="T15" i="147" s="1"/>
  <c r="U42" i="147"/>
  <c r="AG47" i="147"/>
  <c r="AO55" i="147"/>
  <c r="AP33" i="147"/>
  <c r="Y33" i="147"/>
  <c r="AG33" i="147"/>
  <c r="AO33" i="147"/>
  <c r="U34" i="147"/>
  <c r="AC34" i="147"/>
  <c r="AK34" i="147"/>
  <c r="AS34" i="147"/>
  <c r="AP35" i="147"/>
  <c r="Y35" i="147"/>
  <c r="AG35" i="147"/>
  <c r="AO35" i="147"/>
  <c r="T36" i="147"/>
  <c r="AC36" i="147"/>
  <c r="AK36" i="147"/>
  <c r="AS36" i="147"/>
  <c r="AP37" i="147"/>
  <c r="Y37" i="147"/>
  <c r="AG37" i="147"/>
  <c r="AO37" i="147"/>
  <c r="T38" i="147"/>
  <c r="AC38" i="147"/>
  <c r="AK38" i="147"/>
  <c r="AS38" i="147"/>
  <c r="AP39" i="147"/>
  <c r="Y39" i="147"/>
  <c r="AG39" i="147"/>
  <c r="AO39" i="147"/>
  <c r="T40" i="147"/>
  <c r="AC40" i="147"/>
  <c r="AK40" i="147"/>
  <c r="AS40" i="147"/>
  <c r="AO41" i="147"/>
  <c r="X41" i="147"/>
  <c r="AG41" i="147"/>
  <c r="Y42" i="147"/>
  <c r="AK42" i="147"/>
  <c r="W43" i="147"/>
  <c r="AK43" i="147"/>
  <c r="X44" i="147"/>
  <c r="AO44" i="147"/>
  <c r="AB45" i="147"/>
  <c r="AS45" i="147"/>
  <c r="T47" i="147"/>
  <c r="AK47" i="147"/>
  <c r="X48" i="147"/>
  <c r="AB49" i="147"/>
  <c r="AS49" i="147"/>
  <c r="T51" i="147"/>
  <c r="AK51" i="147"/>
  <c r="AC53" i="147"/>
  <c r="AK55" i="147"/>
  <c r="U59" i="147"/>
  <c r="T65" i="147"/>
  <c r="AJ77" i="147"/>
  <c r="AR89" i="147"/>
  <c r="AJ65" i="147"/>
  <c r="V66" i="147"/>
  <c r="AN68" i="147"/>
  <c r="AF80" i="147"/>
  <c r="AE81" i="147"/>
  <c r="V82" i="147"/>
  <c r="AN84" i="147"/>
  <c r="AF88" i="147"/>
  <c r="AE89" i="147"/>
  <c r="V90" i="147"/>
  <c r="AN92" i="147"/>
  <c r="AR48" i="147"/>
  <c r="AN48" i="147"/>
  <c r="AJ48" i="147"/>
  <c r="AE48" i="147"/>
  <c r="AA48" i="147"/>
  <c r="W48" i="147"/>
  <c r="S48" i="147"/>
  <c r="AQ48" i="147"/>
  <c r="AM48" i="147"/>
  <c r="AI48" i="147"/>
  <c r="AD48" i="147"/>
  <c r="Z48" i="147"/>
  <c r="V48" i="147"/>
  <c r="R48" i="147"/>
  <c r="AS48" i="147"/>
  <c r="AK48" i="147"/>
  <c r="AB48" i="147"/>
  <c r="T48" i="147"/>
  <c r="AL48" i="147"/>
  <c r="AC48" i="147"/>
  <c r="U48" i="147"/>
  <c r="AR52" i="147"/>
  <c r="AN52" i="147"/>
  <c r="AI52" i="147"/>
  <c r="AE52" i="147"/>
  <c r="AA52" i="147"/>
  <c r="W52" i="147"/>
  <c r="S52" i="147"/>
  <c r="AQ52" i="147"/>
  <c r="AM52" i="147"/>
  <c r="AH52" i="147"/>
  <c r="AD52" i="147"/>
  <c r="Z52" i="147"/>
  <c r="V52" i="147"/>
  <c r="R52" i="147"/>
  <c r="AS52" i="147"/>
  <c r="AJ52" i="147"/>
  <c r="AB52" i="147"/>
  <c r="T52" i="147"/>
  <c r="AO52" i="147"/>
  <c r="AF52" i="147"/>
  <c r="X52" i="147"/>
  <c r="AL52" i="147"/>
  <c r="AC52" i="147"/>
  <c r="U52" i="147"/>
  <c r="AQ60" i="147"/>
  <c r="AM60" i="147"/>
  <c r="AI60" i="147"/>
  <c r="AE60" i="147"/>
  <c r="AA60" i="147"/>
  <c r="W60" i="147"/>
  <c r="S60" i="147"/>
  <c r="AP60" i="147"/>
  <c r="AL60" i="147"/>
  <c r="AH60" i="147"/>
  <c r="AD60" i="147"/>
  <c r="Z60" i="147"/>
  <c r="V60" i="147"/>
  <c r="R60" i="147"/>
  <c r="AR60" i="147"/>
  <c r="AJ60" i="147"/>
  <c r="AB60" i="147"/>
  <c r="T60" i="147"/>
  <c r="AN60" i="147"/>
  <c r="X60" i="147"/>
  <c r="AK60" i="147"/>
  <c r="AC60" i="147"/>
  <c r="U60" i="147"/>
  <c r="AF60" i="147"/>
  <c r="AQ71" i="147"/>
  <c r="AM71" i="147"/>
  <c r="AI71" i="147"/>
  <c r="AE71" i="147"/>
  <c r="AA71" i="147"/>
  <c r="W71" i="147"/>
  <c r="S71" i="147"/>
  <c r="AR71" i="147"/>
  <c r="AN71" i="147"/>
  <c r="AJ71" i="147"/>
  <c r="AF71" i="147"/>
  <c r="AB71" i="147"/>
  <c r="X71" i="147"/>
  <c r="T71" i="147"/>
  <c r="AS71" i="147"/>
  <c r="AK71" i="147"/>
  <c r="AC71" i="147"/>
  <c r="U71" i="147"/>
  <c r="AP71" i="147"/>
  <c r="AH71" i="147"/>
  <c r="Z71" i="147"/>
  <c r="R71" i="147"/>
  <c r="AL71" i="147"/>
  <c r="V71" i="147"/>
  <c r="AO71" i="147"/>
  <c r="Y71" i="147"/>
  <c r="AD71" i="147"/>
  <c r="AQ75" i="147"/>
  <c r="AM75" i="147"/>
  <c r="AI75" i="147"/>
  <c r="AE75" i="147"/>
  <c r="AA75" i="147"/>
  <c r="W75" i="147"/>
  <c r="S75" i="147"/>
  <c r="AR75" i="147"/>
  <c r="AN75" i="147"/>
  <c r="AJ75" i="147"/>
  <c r="AF75" i="147"/>
  <c r="AB75" i="147"/>
  <c r="X75" i="147"/>
  <c r="T75" i="147"/>
  <c r="AS75" i="147"/>
  <c r="AK75" i="147"/>
  <c r="AC75" i="147"/>
  <c r="U75" i="147"/>
  <c r="AP75" i="147"/>
  <c r="AH75" i="147"/>
  <c r="Z75" i="147"/>
  <c r="R75" i="147"/>
  <c r="AL75" i="147"/>
  <c r="V75" i="147"/>
  <c r="AO75" i="147"/>
  <c r="Y75" i="147"/>
  <c r="AD75" i="147"/>
  <c r="AQ79" i="147"/>
  <c r="AM79" i="147"/>
  <c r="AI79" i="147"/>
  <c r="AE79" i="147"/>
  <c r="AA79" i="147"/>
  <c r="W79" i="147"/>
  <c r="S79" i="147"/>
  <c r="AR79" i="147"/>
  <c r="AN79" i="147"/>
  <c r="AJ79" i="147"/>
  <c r="AF79" i="147"/>
  <c r="AB79" i="147"/>
  <c r="X79" i="147"/>
  <c r="T79" i="147"/>
  <c r="AS79" i="147"/>
  <c r="AK79" i="147"/>
  <c r="AC79" i="147"/>
  <c r="U79" i="147"/>
  <c r="AP79" i="147"/>
  <c r="AH79" i="147"/>
  <c r="Z79" i="147"/>
  <c r="R79" i="147"/>
  <c r="AL79" i="147"/>
  <c r="V79" i="147"/>
  <c r="AO79" i="147"/>
  <c r="Y79" i="147"/>
  <c r="AD79" i="147"/>
  <c r="AQ87" i="147"/>
  <c r="AM87" i="147"/>
  <c r="AI87" i="147"/>
  <c r="AE87" i="147"/>
  <c r="AA87" i="147"/>
  <c r="W87" i="147"/>
  <c r="S87" i="147"/>
  <c r="AR87" i="147"/>
  <c r="AN87" i="147"/>
  <c r="AJ87" i="147"/>
  <c r="AF87" i="147"/>
  <c r="AB87" i="147"/>
  <c r="X87" i="147"/>
  <c r="T87" i="147"/>
  <c r="AS87" i="147"/>
  <c r="AK87" i="147"/>
  <c r="AC87" i="147"/>
  <c r="U87" i="147"/>
  <c r="AP87" i="147"/>
  <c r="AH87" i="147"/>
  <c r="Z87" i="147"/>
  <c r="R87" i="147"/>
  <c r="AL87" i="147"/>
  <c r="V87" i="147"/>
  <c r="AO87" i="147"/>
  <c r="Y87" i="147"/>
  <c r="AD87" i="147"/>
  <c r="AR54" i="147"/>
  <c r="AN54" i="147"/>
  <c r="AI54" i="147"/>
  <c r="AE54" i="147"/>
  <c r="AA54" i="147"/>
  <c r="W54" i="147"/>
  <c r="S54" i="147"/>
  <c r="AQ54" i="147"/>
  <c r="AL54" i="147"/>
  <c r="AH54" i="147"/>
  <c r="AD54" i="147"/>
  <c r="Z54" i="147"/>
  <c r="V54" i="147"/>
  <c r="R54" i="147"/>
  <c r="AS54" i="147"/>
  <c r="AJ54" i="147"/>
  <c r="AB54" i="147"/>
  <c r="T54" i="147"/>
  <c r="AO54" i="147"/>
  <c r="AF54" i="147"/>
  <c r="X54" i="147"/>
  <c r="AK54" i="147"/>
  <c r="AC54" i="147"/>
  <c r="U54" i="147"/>
  <c r="AR46" i="147"/>
  <c r="AN46" i="147"/>
  <c r="AJ46" i="147"/>
  <c r="AF46" i="147"/>
  <c r="AA46" i="147"/>
  <c r="W46" i="147"/>
  <c r="S46" i="147"/>
  <c r="AQ46" i="147"/>
  <c r="AM46" i="147"/>
  <c r="AI46" i="147"/>
  <c r="AD46" i="147"/>
  <c r="Z46" i="147"/>
  <c r="V46" i="147"/>
  <c r="R46" i="147"/>
  <c r="AS46" i="147"/>
  <c r="AK46" i="147"/>
  <c r="AB46" i="147"/>
  <c r="T46" i="147"/>
  <c r="AL46" i="147"/>
  <c r="AC46" i="147"/>
  <c r="U46" i="147"/>
  <c r="AR50" i="147"/>
  <c r="AN50" i="147"/>
  <c r="AJ50" i="147"/>
  <c r="AE50" i="147"/>
  <c r="AA50" i="147"/>
  <c r="W50" i="147"/>
  <c r="S50" i="147"/>
  <c r="AQ50" i="147"/>
  <c r="AM50" i="147"/>
  <c r="AH50" i="147"/>
  <c r="AD50" i="147"/>
  <c r="Z50" i="147"/>
  <c r="V50" i="147"/>
  <c r="R50" i="147"/>
  <c r="AS50" i="147"/>
  <c r="AK50" i="147"/>
  <c r="AB50" i="147"/>
  <c r="T50" i="147"/>
  <c r="AL50" i="147"/>
  <c r="AC50" i="147"/>
  <c r="U50" i="147"/>
  <c r="AR56" i="147"/>
  <c r="AM56" i="147"/>
  <c r="AI56" i="147"/>
  <c r="AE56" i="147"/>
  <c r="AA56" i="147"/>
  <c r="W56" i="147"/>
  <c r="S56" i="147"/>
  <c r="AQ56" i="147"/>
  <c r="AL56" i="147"/>
  <c r="AH56" i="147"/>
  <c r="AD56" i="147"/>
  <c r="Z56" i="147"/>
  <c r="V56" i="147"/>
  <c r="R56" i="147"/>
  <c r="AS56" i="147"/>
  <c r="AJ56" i="147"/>
  <c r="AB56" i="147"/>
  <c r="T56" i="147"/>
  <c r="AN56" i="147"/>
  <c r="X56" i="147"/>
  <c r="AK56" i="147"/>
  <c r="AC56" i="147"/>
  <c r="U56" i="147"/>
  <c r="AF56" i="147"/>
  <c r="AR42" i="147"/>
  <c r="X33" i="147"/>
  <c r="AN33" i="147"/>
  <c r="T34" i="147"/>
  <c r="AJ34" i="147"/>
  <c r="AR34" i="147"/>
  <c r="X35" i="147"/>
  <c r="AF35" i="147"/>
  <c r="AN35" i="147"/>
  <c r="S38" i="147"/>
  <c r="S40" i="147"/>
  <c r="AP41" i="147"/>
  <c r="AJ42" i="147"/>
  <c r="S43" i="147"/>
  <c r="U45" i="147"/>
  <c r="Y46" i="147"/>
  <c r="AC47" i="147"/>
  <c r="AH48" i="147"/>
  <c r="AL49" i="147"/>
  <c r="AP50" i="147"/>
  <c r="Y54" i="147"/>
  <c r="AG56" i="147"/>
  <c r="AO58" i="147"/>
  <c r="Z65" i="147"/>
  <c r="AD70" i="147"/>
  <c r="AD74" i="147"/>
  <c r="AD78" i="147"/>
  <c r="U19" i="147"/>
  <c r="L20" i="147"/>
  <c r="T20" i="147" s="1"/>
  <c r="U23" i="147"/>
  <c r="L24" i="147"/>
  <c r="T24" i="147" s="1"/>
  <c r="U27" i="147"/>
  <c r="L28" i="147"/>
  <c r="T28" i="147" s="1"/>
  <c r="U29" i="147"/>
  <c r="U33" i="147"/>
  <c r="AK33" i="147"/>
  <c r="AP34" i="147"/>
  <c r="AG34" i="147"/>
  <c r="AC35" i="147"/>
  <c r="AS35" i="147"/>
  <c r="Y36" i="147"/>
  <c r="AO36" i="147"/>
  <c r="AC37" i="147"/>
  <c r="AS37" i="147"/>
  <c r="Y38" i="147"/>
  <c r="AO38" i="147"/>
  <c r="AC39" i="147"/>
  <c r="AS39" i="147"/>
  <c r="AG40" i="147"/>
  <c r="AC41" i="147"/>
  <c r="AP42" i="147"/>
  <c r="AS43" i="147"/>
  <c r="AK45" i="147"/>
  <c r="X46" i="147"/>
  <c r="AS47" i="147"/>
  <c r="AF48" i="147"/>
  <c r="T49" i="147"/>
  <c r="AO50" i="147"/>
  <c r="AB51" i="147"/>
  <c r="Y56" i="147"/>
  <c r="AG58" i="147"/>
  <c r="AK59" i="147"/>
  <c r="AO60" i="147"/>
  <c r="AM69" i="147"/>
  <c r="AC72" i="147"/>
  <c r="AM73" i="147"/>
  <c r="AC76" i="147"/>
  <c r="AM77" i="147"/>
  <c r="AO83" i="147"/>
  <c r="AM85" i="147"/>
  <c r="AO91" i="147"/>
  <c r="L2" i="147"/>
  <c r="T2" i="147" s="1"/>
  <c r="U3" i="147"/>
  <c r="L4" i="147"/>
  <c r="T4" i="147" s="1"/>
  <c r="U5" i="147"/>
  <c r="L6" i="147"/>
  <c r="T6" i="147" s="1"/>
  <c r="U7" i="147"/>
  <c r="L8" i="147"/>
  <c r="T8" i="147" s="1"/>
  <c r="U9" i="147"/>
  <c r="L10" i="147"/>
  <c r="T10" i="147" s="1"/>
  <c r="U11" i="147"/>
  <c r="L12" i="147"/>
  <c r="T12" i="147" s="1"/>
  <c r="U13" i="147"/>
  <c r="L14" i="147"/>
  <c r="T14" i="147" s="1"/>
  <c r="U15" i="147"/>
  <c r="L16" i="147"/>
  <c r="T16" i="147" s="1"/>
  <c r="L17" i="147"/>
  <c r="T17" i="147" s="1"/>
  <c r="L19" i="147"/>
  <c r="T19" i="147" s="1"/>
  <c r="L21" i="147"/>
  <c r="T21" i="147" s="1"/>
  <c r="L23" i="147"/>
  <c r="T23" i="147" s="1"/>
  <c r="L25" i="147"/>
  <c r="T25" i="147" s="1"/>
  <c r="L27" i="147"/>
  <c r="T27" i="147" s="1"/>
  <c r="T33" i="147"/>
  <c r="AB33" i="147"/>
  <c r="AJ33" i="147"/>
  <c r="AR33" i="147"/>
  <c r="X34" i="147"/>
  <c r="AF34" i="147"/>
  <c r="AN34" i="147"/>
  <c r="S35" i="147"/>
  <c r="AB35" i="147"/>
  <c r="AJ35" i="147"/>
  <c r="AR35" i="147"/>
  <c r="X36" i="147"/>
  <c r="AF36" i="147"/>
  <c r="AN36" i="147"/>
  <c r="S37" i="147"/>
  <c r="AB37" i="147"/>
  <c r="AJ37" i="147"/>
  <c r="AR37" i="147"/>
  <c r="X38" i="147"/>
  <c r="AF38" i="147"/>
  <c r="AN38" i="147"/>
  <c r="S39" i="147"/>
  <c r="AB39" i="147"/>
  <c r="AJ39" i="147"/>
  <c r="AR39" i="147"/>
  <c r="AF40" i="147"/>
  <c r="AN40" i="147"/>
  <c r="S41" i="147"/>
  <c r="AB41" i="147"/>
  <c r="AK41" i="147"/>
  <c r="AD42" i="147"/>
  <c r="AO42" i="147"/>
  <c r="X43" i="147"/>
  <c r="AL43" i="147"/>
  <c r="Y44" i="147"/>
  <c r="AP44" i="147"/>
  <c r="AC45" i="147"/>
  <c r="AH46" i="147"/>
  <c r="U47" i="147"/>
  <c r="AL47" i="147"/>
  <c r="Y48" i="147"/>
  <c r="AP48" i="147"/>
  <c r="AC49" i="147"/>
  <c r="AG50" i="147"/>
  <c r="U51" i="147"/>
  <c r="AL51" i="147"/>
  <c r="AG52" i="147"/>
  <c r="AK53" i="147"/>
  <c r="AP54" i="147"/>
  <c r="U57" i="147"/>
  <c r="Y58" i="147"/>
  <c r="AC59" i="147"/>
  <c r="AG60" i="147"/>
  <c r="AL66" i="147"/>
  <c r="Y67" i="147"/>
  <c r="W69" i="147"/>
  <c r="W73" i="147"/>
  <c r="W77" i="147"/>
  <c r="AL82" i="147"/>
  <c r="Y83" i="147"/>
  <c r="W85" i="147"/>
  <c r="AL90" i="147"/>
  <c r="Y91" i="147"/>
  <c r="X65" i="147"/>
  <c r="X89" i="147"/>
  <c r="X85" i="147"/>
  <c r="X81" i="147"/>
  <c r="X77" i="147"/>
  <c r="X73" i="147"/>
  <c r="X69" i="147"/>
  <c r="AF89" i="147"/>
  <c r="AF85" i="147"/>
  <c r="AF81" i="147"/>
  <c r="AF77" i="147"/>
  <c r="AF73" i="147"/>
  <c r="AF69" i="147"/>
  <c r="AN65" i="147"/>
  <c r="AN89" i="147"/>
  <c r="AN85" i="147"/>
  <c r="AN81" i="147"/>
  <c r="AN77" i="147"/>
  <c r="AN73" i="147"/>
  <c r="AN69" i="147"/>
  <c r="AQ42" i="147"/>
  <c r="AM42" i="147"/>
  <c r="AI42" i="147"/>
  <c r="AE42" i="147"/>
  <c r="Z42" i="147"/>
  <c r="V42" i="147"/>
  <c r="R42" i="147"/>
  <c r="AR45" i="147"/>
  <c r="AN45" i="147"/>
  <c r="AJ45" i="147"/>
  <c r="AF45" i="147"/>
  <c r="AA45" i="147"/>
  <c r="W45" i="147"/>
  <c r="S45" i="147"/>
  <c r="AQ45" i="147"/>
  <c r="AM45" i="147"/>
  <c r="AI45" i="147"/>
  <c r="AE45" i="147"/>
  <c r="Z45" i="147"/>
  <c r="V45" i="147"/>
  <c r="R45" i="147"/>
  <c r="AR47" i="147"/>
  <c r="AN47" i="147"/>
  <c r="AJ47" i="147"/>
  <c r="AE47" i="147"/>
  <c r="AA47" i="147"/>
  <c r="W47" i="147"/>
  <c r="S47" i="147"/>
  <c r="AQ47" i="147"/>
  <c r="AM47" i="147"/>
  <c r="AI47" i="147"/>
  <c r="AD47" i="147"/>
  <c r="Z47" i="147"/>
  <c r="V47" i="147"/>
  <c r="R47" i="147"/>
  <c r="AR49" i="147"/>
  <c r="AN49" i="147"/>
  <c r="AJ49" i="147"/>
  <c r="AE49" i="147"/>
  <c r="AA49" i="147"/>
  <c r="W49" i="147"/>
  <c r="S49" i="147"/>
  <c r="AQ49" i="147"/>
  <c r="AM49" i="147"/>
  <c r="AI49" i="147"/>
  <c r="AD49" i="147"/>
  <c r="Z49" i="147"/>
  <c r="V49" i="147"/>
  <c r="R49" i="147"/>
  <c r="AR51" i="147"/>
  <c r="AN51" i="147"/>
  <c r="AI51" i="147"/>
  <c r="AE51" i="147"/>
  <c r="AA51" i="147"/>
  <c r="W51" i="147"/>
  <c r="S51" i="147"/>
  <c r="AQ51" i="147"/>
  <c r="AM51" i="147"/>
  <c r="AH51" i="147"/>
  <c r="AD51" i="147"/>
  <c r="Z51" i="147"/>
  <c r="V51" i="147"/>
  <c r="R51" i="147"/>
  <c r="AR53" i="147"/>
  <c r="AN53" i="147"/>
  <c r="AI53" i="147"/>
  <c r="AE53" i="147"/>
  <c r="AA53" i="147"/>
  <c r="W53" i="147"/>
  <c r="S53" i="147"/>
  <c r="AQ53" i="147"/>
  <c r="AM53" i="147"/>
  <c r="AH53" i="147"/>
  <c r="AD53" i="147"/>
  <c r="Z53" i="147"/>
  <c r="V53" i="147"/>
  <c r="R53" i="147"/>
  <c r="AR55" i="147"/>
  <c r="AM55" i="147"/>
  <c r="AI55" i="147"/>
  <c r="AE55" i="147"/>
  <c r="AA55" i="147"/>
  <c r="W55" i="147"/>
  <c r="S55" i="147"/>
  <c r="AQ55" i="147"/>
  <c r="AL55" i="147"/>
  <c r="AH55" i="147"/>
  <c r="AD55" i="147"/>
  <c r="Z55" i="147"/>
  <c r="V55" i="147"/>
  <c r="R55" i="147"/>
  <c r="AR57" i="147"/>
  <c r="AM57" i="147"/>
  <c r="AI57" i="147"/>
  <c r="AE57" i="147"/>
  <c r="AA57" i="147"/>
  <c r="W57" i="147"/>
  <c r="S57" i="147"/>
  <c r="AQ57" i="147"/>
  <c r="AL57" i="147"/>
  <c r="AH57" i="147"/>
  <c r="AD57" i="147"/>
  <c r="Z57" i="147"/>
  <c r="V57" i="147"/>
  <c r="R57" i="147"/>
  <c r="AQ59" i="147"/>
  <c r="AM59" i="147"/>
  <c r="AI59" i="147"/>
  <c r="AE59" i="147"/>
  <c r="AA59" i="147"/>
  <c r="W59" i="147"/>
  <c r="S59" i="147"/>
  <c r="AP59" i="147"/>
  <c r="AL59" i="147"/>
  <c r="AH59" i="147"/>
  <c r="AD59" i="147"/>
  <c r="Z59" i="147"/>
  <c r="V59" i="147"/>
  <c r="R59" i="147"/>
  <c r="S90" i="147"/>
  <c r="S89" i="147"/>
  <c r="S86" i="147"/>
  <c r="S85" i="147"/>
  <c r="S82" i="147"/>
  <c r="S81" i="147"/>
  <c r="S78" i="147"/>
  <c r="S77" i="147"/>
  <c r="S74" i="147"/>
  <c r="S73" i="147"/>
  <c r="S70" i="147"/>
  <c r="S69" i="147"/>
  <c r="S66" i="147"/>
  <c r="S65" i="147"/>
  <c r="AA90" i="147"/>
  <c r="AA89" i="147"/>
  <c r="AA86" i="147"/>
  <c r="AA85" i="147"/>
  <c r="AA82" i="147"/>
  <c r="AA81" i="147"/>
  <c r="AA78" i="147"/>
  <c r="AA77" i="147"/>
  <c r="AA74" i="147"/>
  <c r="AA73" i="147"/>
  <c r="AA70" i="147"/>
  <c r="AA69" i="147"/>
  <c r="AA66" i="147"/>
  <c r="AI90" i="147"/>
  <c r="AI89" i="147"/>
  <c r="AI86" i="147"/>
  <c r="AI85" i="147"/>
  <c r="AI82" i="147"/>
  <c r="AI81" i="147"/>
  <c r="AI78" i="147"/>
  <c r="AI77" i="147"/>
  <c r="AI74" i="147"/>
  <c r="AI73" i="147"/>
  <c r="AI70" i="147"/>
  <c r="AI69" i="147"/>
  <c r="AI66" i="147"/>
  <c r="AI65" i="147"/>
  <c r="AQ90" i="147"/>
  <c r="AQ89" i="147"/>
  <c r="AQ86" i="147"/>
  <c r="AQ85" i="147"/>
  <c r="AQ82" i="147"/>
  <c r="AQ81" i="147"/>
  <c r="AQ78" i="147"/>
  <c r="AQ77" i="147"/>
  <c r="AQ74" i="147"/>
  <c r="AQ73" i="147"/>
  <c r="AQ70" i="147"/>
  <c r="AQ69" i="147"/>
  <c r="AQ66" i="147"/>
  <c r="AQ67" i="147"/>
  <c r="AM67" i="147"/>
  <c r="AI67" i="147"/>
  <c r="AE67" i="147"/>
  <c r="AA67" i="147"/>
  <c r="W67" i="147"/>
  <c r="S67" i="147"/>
  <c r="AR67" i="147"/>
  <c r="AN67" i="147"/>
  <c r="AJ67" i="147"/>
  <c r="AF67" i="147"/>
  <c r="AB67" i="147"/>
  <c r="X67" i="147"/>
  <c r="T67" i="147"/>
  <c r="AS67" i="147"/>
  <c r="AK67" i="147"/>
  <c r="AC67" i="147"/>
  <c r="U67" i="147"/>
  <c r="AP67" i="147"/>
  <c r="AH67" i="147"/>
  <c r="Z67" i="147"/>
  <c r="R67" i="147"/>
  <c r="AQ83" i="147"/>
  <c r="AM83" i="147"/>
  <c r="AI83" i="147"/>
  <c r="AE83" i="147"/>
  <c r="AA83" i="147"/>
  <c r="W83" i="147"/>
  <c r="S83" i="147"/>
  <c r="AR83" i="147"/>
  <c r="AN83" i="147"/>
  <c r="AJ83" i="147"/>
  <c r="AF83" i="147"/>
  <c r="AB83" i="147"/>
  <c r="X83" i="147"/>
  <c r="T83" i="147"/>
  <c r="AS83" i="147"/>
  <c r="AK83" i="147"/>
  <c r="AC83" i="147"/>
  <c r="U83" i="147"/>
  <c r="AP83" i="147"/>
  <c r="AH83" i="147"/>
  <c r="Z83" i="147"/>
  <c r="R83" i="147"/>
  <c r="AQ91" i="147"/>
  <c r="AM91" i="147"/>
  <c r="AI91" i="147"/>
  <c r="AE91" i="147"/>
  <c r="AA91" i="147"/>
  <c r="W91" i="147"/>
  <c r="S91" i="147"/>
  <c r="AR91" i="147"/>
  <c r="AN91" i="147"/>
  <c r="AJ91" i="147"/>
  <c r="AF91" i="147"/>
  <c r="AB91" i="147"/>
  <c r="X91" i="147"/>
  <c r="T91" i="147"/>
  <c r="AS91" i="147"/>
  <c r="AK91" i="147"/>
  <c r="AC91" i="147"/>
  <c r="U91" i="147"/>
  <c r="AP91" i="147"/>
  <c r="AH91" i="147"/>
  <c r="Z91" i="147"/>
  <c r="R91" i="147"/>
  <c r="AR66" i="147"/>
  <c r="AJ69" i="147"/>
  <c r="X72" i="147"/>
  <c r="AJ73" i="147"/>
  <c r="AN76" i="147"/>
  <c r="AR81" i="147"/>
  <c r="AR82" i="147"/>
  <c r="T85" i="147"/>
  <c r="AR90" i="147"/>
  <c r="U2" i="147"/>
  <c r="U4" i="147"/>
  <c r="U6" i="147"/>
  <c r="U8" i="147"/>
  <c r="U10" i="147"/>
  <c r="U12" i="147"/>
  <c r="U14" i="147"/>
  <c r="U16" i="147"/>
  <c r="U18" i="147"/>
  <c r="U20" i="147"/>
  <c r="U22" i="147"/>
  <c r="U24" i="147"/>
  <c r="U26" i="147"/>
  <c r="U28" i="147"/>
  <c r="S33" i="147"/>
  <c r="W33" i="147"/>
  <c r="AA33" i="147"/>
  <c r="AE33" i="147"/>
  <c r="AI33" i="147"/>
  <c r="AM33" i="147"/>
  <c r="AQ33" i="147"/>
  <c r="R34" i="147"/>
  <c r="W34" i="147"/>
  <c r="AA34" i="147"/>
  <c r="AE34" i="147"/>
  <c r="AI34" i="147"/>
  <c r="AM34" i="147"/>
  <c r="AQ34" i="147"/>
  <c r="R35" i="147"/>
  <c r="W35" i="147"/>
  <c r="AA35" i="147"/>
  <c r="AE35" i="147"/>
  <c r="AI35" i="147"/>
  <c r="AM35" i="147"/>
  <c r="AQ35" i="147"/>
  <c r="R36" i="147"/>
  <c r="W36" i="147"/>
  <c r="AA36" i="147"/>
  <c r="AE36" i="147"/>
  <c r="AI36" i="147"/>
  <c r="AM36" i="147"/>
  <c r="AQ36" i="147"/>
  <c r="R37" i="147"/>
  <c r="W37" i="147"/>
  <c r="AA37" i="147"/>
  <c r="AE37" i="147"/>
  <c r="AI37" i="147"/>
  <c r="AM37" i="147"/>
  <c r="AQ37" i="147"/>
  <c r="R38" i="147"/>
  <c r="V38" i="147"/>
  <c r="AA38" i="147"/>
  <c r="AE38" i="147"/>
  <c r="AI38" i="147"/>
  <c r="AM38" i="147"/>
  <c r="AQ38" i="147"/>
  <c r="R39" i="147"/>
  <c r="V39" i="147"/>
  <c r="AA39" i="147"/>
  <c r="AE39" i="147"/>
  <c r="AI39" i="147"/>
  <c r="AM39" i="147"/>
  <c r="AQ39" i="147"/>
  <c r="R40" i="147"/>
  <c r="V40" i="147"/>
  <c r="AA40" i="147"/>
  <c r="AE40" i="147"/>
  <c r="AI40" i="147"/>
  <c r="AM40" i="147"/>
  <c r="AQ40" i="147"/>
  <c r="R41" i="147"/>
  <c r="V41" i="147"/>
  <c r="AA41" i="147"/>
  <c r="AE41" i="147"/>
  <c r="AJ41" i="147"/>
  <c r="W42" i="147"/>
  <c r="AC42" i="147"/>
  <c r="AH42" i="147"/>
  <c r="AN42" i="147"/>
  <c r="AS42" i="147"/>
  <c r="Y45" i="147"/>
  <c r="AH45" i="147"/>
  <c r="AP45" i="147"/>
  <c r="Y47" i="147"/>
  <c r="AH47" i="147"/>
  <c r="AP47" i="147"/>
  <c r="Y49" i="147"/>
  <c r="AG49" i="147"/>
  <c r="AP49" i="147"/>
  <c r="Y51" i="147"/>
  <c r="AG51" i="147"/>
  <c r="AP51" i="147"/>
  <c r="Y53" i="147"/>
  <c r="AG53" i="147"/>
  <c r="AP53" i="147"/>
  <c r="Y55" i="147"/>
  <c r="AG55" i="147"/>
  <c r="AP55" i="147"/>
  <c r="Y57" i="147"/>
  <c r="AG57" i="147"/>
  <c r="AO57" i="147"/>
  <c r="Y59" i="147"/>
  <c r="AG59" i="147"/>
  <c r="AO59" i="147"/>
  <c r="W65" i="147"/>
  <c r="AM65" i="147"/>
  <c r="AE65" i="147"/>
  <c r="AP65" i="147"/>
  <c r="AD66" i="147"/>
  <c r="AG67" i="147"/>
  <c r="AF68" i="147"/>
  <c r="AE69" i="147"/>
  <c r="V70" i="147"/>
  <c r="AL70" i="147"/>
  <c r="U72" i="147"/>
  <c r="AK72" i="147"/>
  <c r="AE73" i="147"/>
  <c r="V74" i="147"/>
  <c r="AL74" i="147"/>
  <c r="U76" i="147"/>
  <c r="AK76" i="147"/>
  <c r="AE77" i="147"/>
  <c r="V78" i="147"/>
  <c r="AL78" i="147"/>
  <c r="X80" i="147"/>
  <c r="AN80" i="147"/>
  <c r="W81" i="147"/>
  <c r="AM81" i="147"/>
  <c r="AD82" i="147"/>
  <c r="AG83" i="147"/>
  <c r="AF84" i="147"/>
  <c r="AE85" i="147"/>
  <c r="V86" i="147"/>
  <c r="AL86" i="147"/>
  <c r="X88" i="147"/>
  <c r="AN88" i="147"/>
  <c r="W89" i="147"/>
  <c r="AM89" i="147"/>
  <c r="AD90" i="147"/>
  <c r="AG91" i="147"/>
  <c r="AF92" i="147"/>
  <c r="T92" i="147"/>
  <c r="T88" i="147"/>
  <c r="T84" i="147"/>
  <c r="T80" i="147"/>
  <c r="T76" i="147"/>
  <c r="T72" i="147"/>
  <c r="T68" i="147"/>
  <c r="AB92" i="147"/>
  <c r="AB88" i="147"/>
  <c r="AB84" i="147"/>
  <c r="AB80" i="147"/>
  <c r="AB76" i="147"/>
  <c r="AB72" i="147"/>
  <c r="AB68" i="147"/>
  <c r="AB65" i="147"/>
  <c r="AJ92" i="147"/>
  <c r="AJ88" i="147"/>
  <c r="AJ84" i="147"/>
  <c r="AJ80" i="147"/>
  <c r="AJ76" i="147"/>
  <c r="AJ72" i="147"/>
  <c r="AJ68" i="147"/>
  <c r="AR92" i="147"/>
  <c r="AR88" i="147"/>
  <c r="AR84" i="147"/>
  <c r="AR80" i="147"/>
  <c r="AR76" i="147"/>
  <c r="AR72" i="147"/>
  <c r="AR68" i="147"/>
  <c r="AR65" i="147"/>
  <c r="AQ41" i="147"/>
  <c r="AM41" i="147"/>
  <c r="AI41" i="147"/>
  <c r="AF65" i="147"/>
  <c r="T69" i="147"/>
  <c r="AN72" i="147"/>
  <c r="T73" i="147"/>
  <c r="X76" i="147"/>
  <c r="T77" i="147"/>
  <c r="AB81" i="147"/>
  <c r="AJ85" i="147"/>
  <c r="AB89" i="147"/>
  <c r="V33" i="147"/>
  <c r="Z33" i="147"/>
  <c r="AD33" i="147"/>
  <c r="AH33" i="147"/>
  <c r="AL33" i="147"/>
  <c r="V34" i="147"/>
  <c r="Z34" i="147"/>
  <c r="AD34" i="147"/>
  <c r="AH34" i="147"/>
  <c r="AL34" i="147"/>
  <c r="V35" i="147"/>
  <c r="Z35" i="147"/>
  <c r="AD35" i="147"/>
  <c r="AH35" i="147"/>
  <c r="AL35" i="147"/>
  <c r="V36" i="147"/>
  <c r="Z36" i="147"/>
  <c r="AD36" i="147"/>
  <c r="AH36" i="147"/>
  <c r="AL36" i="147"/>
  <c r="U37" i="147"/>
  <c r="Z37" i="147"/>
  <c r="AD37" i="147"/>
  <c r="AH37" i="147"/>
  <c r="AL37" i="147"/>
  <c r="U38" i="147"/>
  <c r="Z38" i="147"/>
  <c r="AD38" i="147"/>
  <c r="AH38" i="147"/>
  <c r="AL38" i="147"/>
  <c r="U39" i="147"/>
  <c r="Z39" i="147"/>
  <c r="AD39" i="147"/>
  <c r="AH39" i="147"/>
  <c r="AL39" i="147"/>
  <c r="U40" i="147"/>
  <c r="Z40" i="147"/>
  <c r="AD40" i="147"/>
  <c r="AH40" i="147"/>
  <c r="AL40" i="147"/>
  <c r="U41" i="147"/>
  <c r="Y41" i="147"/>
  <c r="AD41" i="147"/>
  <c r="AH41" i="147"/>
  <c r="AN41" i="147"/>
  <c r="AS41" i="147"/>
  <c r="AG42" i="147"/>
  <c r="AL42" i="147"/>
  <c r="AG45" i="147"/>
  <c r="AO45" i="147"/>
  <c r="AO47" i="147"/>
  <c r="AO49" i="147"/>
  <c r="AO51" i="147"/>
  <c r="AO53" i="147"/>
  <c r="R90" i="147"/>
  <c r="Z90" i="147"/>
  <c r="AH90" i="147"/>
  <c r="AP90" i="147"/>
  <c r="AS65" i="147"/>
  <c r="AA65" i="147"/>
  <c r="AL65" i="147"/>
  <c r="W66" i="147"/>
  <c r="AM66" i="147"/>
  <c r="AD67" i="147"/>
  <c r="AC68" i="147"/>
  <c r="AS68" i="147"/>
  <c r="AB69" i="147"/>
  <c r="AR69" i="147"/>
  <c r="AR70" i="147"/>
  <c r="AE70" i="147"/>
  <c r="AF72" i="147"/>
  <c r="AB73" i="147"/>
  <c r="AR73" i="147"/>
  <c r="AR74" i="147"/>
  <c r="AE74" i="147"/>
  <c r="AF76" i="147"/>
  <c r="AB77" i="147"/>
  <c r="AR77" i="147"/>
  <c r="AR78" i="147"/>
  <c r="AE78" i="147"/>
  <c r="U80" i="147"/>
  <c r="AK80" i="147"/>
  <c r="T81" i="147"/>
  <c r="AJ81" i="147"/>
  <c r="W82" i="147"/>
  <c r="AM82" i="147"/>
  <c r="AD83" i="147"/>
  <c r="AC84" i="147"/>
  <c r="AS84" i="147"/>
  <c r="AB85" i="147"/>
  <c r="AR85" i="147"/>
  <c r="AR86" i="147"/>
  <c r="U88" i="147"/>
  <c r="AK88" i="147"/>
  <c r="T89" i="147"/>
  <c r="AJ89" i="147"/>
  <c r="W90" i="147"/>
  <c r="AM90" i="147"/>
  <c r="AD91" i="147"/>
  <c r="AC92" i="147"/>
  <c r="AP68" i="147"/>
  <c r="AL68" i="147"/>
  <c r="AH68" i="147"/>
  <c r="AD68" i="147"/>
  <c r="Z68" i="147"/>
  <c r="V68" i="147"/>
  <c r="R68" i="147"/>
  <c r="AQ68" i="147"/>
  <c r="AM68" i="147"/>
  <c r="AI68" i="147"/>
  <c r="AE68" i="147"/>
  <c r="AA68" i="147"/>
  <c r="W68" i="147"/>
  <c r="S68" i="147"/>
  <c r="AP72" i="147"/>
  <c r="AL72" i="147"/>
  <c r="AH72" i="147"/>
  <c r="AD72" i="147"/>
  <c r="Z72" i="147"/>
  <c r="V72" i="147"/>
  <c r="R72" i="147"/>
  <c r="AQ72" i="147"/>
  <c r="AM72" i="147"/>
  <c r="AI72" i="147"/>
  <c r="AE72" i="147"/>
  <c r="AA72" i="147"/>
  <c r="W72" i="147"/>
  <c r="S72" i="147"/>
  <c r="AP76" i="147"/>
  <c r="AL76" i="147"/>
  <c r="AH76" i="147"/>
  <c r="AD76" i="147"/>
  <c r="Z76" i="147"/>
  <c r="V76" i="147"/>
  <c r="R76" i="147"/>
  <c r="AQ76" i="147"/>
  <c r="AM76" i="147"/>
  <c r="AI76" i="147"/>
  <c r="AE76" i="147"/>
  <c r="AA76" i="147"/>
  <c r="W76" i="147"/>
  <c r="S76" i="147"/>
  <c r="AP80" i="147"/>
  <c r="AL80" i="147"/>
  <c r="AH80" i="147"/>
  <c r="AD80" i="147"/>
  <c r="Z80" i="147"/>
  <c r="V80" i="147"/>
  <c r="R80" i="147"/>
  <c r="AQ80" i="147"/>
  <c r="AM80" i="147"/>
  <c r="AI80" i="147"/>
  <c r="AE80" i="147"/>
  <c r="AA80" i="147"/>
  <c r="W80" i="147"/>
  <c r="S80" i="147"/>
  <c r="AP84" i="147"/>
  <c r="AL84" i="147"/>
  <c r="AH84" i="147"/>
  <c r="AD84" i="147"/>
  <c r="Z84" i="147"/>
  <c r="V84" i="147"/>
  <c r="R84" i="147"/>
  <c r="AQ84" i="147"/>
  <c r="AM84" i="147"/>
  <c r="AI84" i="147"/>
  <c r="AE84" i="147"/>
  <c r="AA84" i="147"/>
  <c r="W84" i="147"/>
  <c r="S84" i="147"/>
  <c r="AP88" i="147"/>
  <c r="AL88" i="147"/>
  <c r="AH88" i="147"/>
  <c r="AD88" i="147"/>
  <c r="Z88" i="147"/>
  <c r="V88" i="147"/>
  <c r="R88" i="147"/>
  <c r="AQ88" i="147"/>
  <c r="AM88" i="147"/>
  <c r="AI88" i="147"/>
  <c r="AE88" i="147"/>
  <c r="AA88" i="147"/>
  <c r="W88" i="147"/>
  <c r="S88" i="147"/>
  <c r="AP92" i="147"/>
  <c r="AL92" i="147"/>
  <c r="AH92" i="147"/>
  <c r="AD92" i="147"/>
  <c r="Z92" i="147"/>
  <c r="V92" i="147"/>
  <c r="R92" i="147"/>
  <c r="AQ92" i="147"/>
  <c r="AM92" i="147"/>
  <c r="AI92" i="147"/>
  <c r="AE92" i="147"/>
  <c r="AA92" i="147"/>
  <c r="W92" i="147"/>
  <c r="S92" i="147"/>
  <c r="R65" i="147"/>
  <c r="AH65" i="147"/>
  <c r="R66" i="147"/>
  <c r="Z66" i="147"/>
  <c r="AH66" i="147"/>
  <c r="AP66" i="147"/>
  <c r="Y68" i="147"/>
  <c r="AG68" i="147"/>
  <c r="AO68" i="147"/>
  <c r="AS69" i="147"/>
  <c r="R70" i="147"/>
  <c r="Z70" i="147"/>
  <c r="AH70" i="147"/>
  <c r="AP70" i="147"/>
  <c r="Y72" i="147"/>
  <c r="AG72" i="147"/>
  <c r="AO72" i="147"/>
  <c r="AS73" i="147"/>
  <c r="R74" i="147"/>
  <c r="Z74" i="147"/>
  <c r="AH74" i="147"/>
  <c r="AP74" i="147"/>
  <c r="Y76" i="147"/>
  <c r="AG76" i="147"/>
  <c r="AO76" i="147"/>
  <c r="AS77" i="147"/>
  <c r="R78" i="147"/>
  <c r="Z78" i="147"/>
  <c r="AH78" i="147"/>
  <c r="AP78" i="147"/>
  <c r="Y80" i="147"/>
  <c r="AG80" i="147"/>
  <c r="AO80" i="147"/>
  <c r="AS81" i="147"/>
  <c r="R82" i="147"/>
  <c r="Z82" i="147"/>
  <c r="AH82" i="147"/>
  <c r="AP82" i="147"/>
  <c r="Y84" i="147"/>
  <c r="AG84" i="147"/>
  <c r="AO84" i="147"/>
  <c r="AS85" i="147"/>
  <c r="R86" i="147"/>
  <c r="Z86" i="147"/>
  <c r="AH86" i="147"/>
  <c r="AP86" i="147"/>
  <c r="Y88" i="147"/>
  <c r="AG88" i="147"/>
  <c r="AO88" i="147"/>
  <c r="AS89" i="147"/>
  <c r="Y92" i="147"/>
  <c r="AG92" i="147"/>
  <c r="AO92" i="147"/>
  <c r="R89" i="147"/>
  <c r="R85" i="147"/>
  <c r="R81" i="147"/>
  <c r="R77" i="147"/>
  <c r="R73" i="147"/>
  <c r="R69" i="147"/>
  <c r="V89" i="147"/>
  <c r="V85" i="147"/>
  <c r="V81" i="147"/>
  <c r="V77" i="147"/>
  <c r="V73" i="147"/>
  <c r="V69" i="147"/>
  <c r="Z89" i="147"/>
  <c r="Z85" i="147"/>
  <c r="Z81" i="147"/>
  <c r="Z77" i="147"/>
  <c r="Z73" i="147"/>
  <c r="Z69" i="147"/>
  <c r="AD89" i="147"/>
  <c r="AD85" i="147"/>
  <c r="AD81" i="147"/>
  <c r="AD77" i="147"/>
  <c r="AD73" i="147"/>
  <c r="AD69" i="147"/>
  <c r="AH89" i="147"/>
  <c r="AH85" i="147"/>
  <c r="AH81" i="147"/>
  <c r="AH77" i="147"/>
  <c r="AH73" i="147"/>
  <c r="AH69" i="147"/>
  <c r="AL89" i="147"/>
  <c r="AL85" i="147"/>
  <c r="AL81" i="147"/>
  <c r="AL77" i="147"/>
  <c r="AL73" i="147"/>
  <c r="AL69" i="147"/>
  <c r="AP89" i="147"/>
  <c r="AP85" i="147"/>
  <c r="AP81" i="147"/>
  <c r="AP77" i="147"/>
  <c r="AP73" i="147"/>
  <c r="AP69" i="147"/>
  <c r="AD65" i="147"/>
  <c r="U66" i="147"/>
  <c r="Y66" i="147"/>
  <c r="AC66" i="147"/>
  <c r="AG66" i="147"/>
  <c r="AK66" i="147"/>
  <c r="AO66" i="147"/>
  <c r="AS66" i="147"/>
  <c r="U70" i="147"/>
  <c r="Y70" i="147"/>
  <c r="AC70" i="147"/>
  <c r="AG70" i="147"/>
  <c r="AK70" i="147"/>
  <c r="AO70" i="147"/>
  <c r="AS70" i="147"/>
  <c r="U74" i="147"/>
  <c r="Y74" i="147"/>
  <c r="AC74" i="147"/>
  <c r="AG74" i="147"/>
  <c r="AK74" i="147"/>
  <c r="AO74" i="147"/>
  <c r="AS74" i="147"/>
  <c r="U78" i="147"/>
  <c r="Y78" i="147"/>
  <c r="AC78" i="147"/>
  <c r="AG78" i="147"/>
  <c r="AK78" i="147"/>
  <c r="AO78" i="147"/>
  <c r="AS78" i="147"/>
  <c r="U82" i="147"/>
  <c r="Y82" i="147"/>
  <c r="AC82" i="147"/>
  <c r="AG82" i="147"/>
  <c r="AK82" i="147"/>
  <c r="AO82" i="147"/>
  <c r="AS82" i="147"/>
  <c r="U86" i="147"/>
  <c r="Y86" i="147"/>
  <c r="AC86" i="147"/>
  <c r="AG86" i="147"/>
  <c r="AK86" i="147"/>
  <c r="AO86" i="147"/>
  <c r="AS86" i="147"/>
  <c r="U90" i="147"/>
  <c r="Y90" i="147"/>
  <c r="AC90" i="147"/>
  <c r="AG90" i="147"/>
  <c r="AK90" i="147"/>
  <c r="AO90" i="147"/>
  <c r="AS90" i="147"/>
  <c r="U65" i="147"/>
  <c r="Y65" i="147"/>
  <c r="AC65" i="147"/>
  <c r="AG65" i="147"/>
  <c r="AK65" i="147"/>
  <c r="AO65" i="147"/>
  <c r="T66" i="147"/>
  <c r="X66" i="147"/>
  <c r="AB66" i="147"/>
  <c r="AF66" i="147"/>
  <c r="AJ66" i="147"/>
  <c r="AN66" i="147"/>
  <c r="U69" i="147"/>
  <c r="Y69" i="147"/>
  <c r="AC69" i="147"/>
  <c r="AG69" i="147"/>
  <c r="AK69" i="147"/>
  <c r="AO69" i="147"/>
  <c r="T70" i="147"/>
  <c r="X70" i="147"/>
  <c r="AB70" i="147"/>
  <c r="AF70" i="147"/>
  <c r="AJ70" i="147"/>
  <c r="AN70" i="147"/>
  <c r="U73" i="147"/>
  <c r="Y73" i="147"/>
  <c r="AC73" i="147"/>
  <c r="AG73" i="147"/>
  <c r="AK73" i="147"/>
  <c r="AO73" i="147"/>
  <c r="T74" i="147"/>
  <c r="X74" i="147"/>
  <c r="AB74" i="147"/>
  <c r="AF74" i="147"/>
  <c r="AJ74" i="147"/>
  <c r="AN74" i="147"/>
  <c r="U77" i="147"/>
  <c r="Y77" i="147"/>
  <c r="AC77" i="147"/>
  <c r="AG77" i="147"/>
  <c r="AK77" i="147"/>
  <c r="AO77" i="147"/>
  <c r="T78" i="147"/>
  <c r="X78" i="147"/>
  <c r="AB78" i="147"/>
  <c r="AF78" i="147"/>
  <c r="AJ78" i="147"/>
  <c r="AN78" i="147"/>
  <c r="U81" i="147"/>
  <c r="Y81" i="147"/>
  <c r="AC81" i="147"/>
  <c r="AG81" i="147"/>
  <c r="AK81" i="147"/>
  <c r="AO81" i="147"/>
  <c r="T82" i="147"/>
  <c r="X82" i="147"/>
  <c r="AB82" i="147"/>
  <c r="AF82" i="147"/>
  <c r="AJ82" i="147"/>
  <c r="AN82" i="147"/>
  <c r="U85" i="147"/>
  <c r="Y85" i="147"/>
  <c r="AC85" i="147"/>
  <c r="AG85" i="147"/>
  <c r="AK85" i="147"/>
  <c r="AO85" i="147"/>
  <c r="T86" i="147"/>
  <c r="X86" i="147"/>
  <c r="AB86" i="147"/>
  <c r="AF86" i="147"/>
  <c r="AJ86" i="147"/>
  <c r="AN86" i="147"/>
  <c r="U89" i="147"/>
  <c r="Y89" i="147"/>
  <c r="AC89" i="147"/>
  <c r="AG89" i="147"/>
  <c r="AK89" i="147"/>
  <c r="AO89" i="147"/>
  <c r="T90" i="147"/>
  <c r="X90" i="147"/>
  <c r="AB90" i="147"/>
  <c r="AF90" i="147"/>
  <c r="AJ90" i="147"/>
  <c r="AN90" i="147"/>
  <c r="U28" i="146"/>
  <c r="AK28" i="146"/>
  <c r="AI60" i="146"/>
  <c r="AJ64" i="146"/>
  <c r="R74" i="146"/>
  <c r="AF42" i="146"/>
  <c r="AC28" i="146"/>
  <c r="AI53" i="146"/>
  <c r="P45" i="146"/>
  <c r="T27" i="146"/>
  <c r="AJ29" i="146"/>
  <c r="AI27" i="146"/>
  <c r="AF34" i="146"/>
  <c r="T65" i="146"/>
  <c r="L25" i="146"/>
  <c r="L9" i="146"/>
  <c r="R9" i="146" s="1"/>
  <c r="L13" i="146"/>
  <c r="R13" i="146" s="1"/>
  <c r="L19" i="146"/>
  <c r="R19" i="146" s="1"/>
  <c r="L23" i="146"/>
  <c r="R23" i="146" s="1"/>
  <c r="L7" i="146"/>
  <c r="R7" i="146" s="1"/>
  <c r="L11" i="146"/>
  <c r="R11" i="146" s="1"/>
  <c r="L15" i="146"/>
  <c r="R15" i="146" s="1"/>
  <c r="L17" i="146"/>
  <c r="R17" i="146" s="1"/>
  <c r="L21" i="146"/>
  <c r="R21" i="146" s="1"/>
  <c r="AE72" i="146"/>
  <c r="AG31" i="146"/>
  <c r="AF32" i="146"/>
  <c r="AC61" i="146"/>
  <c r="AB31" i="146"/>
  <c r="AG35" i="146"/>
  <c r="AF36" i="146"/>
  <c r="AE44" i="146"/>
  <c r="AE55" i="146"/>
  <c r="AD56" i="146"/>
  <c r="T69" i="146"/>
  <c r="AG37" i="146"/>
  <c r="AF38" i="146"/>
  <c r="AF45" i="146"/>
  <c r="AA59" i="146"/>
  <c r="T73" i="146"/>
  <c r="AK40" i="146"/>
  <c r="AG40" i="146"/>
  <c r="AB40" i="146"/>
  <c r="X40" i="146"/>
  <c r="T40" i="146"/>
  <c r="P40" i="146"/>
  <c r="AH40" i="146"/>
  <c r="AA40" i="146"/>
  <c r="V40" i="146"/>
  <c r="Q40" i="146"/>
  <c r="AI40" i="146"/>
  <c r="AD40" i="146"/>
  <c r="W40" i="146"/>
  <c r="R40" i="146"/>
  <c r="AK46" i="146"/>
  <c r="AF46" i="146"/>
  <c r="AB46" i="146"/>
  <c r="X46" i="146"/>
  <c r="T46" i="146"/>
  <c r="P46" i="146"/>
  <c r="AG46" i="146"/>
  <c r="AA46" i="146"/>
  <c r="V46" i="146"/>
  <c r="Q46" i="146"/>
  <c r="AH46" i="146"/>
  <c r="AC46" i="146"/>
  <c r="W46" i="146"/>
  <c r="R46" i="146"/>
  <c r="AJ48" i="146"/>
  <c r="AF48" i="146"/>
  <c r="AB48" i="146"/>
  <c r="X48" i="146"/>
  <c r="T48" i="146"/>
  <c r="P48" i="146"/>
  <c r="AG48" i="146"/>
  <c r="AA48" i="146"/>
  <c r="V48" i="146"/>
  <c r="Q48" i="146"/>
  <c r="AH48" i="146"/>
  <c r="AC48" i="146"/>
  <c r="W48" i="146"/>
  <c r="R48" i="146"/>
  <c r="AH57" i="146"/>
  <c r="AD57" i="146"/>
  <c r="Z57" i="146"/>
  <c r="V57" i="146"/>
  <c r="R57" i="146"/>
  <c r="AK57" i="146"/>
  <c r="AF57" i="146"/>
  <c r="AA57" i="146"/>
  <c r="U57" i="146"/>
  <c r="P57" i="146"/>
  <c r="AG57" i="146"/>
  <c r="AB57" i="146"/>
  <c r="W57" i="146"/>
  <c r="Q57" i="146"/>
  <c r="AI33" i="146"/>
  <c r="AE33" i="146"/>
  <c r="AA33" i="146"/>
  <c r="W33" i="146"/>
  <c r="R33" i="146"/>
  <c r="AH33" i="146"/>
  <c r="AC33" i="146"/>
  <c r="X33" i="146"/>
  <c r="Q33" i="146"/>
  <c r="AJ33" i="146"/>
  <c r="AD33" i="146"/>
  <c r="Y33" i="146"/>
  <c r="S33" i="146"/>
  <c r="AI39" i="146"/>
  <c r="AE39" i="146"/>
  <c r="Z39" i="146"/>
  <c r="V39" i="146"/>
  <c r="R39" i="146"/>
  <c r="AH39" i="146"/>
  <c r="AC39" i="146"/>
  <c r="W39" i="146"/>
  <c r="Q39" i="146"/>
  <c r="AJ39" i="146"/>
  <c r="AD39" i="146"/>
  <c r="X39" i="146"/>
  <c r="S39" i="146"/>
  <c r="AI41" i="146"/>
  <c r="AE41" i="146"/>
  <c r="Z41" i="146"/>
  <c r="V41" i="146"/>
  <c r="R41" i="146"/>
  <c r="AH41" i="146"/>
  <c r="AB41" i="146"/>
  <c r="W41" i="146"/>
  <c r="Q41" i="146"/>
  <c r="AJ41" i="146"/>
  <c r="AC41" i="146"/>
  <c r="X41" i="146"/>
  <c r="S41" i="146"/>
  <c r="AI43" i="146"/>
  <c r="AD43" i="146"/>
  <c r="Z43" i="146"/>
  <c r="V43" i="146"/>
  <c r="R43" i="146"/>
  <c r="AH43" i="146"/>
  <c r="AB43" i="146"/>
  <c r="W43" i="146"/>
  <c r="Q43" i="146"/>
  <c r="AJ43" i="146"/>
  <c r="AC43" i="146"/>
  <c r="X43" i="146"/>
  <c r="S43" i="146"/>
  <c r="AH47" i="146"/>
  <c r="AD47" i="146"/>
  <c r="Z47" i="146"/>
  <c r="V47" i="146"/>
  <c r="R47" i="146"/>
  <c r="AG47" i="146"/>
  <c r="AB47" i="146"/>
  <c r="W47" i="146"/>
  <c r="Q47" i="146"/>
  <c r="AI47" i="146"/>
  <c r="AC47" i="146"/>
  <c r="X47" i="146"/>
  <c r="S47" i="146"/>
  <c r="AK29" i="146"/>
  <c r="AG29" i="146"/>
  <c r="AC29" i="146"/>
  <c r="Y29" i="146"/>
  <c r="U29" i="146"/>
  <c r="P29" i="146"/>
  <c r="AH29" i="146"/>
  <c r="AD29" i="146"/>
  <c r="Z29" i="146"/>
  <c r="V29" i="146"/>
  <c r="Q29" i="146"/>
  <c r="AK60" i="146"/>
  <c r="AG60" i="146"/>
  <c r="AC60" i="146"/>
  <c r="Y60" i="146"/>
  <c r="U60" i="146"/>
  <c r="Q60" i="146"/>
  <c r="AF60" i="146"/>
  <c r="AA60" i="146"/>
  <c r="V60" i="146"/>
  <c r="P60" i="146"/>
  <c r="AH60" i="146"/>
  <c r="AB60" i="146"/>
  <c r="W60" i="146"/>
  <c r="R60" i="146"/>
  <c r="AJ63" i="146"/>
  <c r="AF63" i="146"/>
  <c r="AB63" i="146"/>
  <c r="X63" i="146"/>
  <c r="T63" i="146"/>
  <c r="P63" i="146"/>
  <c r="AH63" i="146"/>
  <c r="AC63" i="146"/>
  <c r="W63" i="146"/>
  <c r="R63" i="146"/>
  <c r="AI63" i="146"/>
  <c r="AD63" i="146"/>
  <c r="Y63" i="146"/>
  <c r="S63" i="146"/>
  <c r="AK68" i="146"/>
  <c r="AG68" i="146"/>
  <c r="AC68" i="146"/>
  <c r="Y68" i="146"/>
  <c r="U68" i="146"/>
  <c r="Q68" i="146"/>
  <c r="AF68" i="146"/>
  <c r="AA68" i="146"/>
  <c r="V68" i="146"/>
  <c r="P68" i="146"/>
  <c r="AI68" i="146"/>
  <c r="AD68" i="146"/>
  <c r="X68" i="146"/>
  <c r="AH68" i="146"/>
  <c r="AB68" i="146"/>
  <c r="W68" i="146"/>
  <c r="R68" i="146"/>
  <c r="S68" i="146"/>
  <c r="AK72" i="146"/>
  <c r="AG72" i="146"/>
  <c r="AC72" i="146"/>
  <c r="Y72" i="146"/>
  <c r="U72" i="146"/>
  <c r="Q72" i="146"/>
  <c r="AF72" i="146"/>
  <c r="AA72" i="146"/>
  <c r="V72" i="146"/>
  <c r="P72" i="146"/>
  <c r="S72" i="146"/>
  <c r="AH72" i="146"/>
  <c r="AB72" i="146"/>
  <c r="W72" i="146"/>
  <c r="R72" i="146"/>
  <c r="AI72" i="146"/>
  <c r="AD72" i="146"/>
  <c r="X72" i="146"/>
  <c r="W27" i="146"/>
  <c r="Z28" i="146"/>
  <c r="Q30" i="146"/>
  <c r="AH30" i="146"/>
  <c r="AC31" i="146"/>
  <c r="AA32" i="146"/>
  <c r="P33" i="146"/>
  <c r="AA34" i="146"/>
  <c r="P35" i="146"/>
  <c r="AB35" i="146"/>
  <c r="AA36" i="146"/>
  <c r="AB37" i="146"/>
  <c r="AA39" i="146"/>
  <c r="Z40" i="146"/>
  <c r="P41" i="146"/>
  <c r="AA43" i="146"/>
  <c r="AA45" i="146"/>
  <c r="Z46" i="146"/>
  <c r="P47" i="146"/>
  <c r="Y74" i="146"/>
  <c r="S53" i="146"/>
  <c r="Q54" i="146"/>
  <c r="Z55" i="146"/>
  <c r="X56" i="146"/>
  <c r="X58" i="146"/>
  <c r="V59" i="146"/>
  <c r="T60" i="146"/>
  <c r="AI61" i="146"/>
  <c r="AG62" i="146"/>
  <c r="AE63" i="146"/>
  <c r="AD64" i="146"/>
  <c r="AA67" i="146"/>
  <c r="AE69" i="146"/>
  <c r="AA71" i="146"/>
  <c r="AC74" i="146"/>
  <c r="S4" i="146"/>
  <c r="L5" i="146"/>
  <c r="R5" i="146" s="1"/>
  <c r="AB27" i="146"/>
  <c r="AJ27" i="146"/>
  <c r="P28" i="146"/>
  <c r="AG28" i="146"/>
  <c r="AA29" i="146"/>
  <c r="W30" i="146"/>
  <c r="AK31" i="146"/>
  <c r="Z34" i="146"/>
  <c r="AJ34" i="146"/>
  <c r="Z36" i="146"/>
  <c r="AJ36" i="146"/>
  <c r="Y39" i="146"/>
  <c r="AK39" i="146"/>
  <c r="Y41" i="146"/>
  <c r="AK41" i="146"/>
  <c r="Y43" i="146"/>
  <c r="AK43" i="146"/>
  <c r="Y44" i="146"/>
  <c r="AJ44" i="146"/>
  <c r="Y47" i="146"/>
  <c r="AK47" i="146"/>
  <c r="Y48" i="146"/>
  <c r="Y53" i="146"/>
  <c r="AJ53" i="146"/>
  <c r="AH54" i="146"/>
  <c r="V55" i="146"/>
  <c r="AG55" i="146"/>
  <c r="AE56" i="146"/>
  <c r="X57" i="146"/>
  <c r="AI57" i="146"/>
  <c r="V58" i="146"/>
  <c r="U59" i="146"/>
  <c r="S60" i="146"/>
  <c r="T61" i="146"/>
  <c r="AC62" i="146"/>
  <c r="AA63" i="146"/>
  <c r="Y65" i="146"/>
  <c r="V67" i="146"/>
  <c r="Y69" i="146"/>
  <c r="V71" i="146"/>
  <c r="X74" i="146"/>
  <c r="L2" i="146"/>
  <c r="R2" i="146" s="1"/>
  <c r="L4" i="146"/>
  <c r="R4" i="146" s="1"/>
  <c r="S27" i="146"/>
  <c r="AA27" i="146"/>
  <c r="AJ28" i="146"/>
  <c r="V28" i="146"/>
  <c r="AD28" i="146"/>
  <c r="X29" i="146"/>
  <c r="AF29" i="146"/>
  <c r="V30" i="146"/>
  <c r="AD30" i="146"/>
  <c r="P31" i="146"/>
  <c r="Y31" i="146"/>
  <c r="V32" i="146"/>
  <c r="U33" i="146"/>
  <c r="AG33" i="146"/>
  <c r="U34" i="146"/>
  <c r="U35" i="146"/>
  <c r="U36" i="146"/>
  <c r="U37" i="146"/>
  <c r="U38" i="146"/>
  <c r="U39" i="146"/>
  <c r="AG39" i="146"/>
  <c r="U40" i="146"/>
  <c r="AF40" i="146"/>
  <c r="U41" i="146"/>
  <c r="AG41" i="146"/>
  <c r="U42" i="146"/>
  <c r="U43" i="146"/>
  <c r="AG43" i="146"/>
  <c r="U44" i="146"/>
  <c r="U45" i="146"/>
  <c r="U46" i="146"/>
  <c r="AE46" i="146"/>
  <c r="U47" i="146"/>
  <c r="AF47" i="146"/>
  <c r="U48" i="146"/>
  <c r="AE48" i="146"/>
  <c r="X53" i="146"/>
  <c r="V54" i="146"/>
  <c r="AG54" i="146"/>
  <c r="U55" i="146"/>
  <c r="S56" i="146"/>
  <c r="T57" i="146"/>
  <c r="AE57" i="146"/>
  <c r="R58" i="146"/>
  <c r="AC58" i="146"/>
  <c r="Q59" i="146"/>
  <c r="Z60" i="146"/>
  <c r="AJ60" i="146"/>
  <c r="S61" i="146"/>
  <c r="Q62" i="146"/>
  <c r="AB62" i="146"/>
  <c r="Z63" i="146"/>
  <c r="AK63" i="146"/>
  <c r="X64" i="146"/>
  <c r="R66" i="146"/>
  <c r="Q67" i="146"/>
  <c r="AJ68" i="146"/>
  <c r="R70" i="146"/>
  <c r="Q71" i="146"/>
  <c r="AJ72" i="146"/>
  <c r="AJ74" i="146"/>
  <c r="AD74" i="146"/>
  <c r="T74" i="146"/>
  <c r="AJ70" i="146"/>
  <c r="AD70" i="146"/>
  <c r="T70" i="146"/>
  <c r="AJ66" i="146"/>
  <c r="AD66" i="146"/>
  <c r="T66" i="146"/>
  <c r="AJ62" i="146"/>
  <c r="AD62" i="146"/>
  <c r="T62" i="146"/>
  <c r="AJ58" i="146"/>
  <c r="AD58" i="146"/>
  <c r="T58" i="146"/>
  <c r="AJ54" i="146"/>
  <c r="AD54" i="146"/>
  <c r="T54" i="146"/>
  <c r="AI28" i="146"/>
  <c r="AE28" i="146"/>
  <c r="AA28" i="146"/>
  <c r="W28" i="146"/>
  <c r="S28" i="146"/>
  <c r="S23" i="146"/>
  <c r="S21" i="146"/>
  <c r="S19" i="146"/>
  <c r="S17" i="146"/>
  <c r="S15" i="146"/>
  <c r="S13" i="146"/>
  <c r="S11" i="146"/>
  <c r="S9" i="146"/>
  <c r="S7" i="146"/>
  <c r="AG74" i="146"/>
  <c r="V74" i="146"/>
  <c r="AB70" i="146"/>
  <c r="Q70" i="146"/>
  <c r="AG66" i="146"/>
  <c r="V66" i="146"/>
  <c r="AF74" i="146"/>
  <c r="P74" i="146"/>
  <c r="AF70" i="146"/>
  <c r="P70" i="146"/>
  <c r="AF66" i="146"/>
  <c r="P66" i="146"/>
  <c r="AF62" i="146"/>
  <c r="P62" i="146"/>
  <c r="AF58" i="146"/>
  <c r="P58" i="146"/>
  <c r="AF54" i="146"/>
  <c r="P54" i="146"/>
  <c r="S5" i="146"/>
  <c r="S3" i="146"/>
  <c r="AB74" i="146"/>
  <c r="Q74" i="146"/>
  <c r="AG70" i="146"/>
  <c r="V70" i="146"/>
  <c r="AB66" i="146"/>
  <c r="Q66" i="146"/>
  <c r="AK32" i="146"/>
  <c r="AG32" i="146"/>
  <c r="AC32" i="146"/>
  <c r="Y32" i="146"/>
  <c r="T32" i="146"/>
  <c r="P32" i="146"/>
  <c r="AH32" i="146"/>
  <c r="AB32" i="146"/>
  <c r="W32" i="146"/>
  <c r="Q32" i="146"/>
  <c r="AI32" i="146"/>
  <c r="AD32" i="146"/>
  <c r="X32" i="146"/>
  <c r="R32" i="146"/>
  <c r="AK34" i="146"/>
  <c r="AG34" i="146"/>
  <c r="AC34" i="146"/>
  <c r="Y34" i="146"/>
  <c r="T34" i="146"/>
  <c r="P34" i="146"/>
  <c r="AH34" i="146"/>
  <c r="AB34" i="146"/>
  <c r="V34" i="146"/>
  <c r="Q34" i="146"/>
  <c r="AI34" i="146"/>
  <c r="AD34" i="146"/>
  <c r="X34" i="146"/>
  <c r="R34" i="146"/>
  <c r="AK36" i="146"/>
  <c r="AG36" i="146"/>
  <c r="AC36" i="146"/>
  <c r="X36" i="146"/>
  <c r="T36" i="146"/>
  <c r="P36" i="146"/>
  <c r="AH36" i="146"/>
  <c r="AB36" i="146"/>
  <c r="V36" i="146"/>
  <c r="Q36" i="146"/>
  <c r="AI36" i="146"/>
  <c r="AD36" i="146"/>
  <c r="W36" i="146"/>
  <c r="R36" i="146"/>
  <c r="AK38" i="146"/>
  <c r="AG38" i="146"/>
  <c r="AC38" i="146"/>
  <c r="X38" i="146"/>
  <c r="T38" i="146"/>
  <c r="P38" i="146"/>
  <c r="AH38" i="146"/>
  <c r="AB38" i="146"/>
  <c r="V38" i="146"/>
  <c r="Q38" i="146"/>
  <c r="AI38" i="146"/>
  <c r="AD38" i="146"/>
  <c r="W38" i="146"/>
  <c r="R38" i="146"/>
  <c r="AK42" i="146"/>
  <c r="AG42" i="146"/>
  <c r="AB42" i="146"/>
  <c r="X42" i="146"/>
  <c r="T42" i="146"/>
  <c r="P42" i="146"/>
  <c r="AH42" i="146"/>
  <c r="AA42" i="146"/>
  <c r="V42" i="146"/>
  <c r="Q42" i="146"/>
  <c r="AI42" i="146"/>
  <c r="AC42" i="146"/>
  <c r="W42" i="146"/>
  <c r="R42" i="146"/>
  <c r="AK44" i="146"/>
  <c r="AF44" i="146"/>
  <c r="AB44" i="146"/>
  <c r="X44" i="146"/>
  <c r="T44" i="146"/>
  <c r="P44" i="146"/>
  <c r="AH44" i="146"/>
  <c r="AA44" i="146"/>
  <c r="V44" i="146"/>
  <c r="Q44" i="146"/>
  <c r="AI44" i="146"/>
  <c r="AC44" i="146"/>
  <c r="W44" i="146"/>
  <c r="R44" i="146"/>
  <c r="AJ55" i="146"/>
  <c r="AF55" i="146"/>
  <c r="AB55" i="146"/>
  <c r="X55" i="146"/>
  <c r="T55" i="146"/>
  <c r="P55" i="146"/>
  <c r="AH55" i="146"/>
  <c r="AC55" i="146"/>
  <c r="W55" i="146"/>
  <c r="R55" i="146"/>
  <c r="AI55" i="146"/>
  <c r="AD55" i="146"/>
  <c r="Y55" i="146"/>
  <c r="S55" i="146"/>
  <c r="AI35" i="146"/>
  <c r="AE35" i="146"/>
  <c r="AA35" i="146"/>
  <c r="V35" i="146"/>
  <c r="R35" i="146"/>
  <c r="AH35" i="146"/>
  <c r="AC35" i="146"/>
  <c r="W35" i="146"/>
  <c r="Q35" i="146"/>
  <c r="AJ35" i="146"/>
  <c r="AD35" i="146"/>
  <c r="Y35" i="146"/>
  <c r="S35" i="146"/>
  <c r="AI37" i="146"/>
  <c r="AE37" i="146"/>
  <c r="AA37" i="146"/>
  <c r="V37" i="146"/>
  <c r="R37" i="146"/>
  <c r="AH37" i="146"/>
  <c r="AC37" i="146"/>
  <c r="W37" i="146"/>
  <c r="Q37" i="146"/>
  <c r="AJ37" i="146"/>
  <c r="AD37" i="146"/>
  <c r="X37" i="146"/>
  <c r="S37" i="146"/>
  <c r="AI45" i="146"/>
  <c r="AD45" i="146"/>
  <c r="Z45" i="146"/>
  <c r="V45" i="146"/>
  <c r="R45" i="146"/>
  <c r="AG45" i="146"/>
  <c r="AB45" i="146"/>
  <c r="W45" i="146"/>
  <c r="Q45" i="146"/>
  <c r="AJ45" i="146"/>
  <c r="AC45" i="146"/>
  <c r="X45" i="146"/>
  <c r="S45" i="146"/>
  <c r="AH53" i="146"/>
  <c r="AD53" i="146"/>
  <c r="Z53" i="146"/>
  <c r="V53" i="146"/>
  <c r="R53" i="146"/>
  <c r="AK53" i="146"/>
  <c r="AF53" i="146"/>
  <c r="AA53" i="146"/>
  <c r="U53" i="146"/>
  <c r="P53" i="146"/>
  <c r="AG53" i="146"/>
  <c r="AB53" i="146"/>
  <c r="W53" i="146"/>
  <c r="Q53" i="146"/>
  <c r="AK64" i="146"/>
  <c r="AG64" i="146"/>
  <c r="AC64" i="146"/>
  <c r="Y64" i="146"/>
  <c r="U64" i="146"/>
  <c r="Q64" i="146"/>
  <c r="AF64" i="146"/>
  <c r="AA64" i="146"/>
  <c r="V64" i="146"/>
  <c r="P64" i="146"/>
  <c r="AI64" i="146"/>
  <c r="AH64" i="146"/>
  <c r="AB64" i="146"/>
  <c r="W64" i="146"/>
  <c r="R64" i="146"/>
  <c r="AK27" i="146"/>
  <c r="AG27" i="146"/>
  <c r="AC27" i="146"/>
  <c r="Y27" i="146"/>
  <c r="U27" i="146"/>
  <c r="Q27" i="146"/>
  <c r="AH27" i="146"/>
  <c r="AD27" i="146"/>
  <c r="Z27" i="146"/>
  <c r="V27" i="146"/>
  <c r="R27" i="146"/>
  <c r="AI31" i="146"/>
  <c r="AH31" i="146"/>
  <c r="AD31" i="146"/>
  <c r="Z31" i="146"/>
  <c r="V31" i="146"/>
  <c r="Q31" i="146"/>
  <c r="AJ31" i="146"/>
  <c r="AE31" i="146"/>
  <c r="AA31" i="146"/>
  <c r="W31" i="146"/>
  <c r="R31" i="146"/>
  <c r="AK56" i="146"/>
  <c r="AG56" i="146"/>
  <c r="AC56" i="146"/>
  <c r="Y56" i="146"/>
  <c r="U56" i="146"/>
  <c r="Q56" i="146"/>
  <c r="AF56" i="146"/>
  <c r="AA56" i="146"/>
  <c r="V56" i="146"/>
  <c r="P56" i="146"/>
  <c r="AH56" i="146"/>
  <c r="AB56" i="146"/>
  <c r="W56" i="146"/>
  <c r="R56" i="146"/>
  <c r="AJ59" i="146"/>
  <c r="AF59" i="146"/>
  <c r="AB59" i="146"/>
  <c r="X59" i="146"/>
  <c r="T59" i="146"/>
  <c r="P59" i="146"/>
  <c r="AH59" i="146"/>
  <c r="AC59" i="146"/>
  <c r="W59" i="146"/>
  <c r="R59" i="146"/>
  <c r="AI59" i="146"/>
  <c r="AD59" i="146"/>
  <c r="Y59" i="146"/>
  <c r="S59" i="146"/>
  <c r="AH61" i="146"/>
  <c r="AD61" i="146"/>
  <c r="Z61" i="146"/>
  <c r="V61" i="146"/>
  <c r="R61" i="146"/>
  <c r="AK61" i="146"/>
  <c r="AF61" i="146"/>
  <c r="AA61" i="146"/>
  <c r="U61" i="146"/>
  <c r="P61" i="146"/>
  <c r="AG61" i="146"/>
  <c r="AB61" i="146"/>
  <c r="W61" i="146"/>
  <c r="Q61" i="146"/>
  <c r="AH65" i="146"/>
  <c r="AD65" i="146"/>
  <c r="Z65" i="146"/>
  <c r="V65" i="146"/>
  <c r="R65" i="146"/>
  <c r="AK65" i="146"/>
  <c r="AF65" i="146"/>
  <c r="AA65" i="146"/>
  <c r="U65" i="146"/>
  <c r="P65" i="146"/>
  <c r="AC65" i="146"/>
  <c r="S65" i="146"/>
  <c r="AG65" i="146"/>
  <c r="AB65" i="146"/>
  <c r="W65" i="146"/>
  <c r="Q65" i="146"/>
  <c r="AI65" i="146"/>
  <c r="X65" i="146"/>
  <c r="AH69" i="146"/>
  <c r="AD69" i="146"/>
  <c r="Z69" i="146"/>
  <c r="V69" i="146"/>
  <c r="R69" i="146"/>
  <c r="AK69" i="146"/>
  <c r="AF69" i="146"/>
  <c r="AA69" i="146"/>
  <c r="U69" i="146"/>
  <c r="P69" i="146"/>
  <c r="AI69" i="146"/>
  <c r="AC69" i="146"/>
  <c r="X69" i="146"/>
  <c r="S69" i="146"/>
  <c r="AG69" i="146"/>
  <c r="AB69" i="146"/>
  <c r="W69" i="146"/>
  <c r="Q69" i="146"/>
  <c r="AH73" i="146"/>
  <c r="AD73" i="146"/>
  <c r="Z73" i="146"/>
  <c r="V73" i="146"/>
  <c r="R73" i="146"/>
  <c r="AK73" i="146"/>
  <c r="AF73" i="146"/>
  <c r="AA73" i="146"/>
  <c r="U73" i="146"/>
  <c r="P73" i="146"/>
  <c r="X73" i="146"/>
  <c r="AG73" i="146"/>
  <c r="AB73" i="146"/>
  <c r="W73" i="146"/>
  <c r="Q73" i="146"/>
  <c r="AI73" i="146"/>
  <c r="AC73" i="146"/>
  <c r="S73" i="146"/>
  <c r="AE27" i="146"/>
  <c r="R28" i="146"/>
  <c r="AH28" i="146"/>
  <c r="T29" i="146"/>
  <c r="AB29" i="146"/>
  <c r="Z30" i="146"/>
  <c r="U31" i="146"/>
  <c r="AB33" i="146"/>
  <c r="P37" i="146"/>
  <c r="Z38" i="146"/>
  <c r="P39" i="146"/>
  <c r="AA41" i="146"/>
  <c r="Z42" i="146"/>
  <c r="P43" i="146"/>
  <c r="Z44" i="146"/>
  <c r="AA47" i="146"/>
  <c r="Z48" i="146"/>
  <c r="U74" i="146"/>
  <c r="AK74" i="146"/>
  <c r="AC53" i="146"/>
  <c r="AB54" i="146"/>
  <c r="AK55" i="146"/>
  <c r="AI56" i="146"/>
  <c r="Y57" i="146"/>
  <c r="AJ57" i="146"/>
  <c r="AH58" i="146"/>
  <c r="AG59" i="146"/>
  <c r="AE60" i="146"/>
  <c r="X61" i="146"/>
  <c r="V62" i="146"/>
  <c r="U63" i="146"/>
  <c r="S64" i="146"/>
  <c r="AE65" i="146"/>
  <c r="AC66" i="146"/>
  <c r="Z68" i="146"/>
  <c r="AC70" i="146"/>
  <c r="Z72" i="146"/>
  <c r="AE73" i="146"/>
  <c r="S2" i="146"/>
  <c r="L3" i="146"/>
  <c r="R3" i="146" s="1"/>
  <c r="Y28" i="146"/>
  <c r="S29" i="146"/>
  <c r="AI29" i="146"/>
  <c r="AJ30" i="146"/>
  <c r="AE30" i="146"/>
  <c r="S31" i="146"/>
  <c r="Z32" i="146"/>
  <c r="AJ32" i="146"/>
  <c r="Z33" i="146"/>
  <c r="AK33" i="146"/>
  <c r="Z35" i="146"/>
  <c r="AK35" i="146"/>
  <c r="Y37" i="146"/>
  <c r="AK37" i="146"/>
  <c r="Y38" i="146"/>
  <c r="AJ38" i="146"/>
  <c r="Y40" i="146"/>
  <c r="AJ40" i="146"/>
  <c r="Y42" i="146"/>
  <c r="AJ42" i="146"/>
  <c r="Y45" i="146"/>
  <c r="AK45" i="146"/>
  <c r="Y46" i="146"/>
  <c r="AJ46" i="146"/>
  <c r="AI48" i="146"/>
  <c r="X54" i="146"/>
  <c r="T56" i="146"/>
  <c r="AG58" i="146"/>
  <c r="AE59" i="146"/>
  <c r="AD60" i="146"/>
  <c r="AE61" i="146"/>
  <c r="R62" i="146"/>
  <c r="Q63" i="146"/>
  <c r="Z64" i="146"/>
  <c r="X66" i="146"/>
  <c r="T68" i="146"/>
  <c r="X70" i="146"/>
  <c r="T72" i="146"/>
  <c r="Y73" i="146"/>
  <c r="L6" i="146"/>
  <c r="R6" i="146" s="1"/>
  <c r="S6" i="146"/>
  <c r="L8" i="146"/>
  <c r="R8" i="146" s="1"/>
  <c r="S8" i="146"/>
  <c r="L10" i="146"/>
  <c r="R10" i="146" s="1"/>
  <c r="S10" i="146"/>
  <c r="L12" i="146"/>
  <c r="R12" i="146" s="1"/>
  <c r="S12" i="146"/>
  <c r="L14" i="146"/>
  <c r="R14" i="146" s="1"/>
  <c r="S14" i="146"/>
  <c r="L16" i="146"/>
  <c r="R16" i="146" s="1"/>
  <c r="S16" i="146"/>
  <c r="L18" i="146"/>
  <c r="R18" i="146" s="1"/>
  <c r="S18" i="146"/>
  <c r="L20" i="146"/>
  <c r="R20" i="146" s="1"/>
  <c r="S20" i="146"/>
  <c r="L22" i="146"/>
  <c r="R22" i="146" s="1"/>
  <c r="S22" i="146"/>
  <c r="L24" i="146"/>
  <c r="X27" i="146"/>
  <c r="AF27" i="146"/>
  <c r="W29" i="146"/>
  <c r="AE29" i="146"/>
  <c r="R30" i="146"/>
  <c r="AA30" i="146"/>
  <c r="AI30" i="146"/>
  <c r="X31" i="146"/>
  <c r="AF31" i="146"/>
  <c r="S32" i="146"/>
  <c r="AE32" i="146"/>
  <c r="T33" i="146"/>
  <c r="AF33" i="146"/>
  <c r="S34" i="146"/>
  <c r="AE34" i="146"/>
  <c r="T35" i="146"/>
  <c r="AF35" i="146"/>
  <c r="S36" i="146"/>
  <c r="AE36" i="146"/>
  <c r="T37" i="146"/>
  <c r="AF37" i="146"/>
  <c r="S38" i="146"/>
  <c r="AE38" i="146"/>
  <c r="T39" i="146"/>
  <c r="AF39" i="146"/>
  <c r="S40" i="146"/>
  <c r="AE40" i="146"/>
  <c r="T41" i="146"/>
  <c r="AF41" i="146"/>
  <c r="S42" i="146"/>
  <c r="AD42" i="146"/>
  <c r="T43" i="146"/>
  <c r="AE43" i="146"/>
  <c r="S44" i="146"/>
  <c r="AD44" i="146"/>
  <c r="T45" i="146"/>
  <c r="AE45" i="146"/>
  <c r="S46" i="146"/>
  <c r="AD46" i="146"/>
  <c r="T47" i="146"/>
  <c r="AE47" i="146"/>
  <c r="S48" i="146"/>
  <c r="AD48" i="146"/>
  <c r="Z74" i="146"/>
  <c r="T53" i="146"/>
  <c r="AE53" i="146"/>
  <c r="R54" i="146"/>
  <c r="AC54" i="146"/>
  <c r="Q55" i="146"/>
  <c r="AA55" i="146"/>
  <c r="Z56" i="146"/>
  <c r="AJ56" i="146"/>
  <c r="S57" i="146"/>
  <c r="AC57" i="146"/>
  <c r="Q58" i="146"/>
  <c r="AB58" i="146"/>
  <c r="Z59" i="146"/>
  <c r="AK59" i="146"/>
  <c r="X60" i="146"/>
  <c r="Y61" i="146"/>
  <c r="AJ61" i="146"/>
  <c r="X62" i="146"/>
  <c r="AH62" i="146"/>
  <c r="V63" i="146"/>
  <c r="AG63" i="146"/>
  <c r="T64" i="146"/>
  <c r="AE64" i="146"/>
  <c r="AJ65" i="146"/>
  <c r="AH66" i="146"/>
  <c r="AG67" i="146"/>
  <c r="AE68" i="146"/>
  <c r="AJ69" i="146"/>
  <c r="AH70" i="146"/>
  <c r="AI71" i="146"/>
  <c r="AG71" i="146"/>
  <c r="AJ73" i="146"/>
  <c r="AH74" i="146"/>
  <c r="AJ67" i="146"/>
  <c r="AF67" i="146"/>
  <c r="AB67" i="146"/>
  <c r="X67" i="146"/>
  <c r="T67" i="146"/>
  <c r="P67" i="146"/>
  <c r="U67" i="146"/>
  <c r="Z67" i="146"/>
  <c r="AE67" i="146"/>
  <c r="AK67" i="146"/>
  <c r="T28" i="146"/>
  <c r="X28" i="146"/>
  <c r="AB28" i="146"/>
  <c r="AF28" i="146"/>
  <c r="P30" i="146"/>
  <c r="U30" i="146"/>
  <c r="Y30" i="146"/>
  <c r="AC30" i="146"/>
  <c r="AG30" i="146"/>
  <c r="AK30" i="146"/>
  <c r="U54" i="146"/>
  <c r="Z54" i="146"/>
  <c r="AK54" i="146"/>
  <c r="U58" i="146"/>
  <c r="Z58" i="146"/>
  <c r="AK58" i="146"/>
  <c r="U62" i="146"/>
  <c r="Z62" i="146"/>
  <c r="AK62" i="146"/>
  <c r="U66" i="146"/>
  <c r="Z66" i="146"/>
  <c r="AK66" i="146"/>
  <c r="S67" i="146"/>
  <c r="Y67" i="146"/>
  <c r="AD67" i="146"/>
  <c r="AI67" i="146"/>
  <c r="U70" i="146"/>
  <c r="Z70" i="146"/>
  <c r="AK70" i="146"/>
  <c r="S71" i="146"/>
  <c r="Y71" i="146"/>
  <c r="AD71" i="146"/>
  <c r="AJ71" i="146"/>
  <c r="AF71" i="146"/>
  <c r="AB71" i="146"/>
  <c r="X71" i="146"/>
  <c r="T71" i="146"/>
  <c r="P71" i="146"/>
  <c r="U71" i="146"/>
  <c r="Z71" i="146"/>
  <c r="AE71" i="146"/>
  <c r="AK71" i="146"/>
  <c r="T30" i="146"/>
  <c r="X30" i="146"/>
  <c r="AB30" i="146"/>
  <c r="AF30" i="146"/>
  <c r="AI54" i="146"/>
  <c r="Y54" i="146"/>
  <c r="AI58" i="146"/>
  <c r="Y58" i="146"/>
  <c r="AI62" i="146"/>
  <c r="Y62" i="146"/>
  <c r="AI66" i="146"/>
  <c r="Y66" i="146"/>
  <c r="R67" i="146"/>
  <c r="N67" i="146" s="1"/>
  <c r="W67" i="146"/>
  <c r="AC67" i="146"/>
  <c r="AH67" i="146"/>
  <c r="AI70" i="146"/>
  <c r="Y70" i="146"/>
  <c r="R71" i="146"/>
  <c r="W71" i="146"/>
  <c r="AC71" i="146"/>
  <c r="AH71" i="146"/>
  <c r="AI74" i="146"/>
  <c r="S54" i="146"/>
  <c r="W54" i="146"/>
  <c r="AA54" i="146"/>
  <c r="AE54" i="146"/>
  <c r="S58" i="146"/>
  <c r="W58" i="146"/>
  <c r="AA58" i="146"/>
  <c r="AE58" i="146"/>
  <c r="S62" i="146"/>
  <c r="W62" i="146"/>
  <c r="AA62" i="146"/>
  <c r="AE62" i="146"/>
  <c r="S66" i="146"/>
  <c r="W66" i="146"/>
  <c r="AA66" i="146"/>
  <c r="AE66" i="146"/>
  <c r="S70" i="146"/>
  <c r="W70" i="146"/>
  <c r="AA70" i="146"/>
  <c r="AE70" i="146"/>
  <c r="S74" i="146"/>
  <c r="W74" i="146"/>
  <c r="AA74" i="146"/>
  <c r="AE74" i="146"/>
  <c r="AK86" i="145"/>
  <c r="T45" i="145"/>
  <c r="X35" i="145"/>
  <c r="AJ47" i="145"/>
  <c r="AN47" i="145"/>
  <c r="L7" i="145"/>
  <c r="S7" i="145" s="1"/>
  <c r="U44" i="145"/>
  <c r="AC54" i="145"/>
  <c r="AK32" i="145"/>
  <c r="AO56" i="145"/>
  <c r="AM40" i="145"/>
  <c r="AN70" i="145"/>
  <c r="W47" i="145"/>
  <c r="AE47" i="145"/>
  <c r="AB56" i="145"/>
  <c r="AO37" i="145"/>
  <c r="AN67" i="145"/>
  <c r="AN75" i="145"/>
  <c r="AK41" i="145"/>
  <c r="AK49" i="145"/>
  <c r="AM48" i="145"/>
  <c r="AF31" i="145"/>
  <c r="L22" i="145"/>
  <c r="S22" i="145" s="1"/>
  <c r="L3" i="145"/>
  <c r="S3" i="145" s="1"/>
  <c r="L16" i="145"/>
  <c r="S16" i="145" s="1"/>
  <c r="L18" i="145"/>
  <c r="S18" i="145" s="1"/>
  <c r="L23" i="145"/>
  <c r="S23" i="145" s="1"/>
  <c r="L21" i="145"/>
  <c r="S21" i="145" s="1"/>
  <c r="L6" i="145"/>
  <c r="S6" i="145" s="1"/>
  <c r="L2" i="145"/>
  <c r="S2" i="145" s="1"/>
  <c r="L17" i="145"/>
  <c r="S17" i="145" s="1"/>
  <c r="L13" i="145"/>
  <c r="S13" i="145" s="1"/>
  <c r="L9" i="145"/>
  <c r="S9" i="145" s="1"/>
  <c r="L26" i="145"/>
  <c r="S26" i="145" s="1"/>
  <c r="L19" i="145"/>
  <c r="S19" i="145" s="1"/>
  <c r="L8" i="145"/>
  <c r="S8" i="145" s="1"/>
  <c r="L4" i="145"/>
  <c r="S4" i="145" s="1"/>
  <c r="L24" i="145"/>
  <c r="S24" i="145" s="1"/>
  <c r="L15" i="145"/>
  <c r="S15" i="145" s="1"/>
  <c r="L11" i="145"/>
  <c r="S11" i="145" s="1"/>
  <c r="L12" i="145"/>
  <c r="S12" i="145" s="1"/>
  <c r="L5" i="145"/>
  <c r="S5" i="145" s="1"/>
  <c r="L10" i="145"/>
  <c r="S10" i="145" s="1"/>
  <c r="L20" i="145"/>
  <c r="S20" i="145" s="1"/>
  <c r="L25" i="145"/>
  <c r="S25" i="145" s="1"/>
  <c r="L14" i="145"/>
  <c r="S14" i="145" s="1"/>
  <c r="AM43" i="145"/>
  <c r="AI43" i="145"/>
  <c r="AE43" i="145"/>
  <c r="Z43" i="145"/>
  <c r="V43" i="145"/>
  <c r="R43" i="145"/>
  <c r="AP43" i="145"/>
  <c r="AL43" i="145"/>
  <c r="AH43" i="145"/>
  <c r="AD43" i="145"/>
  <c r="Y43" i="145"/>
  <c r="U43" i="145"/>
  <c r="Q43" i="145"/>
  <c r="AN36" i="145"/>
  <c r="AJ36" i="145"/>
  <c r="AF36" i="145"/>
  <c r="AB36" i="145"/>
  <c r="X36" i="145"/>
  <c r="S36" i="145"/>
  <c r="AN52" i="145"/>
  <c r="AI52" i="145"/>
  <c r="AE52" i="145"/>
  <c r="AA52" i="145"/>
  <c r="W52" i="145"/>
  <c r="S52" i="145"/>
  <c r="AM52" i="145"/>
  <c r="AH52" i="145"/>
  <c r="AD52" i="145"/>
  <c r="Z52" i="145"/>
  <c r="V52" i="145"/>
  <c r="R52" i="145"/>
  <c r="AJ52" i="145"/>
  <c r="AB52" i="145"/>
  <c r="T52" i="145"/>
  <c r="AP52" i="145"/>
  <c r="AG52" i="145"/>
  <c r="Y52" i="145"/>
  <c r="Q52" i="145"/>
  <c r="AP78" i="145"/>
  <c r="AL78" i="145"/>
  <c r="AH78" i="145"/>
  <c r="AD78" i="145"/>
  <c r="Z78" i="145"/>
  <c r="V78" i="145"/>
  <c r="R78" i="145"/>
  <c r="AO78" i="145"/>
  <c r="AK78" i="145"/>
  <c r="AG78" i="145"/>
  <c r="AC78" i="145"/>
  <c r="Y78" i="145"/>
  <c r="U78" i="145"/>
  <c r="Q78" i="145"/>
  <c r="AM78" i="145"/>
  <c r="AE78" i="145"/>
  <c r="W78" i="145"/>
  <c r="AJ78" i="145"/>
  <c r="AB78" i="145"/>
  <c r="T78" i="145"/>
  <c r="AM34" i="145"/>
  <c r="AI34" i="145"/>
  <c r="AE34" i="145"/>
  <c r="AA34" i="145"/>
  <c r="W34" i="145"/>
  <c r="R34" i="145"/>
  <c r="AN38" i="145"/>
  <c r="AJ38" i="145"/>
  <c r="AF38" i="145"/>
  <c r="AB38" i="145"/>
  <c r="W38" i="145"/>
  <c r="S38" i="145"/>
  <c r="AP39" i="145"/>
  <c r="AL39" i="145"/>
  <c r="AH39" i="145"/>
  <c r="AD39" i="145"/>
  <c r="Z39" i="145"/>
  <c r="U39" i="145"/>
  <c r="Q39" i="145"/>
  <c r="AM45" i="145"/>
  <c r="AI45" i="145"/>
  <c r="AD45" i="145"/>
  <c r="Z45" i="145"/>
  <c r="V45" i="145"/>
  <c r="R45" i="145"/>
  <c r="AP45" i="145"/>
  <c r="AL45" i="145"/>
  <c r="AH45" i="145"/>
  <c r="AC45" i="145"/>
  <c r="Y45" i="145"/>
  <c r="U45" i="145"/>
  <c r="Q45" i="145"/>
  <c r="AP63" i="145"/>
  <c r="AL63" i="145"/>
  <c r="AH63" i="145"/>
  <c r="AD63" i="145"/>
  <c r="Z63" i="145"/>
  <c r="V63" i="145"/>
  <c r="R63" i="145"/>
  <c r="AO63" i="145"/>
  <c r="AK63" i="145"/>
  <c r="AG63" i="145"/>
  <c r="AC63" i="145"/>
  <c r="Y63" i="145"/>
  <c r="U63" i="145"/>
  <c r="Q63" i="145"/>
  <c r="AM63" i="145"/>
  <c r="AE63" i="145"/>
  <c r="W63" i="145"/>
  <c r="AJ63" i="145"/>
  <c r="AB63" i="145"/>
  <c r="T63" i="145"/>
  <c r="AP66" i="145"/>
  <c r="AL66" i="145"/>
  <c r="AH66" i="145"/>
  <c r="AD66" i="145"/>
  <c r="Z66" i="145"/>
  <c r="V66" i="145"/>
  <c r="R66" i="145"/>
  <c r="AO66" i="145"/>
  <c r="AK66" i="145"/>
  <c r="AG66" i="145"/>
  <c r="AC66" i="145"/>
  <c r="Y66" i="145"/>
  <c r="U66" i="145"/>
  <c r="Q66" i="145"/>
  <c r="AM66" i="145"/>
  <c r="AE66" i="145"/>
  <c r="W66" i="145"/>
  <c r="AJ66" i="145"/>
  <c r="AB66" i="145"/>
  <c r="T66" i="145"/>
  <c r="AM71" i="145"/>
  <c r="AI71" i="145"/>
  <c r="AE71" i="145"/>
  <c r="AA71" i="145"/>
  <c r="W71" i="145"/>
  <c r="S71" i="145"/>
  <c r="AP71" i="145"/>
  <c r="AL71" i="145"/>
  <c r="AH71" i="145"/>
  <c r="AD71" i="145"/>
  <c r="Z71" i="145"/>
  <c r="V71" i="145"/>
  <c r="R71" i="145"/>
  <c r="AK71" i="145"/>
  <c r="AC71" i="145"/>
  <c r="U71" i="145"/>
  <c r="AJ71" i="145"/>
  <c r="AB71" i="145"/>
  <c r="T71" i="145"/>
  <c r="AP74" i="145"/>
  <c r="AL74" i="145"/>
  <c r="AH74" i="145"/>
  <c r="AD74" i="145"/>
  <c r="Z74" i="145"/>
  <c r="V74" i="145"/>
  <c r="R74" i="145"/>
  <c r="AO74" i="145"/>
  <c r="AK74" i="145"/>
  <c r="AG74" i="145"/>
  <c r="AC74" i="145"/>
  <c r="Y74" i="145"/>
  <c r="U74" i="145"/>
  <c r="Q74" i="145"/>
  <c r="AM74" i="145"/>
  <c r="AE74" i="145"/>
  <c r="W74" i="145"/>
  <c r="AJ74" i="145"/>
  <c r="AB74" i="145"/>
  <c r="T74" i="145"/>
  <c r="AM79" i="145"/>
  <c r="AI79" i="145"/>
  <c r="AE79" i="145"/>
  <c r="AA79" i="145"/>
  <c r="W79" i="145"/>
  <c r="S79" i="145"/>
  <c r="AP79" i="145"/>
  <c r="AL79" i="145"/>
  <c r="AH79" i="145"/>
  <c r="AD79" i="145"/>
  <c r="Z79" i="145"/>
  <c r="V79" i="145"/>
  <c r="R79" i="145"/>
  <c r="AK79" i="145"/>
  <c r="AC79" i="145"/>
  <c r="U79" i="145"/>
  <c r="AJ79" i="145"/>
  <c r="AB79" i="145"/>
  <c r="T79" i="145"/>
  <c r="T2" i="145"/>
  <c r="T6" i="145"/>
  <c r="T19" i="145"/>
  <c r="T23" i="145"/>
  <c r="T26" i="145"/>
  <c r="T27" i="145"/>
  <c r="S31" i="145"/>
  <c r="X31" i="145"/>
  <c r="AI31" i="145"/>
  <c r="AN31" i="145"/>
  <c r="T32" i="145"/>
  <c r="AD32" i="145"/>
  <c r="AJ32" i="145"/>
  <c r="T33" i="145"/>
  <c r="AE33" i="145"/>
  <c r="AJ33" i="145"/>
  <c r="Z34" i="145"/>
  <c r="AK34" i="145"/>
  <c r="AO35" i="145"/>
  <c r="AA35" i="145"/>
  <c r="AF35" i="145"/>
  <c r="W36" i="145"/>
  <c r="AH36" i="145"/>
  <c r="R37" i="145"/>
  <c r="X37" i="145"/>
  <c r="AI37" i="145"/>
  <c r="AN37" i="145"/>
  <c r="Z38" i="145"/>
  <c r="AK38" i="145"/>
  <c r="AA39" i="145"/>
  <c r="AF39" i="145"/>
  <c r="Q40" i="145"/>
  <c r="AD40" i="145"/>
  <c r="S41" i="145"/>
  <c r="AJ41" i="145"/>
  <c r="AI42" i="145"/>
  <c r="X43" i="145"/>
  <c r="AG43" i="145"/>
  <c r="AO43" i="145"/>
  <c r="Y44" i="145"/>
  <c r="AP44" i="145"/>
  <c r="AF45" i="145"/>
  <c r="AN45" i="145"/>
  <c r="V46" i="145"/>
  <c r="AM46" i="145"/>
  <c r="T47" i="145"/>
  <c r="AB47" i="145"/>
  <c r="U48" i="145"/>
  <c r="AC48" i="145"/>
  <c r="S49" i="145"/>
  <c r="R50" i="145"/>
  <c r="W51" i="145"/>
  <c r="AN51" i="145"/>
  <c r="AK52" i="145"/>
  <c r="AK54" i="145"/>
  <c r="T56" i="145"/>
  <c r="AJ56" i="145"/>
  <c r="Q61" i="145"/>
  <c r="V62" i="145"/>
  <c r="AA63" i="145"/>
  <c r="AG64" i="145"/>
  <c r="AL65" i="145"/>
  <c r="Q67" i="145"/>
  <c r="Y68" i="145"/>
  <c r="AD69" i="145"/>
  <c r="AI70" i="145"/>
  <c r="AO71" i="145"/>
  <c r="AG72" i="145"/>
  <c r="AL73" i="145"/>
  <c r="Q75" i="145"/>
  <c r="Y76" i="145"/>
  <c r="AD77" i="145"/>
  <c r="AI78" i="145"/>
  <c r="AO79" i="145"/>
  <c r="AH80" i="145"/>
  <c r="AM81" i="145"/>
  <c r="AJ82" i="145"/>
  <c r="R84" i="145"/>
  <c r="AM85" i="145"/>
  <c r="AJ86" i="145"/>
  <c r="T12" i="145"/>
  <c r="T25" i="145"/>
  <c r="AA51" i="145"/>
  <c r="AI51" i="145"/>
  <c r="R31" i="145"/>
  <c r="W31" i="145"/>
  <c r="AB31" i="145"/>
  <c r="Q32" i="145"/>
  <c r="AC32" i="145"/>
  <c r="R33" i="145"/>
  <c r="X33" i="145"/>
  <c r="Y34" i="145"/>
  <c r="AO34" i="145"/>
  <c r="Z35" i="145"/>
  <c r="AE35" i="145"/>
  <c r="AJ35" i="145"/>
  <c r="AA36" i="145"/>
  <c r="Y38" i="145"/>
  <c r="AO38" i="145"/>
  <c r="AO39" i="145"/>
  <c r="U40" i="145"/>
  <c r="AI40" i="145"/>
  <c r="Q42" i="145"/>
  <c r="AH42" i="145"/>
  <c r="AO44" i="145"/>
  <c r="AK45" i="145"/>
  <c r="AC46" i="145"/>
  <c r="Z48" i="145"/>
  <c r="X49" i="145"/>
  <c r="Q50" i="145"/>
  <c r="AF50" i="145"/>
  <c r="AL53" i="145"/>
  <c r="T54" i="145"/>
  <c r="AJ54" i="145"/>
  <c r="Q56" i="145"/>
  <c r="AD61" i="145"/>
  <c r="AI62" i="145"/>
  <c r="AN63" i="145"/>
  <c r="AD64" i="145"/>
  <c r="AI65" i="145"/>
  <c r="X66" i="145"/>
  <c r="V68" i="145"/>
  <c r="AA69" i="145"/>
  <c r="AF70" i="145"/>
  <c r="AN71" i="145"/>
  <c r="AD72" i="145"/>
  <c r="AI73" i="145"/>
  <c r="AN74" i="145"/>
  <c r="V76" i="145"/>
  <c r="AA77" i="145"/>
  <c r="AF78" i="145"/>
  <c r="AN79" i="145"/>
  <c r="AE80" i="145"/>
  <c r="AJ81" i="145"/>
  <c r="Z83" i="145"/>
  <c r="AO84" i="145"/>
  <c r="T85" i="145"/>
  <c r="AJ85" i="145"/>
  <c r="T9" i="145"/>
  <c r="T11" i="145"/>
  <c r="T13" i="145"/>
  <c r="T15" i="145"/>
  <c r="T17" i="145"/>
  <c r="T24" i="145"/>
  <c r="Q54" i="145"/>
  <c r="Y54" i="145"/>
  <c r="AG54" i="145"/>
  <c r="T31" i="145"/>
  <c r="Z31" i="145"/>
  <c r="AE31" i="145"/>
  <c r="AJ31" i="145"/>
  <c r="AP31" i="145"/>
  <c r="U32" i="145"/>
  <c r="Z32" i="145"/>
  <c r="AF32" i="145"/>
  <c r="AP32" i="145"/>
  <c r="AO33" i="145"/>
  <c r="V33" i="145"/>
  <c r="AA33" i="145"/>
  <c r="AF33" i="145"/>
  <c r="AL33" i="145"/>
  <c r="V34" i="145"/>
  <c r="AB34" i="145"/>
  <c r="AG34" i="145"/>
  <c r="AL34" i="145"/>
  <c r="Q35" i="145"/>
  <c r="W35" i="145"/>
  <c r="AB35" i="145"/>
  <c r="AH35" i="145"/>
  <c r="AM35" i="145"/>
  <c r="R36" i="145"/>
  <c r="Y36" i="145"/>
  <c r="AD36" i="145"/>
  <c r="AI36" i="145"/>
  <c r="AO36" i="145"/>
  <c r="S37" i="145"/>
  <c r="Y37" i="145"/>
  <c r="AE37" i="145"/>
  <c r="AJ37" i="145"/>
  <c r="U38" i="145"/>
  <c r="AA38" i="145"/>
  <c r="AG38" i="145"/>
  <c r="AL38" i="145"/>
  <c r="V39" i="145"/>
  <c r="AB39" i="145"/>
  <c r="AG39" i="145"/>
  <c r="AM39" i="145"/>
  <c r="R40" i="145"/>
  <c r="X40" i="145"/>
  <c r="AE40" i="145"/>
  <c r="T41" i="145"/>
  <c r="AC41" i="145"/>
  <c r="U42" i="145"/>
  <c r="AD42" i="145"/>
  <c r="AL42" i="145"/>
  <c r="S43" i="145"/>
  <c r="AA43" i="145"/>
  <c r="AJ43" i="145"/>
  <c r="R44" i="145"/>
  <c r="Z44" i="145"/>
  <c r="AI44" i="145"/>
  <c r="X45" i="145"/>
  <c r="AG45" i="145"/>
  <c r="AO45" i="145"/>
  <c r="Q46" i="145"/>
  <c r="Y46" i="145"/>
  <c r="AH46" i="145"/>
  <c r="AP46" i="145"/>
  <c r="AO48" i="145"/>
  <c r="V48" i="145"/>
  <c r="AD48" i="145"/>
  <c r="T49" i="145"/>
  <c r="AB49" i="145"/>
  <c r="X50" i="145"/>
  <c r="AO50" i="145"/>
  <c r="AD51" i="145"/>
  <c r="X52" i="145"/>
  <c r="AO52" i="145"/>
  <c r="AD53" i="145"/>
  <c r="AB54" i="145"/>
  <c r="R55" i="145"/>
  <c r="AH55" i="145"/>
  <c r="Y56" i="145"/>
  <c r="S85" i="145"/>
  <c r="W77" i="145"/>
  <c r="AA85" i="145"/>
  <c r="AE77" i="145"/>
  <c r="AI85" i="145"/>
  <c r="AM77" i="145"/>
  <c r="V61" i="145"/>
  <c r="AL61" i="145"/>
  <c r="AA62" i="145"/>
  <c r="AF63" i="145"/>
  <c r="V64" i="145"/>
  <c r="AL64" i="145"/>
  <c r="AA65" i="145"/>
  <c r="AF66" i="145"/>
  <c r="X67" i="145"/>
  <c r="AN68" i="145"/>
  <c r="AD68" i="145"/>
  <c r="S69" i="145"/>
  <c r="AI69" i="145"/>
  <c r="X70" i="145"/>
  <c r="AF71" i="145"/>
  <c r="V72" i="145"/>
  <c r="AL72" i="145"/>
  <c r="AA73" i="145"/>
  <c r="AF74" i="145"/>
  <c r="X75" i="145"/>
  <c r="AN76" i="145"/>
  <c r="AD76" i="145"/>
  <c r="S77" i="145"/>
  <c r="AI77" i="145"/>
  <c r="X78" i="145"/>
  <c r="AN78" i="145"/>
  <c r="AF79" i="145"/>
  <c r="W80" i="145"/>
  <c r="AM80" i="145"/>
  <c r="AB81" i="145"/>
  <c r="U82" i="145"/>
  <c r="AK82" i="145"/>
  <c r="R83" i="145"/>
  <c r="AH83" i="145"/>
  <c r="W84" i="145"/>
  <c r="AM84" i="145"/>
  <c r="AB85" i="145"/>
  <c r="U86" i="145"/>
  <c r="AO86" i="145"/>
  <c r="AG86" i="145"/>
  <c r="Y86" i="145"/>
  <c r="Q86" i="145"/>
  <c r="AL84" i="145"/>
  <c r="AD84" i="145"/>
  <c r="V84" i="145"/>
  <c r="AO83" i="145"/>
  <c r="AG83" i="145"/>
  <c r="Y83" i="145"/>
  <c r="Q83" i="145"/>
  <c r="AO82" i="145"/>
  <c r="AG82" i="145"/>
  <c r="Y82" i="145"/>
  <c r="Q82" i="145"/>
  <c r="AL80" i="145"/>
  <c r="AD80" i="145"/>
  <c r="V80" i="145"/>
  <c r="AP77" i="145"/>
  <c r="AH77" i="145"/>
  <c r="Z77" i="145"/>
  <c r="R77" i="145"/>
  <c r="AK76" i="145"/>
  <c r="AC76" i="145"/>
  <c r="U76" i="145"/>
  <c r="AP73" i="145"/>
  <c r="AH73" i="145"/>
  <c r="Z73" i="145"/>
  <c r="R73" i="145"/>
  <c r="AK72" i="145"/>
  <c r="AC72" i="145"/>
  <c r="U72" i="145"/>
  <c r="AP69" i="145"/>
  <c r="AH69" i="145"/>
  <c r="Z69" i="145"/>
  <c r="R69" i="145"/>
  <c r="AK68" i="145"/>
  <c r="AC68" i="145"/>
  <c r="U68" i="145"/>
  <c r="AP65" i="145"/>
  <c r="AH65" i="145"/>
  <c r="Z65" i="145"/>
  <c r="R65" i="145"/>
  <c r="AK64" i="145"/>
  <c r="AC64" i="145"/>
  <c r="U64" i="145"/>
  <c r="AP62" i="145"/>
  <c r="AH62" i="145"/>
  <c r="Z62" i="145"/>
  <c r="R62" i="145"/>
  <c r="AK61" i="145"/>
  <c r="AC61" i="145"/>
  <c r="AL83" i="145"/>
  <c r="AD83" i="145"/>
  <c r="V83" i="145"/>
  <c r="AP76" i="145"/>
  <c r="AH76" i="145"/>
  <c r="Z76" i="145"/>
  <c r="R76" i="145"/>
  <c r="AP72" i="145"/>
  <c r="AH72" i="145"/>
  <c r="Z72" i="145"/>
  <c r="R72" i="145"/>
  <c r="AP68" i="145"/>
  <c r="AH68" i="145"/>
  <c r="Z68" i="145"/>
  <c r="R68" i="145"/>
  <c r="AP64" i="145"/>
  <c r="AH64" i="145"/>
  <c r="Z64" i="145"/>
  <c r="R64" i="145"/>
  <c r="AP61" i="145"/>
  <c r="AH61" i="145"/>
  <c r="Z61" i="145"/>
  <c r="R61" i="145"/>
  <c r="W55" i="145"/>
  <c r="W53" i="145"/>
  <c r="AE55" i="145"/>
  <c r="AE53" i="145"/>
  <c r="AP37" i="145"/>
  <c r="AL37" i="145"/>
  <c r="AH37" i="145"/>
  <c r="AD37" i="145"/>
  <c r="Z37" i="145"/>
  <c r="U37" i="145"/>
  <c r="Q37" i="145"/>
  <c r="AO40" i="145"/>
  <c r="AK40" i="145"/>
  <c r="AG40" i="145"/>
  <c r="AC40" i="145"/>
  <c r="AN40" i="145"/>
  <c r="AJ40" i="145"/>
  <c r="AF40" i="145"/>
  <c r="AB40" i="145"/>
  <c r="W40" i="145"/>
  <c r="S40" i="145"/>
  <c r="AM41" i="145"/>
  <c r="AI41" i="145"/>
  <c r="AE41" i="145"/>
  <c r="Z41" i="145"/>
  <c r="V41" i="145"/>
  <c r="R41" i="145"/>
  <c r="AP41" i="145"/>
  <c r="AL41" i="145"/>
  <c r="AH41" i="145"/>
  <c r="AD41" i="145"/>
  <c r="Y41" i="145"/>
  <c r="U41" i="145"/>
  <c r="Q41" i="145"/>
  <c r="AM49" i="145"/>
  <c r="AH49" i="145"/>
  <c r="AD49" i="145"/>
  <c r="Z49" i="145"/>
  <c r="V49" i="145"/>
  <c r="R49" i="145"/>
  <c r="AP49" i="145"/>
  <c r="AL49" i="145"/>
  <c r="AG49" i="145"/>
  <c r="AC49" i="145"/>
  <c r="Y49" i="145"/>
  <c r="U49" i="145"/>
  <c r="Q49" i="145"/>
  <c r="AM67" i="145"/>
  <c r="AI67" i="145"/>
  <c r="AE67" i="145"/>
  <c r="AA67" i="145"/>
  <c r="W67" i="145"/>
  <c r="S67" i="145"/>
  <c r="AP67" i="145"/>
  <c r="AL67" i="145"/>
  <c r="AH67" i="145"/>
  <c r="AD67" i="145"/>
  <c r="Z67" i="145"/>
  <c r="V67" i="145"/>
  <c r="R67" i="145"/>
  <c r="AK67" i="145"/>
  <c r="AC67" i="145"/>
  <c r="U67" i="145"/>
  <c r="AJ67" i="145"/>
  <c r="AB67" i="145"/>
  <c r="T67" i="145"/>
  <c r="AP70" i="145"/>
  <c r="AL70" i="145"/>
  <c r="AH70" i="145"/>
  <c r="AD70" i="145"/>
  <c r="Z70" i="145"/>
  <c r="V70" i="145"/>
  <c r="R70" i="145"/>
  <c r="AO70" i="145"/>
  <c r="AK70" i="145"/>
  <c r="AG70" i="145"/>
  <c r="AC70" i="145"/>
  <c r="Y70" i="145"/>
  <c r="U70" i="145"/>
  <c r="Q70" i="145"/>
  <c r="AM70" i="145"/>
  <c r="AE70" i="145"/>
  <c r="W70" i="145"/>
  <c r="AJ70" i="145"/>
  <c r="AB70" i="145"/>
  <c r="T70" i="145"/>
  <c r="AM75" i="145"/>
  <c r="AI75" i="145"/>
  <c r="AE75" i="145"/>
  <c r="AA75" i="145"/>
  <c r="W75" i="145"/>
  <c r="S75" i="145"/>
  <c r="AP75" i="145"/>
  <c r="AL75" i="145"/>
  <c r="AH75" i="145"/>
  <c r="AD75" i="145"/>
  <c r="Z75" i="145"/>
  <c r="V75" i="145"/>
  <c r="R75" i="145"/>
  <c r="AK75" i="145"/>
  <c r="AC75" i="145"/>
  <c r="U75" i="145"/>
  <c r="AJ75" i="145"/>
  <c r="AB75" i="145"/>
  <c r="T75" i="145"/>
  <c r="AM32" i="145"/>
  <c r="AI32" i="145"/>
  <c r="AE32" i="145"/>
  <c r="AA32" i="145"/>
  <c r="W32" i="145"/>
  <c r="S32" i="145"/>
  <c r="AM47" i="145"/>
  <c r="AI47" i="145"/>
  <c r="AD47" i="145"/>
  <c r="Z47" i="145"/>
  <c r="V47" i="145"/>
  <c r="R47" i="145"/>
  <c r="AP47" i="145"/>
  <c r="AL47" i="145"/>
  <c r="AH47" i="145"/>
  <c r="AC47" i="145"/>
  <c r="Y47" i="145"/>
  <c r="U47" i="145"/>
  <c r="Q47" i="145"/>
  <c r="T4" i="145"/>
  <c r="T8" i="145"/>
  <c r="T21" i="145"/>
  <c r="L27" i="145"/>
  <c r="S27" i="145" s="1"/>
  <c r="AN53" i="145"/>
  <c r="AD31" i="145"/>
  <c r="Y32" i="145"/>
  <c r="AO32" i="145"/>
  <c r="Z33" i="145"/>
  <c r="AP33" i="145"/>
  <c r="U34" i="145"/>
  <c r="AF34" i="145"/>
  <c r="AP34" i="145"/>
  <c r="V35" i="145"/>
  <c r="AL35" i="145"/>
  <c r="Q36" i="145"/>
  <c r="AC36" i="145"/>
  <c r="AM36" i="145"/>
  <c r="AC37" i="145"/>
  <c r="T38" i="145"/>
  <c r="AE38" i="145"/>
  <c r="AP38" i="145"/>
  <c r="T39" i="145"/>
  <c r="AK39" i="145"/>
  <c r="V40" i="145"/>
  <c r="AL40" i="145"/>
  <c r="AB41" i="145"/>
  <c r="R42" i="145"/>
  <c r="Z42" i="145"/>
  <c r="Q44" i="145"/>
  <c r="AH44" i="145"/>
  <c r="W45" i="145"/>
  <c r="AO46" i="145"/>
  <c r="AD46" i="145"/>
  <c r="AK47" i="145"/>
  <c r="AL48" i="145"/>
  <c r="AA49" i="145"/>
  <c r="AJ49" i="145"/>
  <c r="AG50" i="145"/>
  <c r="U52" i="145"/>
  <c r="AA53" i="145"/>
  <c r="U54" i="145"/>
  <c r="AA55" i="145"/>
  <c r="AG61" i="145"/>
  <c r="AL62" i="145"/>
  <c r="Q64" i="145"/>
  <c r="V65" i="145"/>
  <c r="AA66" i="145"/>
  <c r="AG67" i="145"/>
  <c r="AO68" i="145"/>
  <c r="S70" i="145"/>
  <c r="Y71" i="145"/>
  <c r="Q72" i="145"/>
  <c r="V73" i="145"/>
  <c r="AA74" i="145"/>
  <c r="AG75" i="145"/>
  <c r="AO76" i="145"/>
  <c r="S78" i="145"/>
  <c r="Y79" i="145"/>
  <c r="R80" i="145"/>
  <c r="W81" i="145"/>
  <c r="T82" i="145"/>
  <c r="AC83" i="145"/>
  <c r="AH84" i="145"/>
  <c r="W85" i="145"/>
  <c r="T86" i="145"/>
  <c r="T10" i="145"/>
  <c r="T14" i="145"/>
  <c r="T16" i="145"/>
  <c r="S51" i="145"/>
  <c r="AM55" i="145"/>
  <c r="AH31" i="145"/>
  <c r="AM31" i="145"/>
  <c r="X32" i="145"/>
  <c r="AH32" i="145"/>
  <c r="AN32" i="145"/>
  <c r="AD33" i="145"/>
  <c r="AI33" i="145"/>
  <c r="AN33" i="145"/>
  <c r="S34" i="145"/>
  <c r="AD34" i="145"/>
  <c r="AJ34" i="145"/>
  <c r="S35" i="145"/>
  <c r="AP35" i="145"/>
  <c r="U36" i="145"/>
  <c r="AG36" i="145"/>
  <c r="AL36" i="145"/>
  <c r="V37" i="145"/>
  <c r="AB37" i="145"/>
  <c r="AG37" i="145"/>
  <c r="AM37" i="145"/>
  <c r="R38" i="145"/>
  <c r="AD38" i="145"/>
  <c r="AI38" i="145"/>
  <c r="S39" i="145"/>
  <c r="X39" i="145"/>
  <c r="AE39" i="145"/>
  <c r="AJ39" i="145"/>
  <c r="AA40" i="145"/>
  <c r="X41" i="145"/>
  <c r="AG41" i="145"/>
  <c r="AO41" i="145"/>
  <c r="Y42" i="145"/>
  <c r="AP42" i="145"/>
  <c r="W43" i="145"/>
  <c r="AF43" i="145"/>
  <c r="AN43" i="145"/>
  <c r="V44" i="145"/>
  <c r="AE44" i="145"/>
  <c r="AM44" i="145"/>
  <c r="AB45" i="145"/>
  <c r="U46" i="145"/>
  <c r="AL46" i="145"/>
  <c r="S47" i="145"/>
  <c r="AA47" i="145"/>
  <c r="R48" i="145"/>
  <c r="AI48" i="145"/>
  <c r="AF49" i="145"/>
  <c r="AO49" i="145"/>
  <c r="V51" i="145"/>
  <c r="AM51" i="145"/>
  <c r="AF52" i="145"/>
  <c r="V53" i="145"/>
  <c r="Z55" i="145"/>
  <c r="AG56" i="145"/>
  <c r="AN61" i="145"/>
  <c r="S62" i="145"/>
  <c r="X63" i="145"/>
  <c r="AN64" i="145"/>
  <c r="S65" i="145"/>
  <c r="AN66" i="145"/>
  <c r="AF67" i="145"/>
  <c r="AL68" i="145"/>
  <c r="X71" i="145"/>
  <c r="AN72" i="145"/>
  <c r="S73" i="145"/>
  <c r="X74" i="145"/>
  <c r="AF75" i="145"/>
  <c r="AL76" i="145"/>
  <c r="X79" i="145"/>
  <c r="AO80" i="145"/>
  <c r="T81" i="145"/>
  <c r="AC82" i="145"/>
  <c r="AP83" i="145"/>
  <c r="AE84" i="145"/>
  <c r="AC86" i="145"/>
  <c r="T3" i="145"/>
  <c r="T5" i="145"/>
  <c r="T7" i="145"/>
  <c r="T18" i="145"/>
  <c r="T20" i="145"/>
  <c r="T22" i="145"/>
  <c r="R53" i="145"/>
  <c r="V55" i="145"/>
  <c r="Z53" i="145"/>
  <c r="AD55" i="145"/>
  <c r="AH53" i="145"/>
  <c r="AL55" i="145"/>
  <c r="AP54" i="145"/>
  <c r="AO31" i="145"/>
  <c r="V31" i="145"/>
  <c r="AA31" i="145"/>
  <c r="AL31" i="145"/>
  <c r="V32" i="145"/>
  <c r="AB32" i="145"/>
  <c r="AG32" i="145"/>
  <c r="AL32" i="145"/>
  <c r="Q33" i="145"/>
  <c r="W33" i="145"/>
  <c r="AB33" i="145"/>
  <c r="AH33" i="145"/>
  <c r="AM33" i="145"/>
  <c r="Q34" i="145"/>
  <c r="X34" i="145"/>
  <c r="AC34" i="145"/>
  <c r="AH34" i="145"/>
  <c r="AN34" i="145"/>
  <c r="R35" i="145"/>
  <c r="AD35" i="145"/>
  <c r="AI35" i="145"/>
  <c r="AN35" i="145"/>
  <c r="T36" i="145"/>
  <c r="Z36" i="145"/>
  <c r="AE36" i="145"/>
  <c r="AK36" i="145"/>
  <c r="AP36" i="145"/>
  <c r="T37" i="145"/>
  <c r="AA37" i="145"/>
  <c r="AF37" i="145"/>
  <c r="AK37" i="145"/>
  <c r="Q38" i="145"/>
  <c r="V38" i="145"/>
  <c r="AC38" i="145"/>
  <c r="AH38" i="145"/>
  <c r="AM38" i="145"/>
  <c r="R39" i="145"/>
  <c r="W39" i="145"/>
  <c r="AC39" i="145"/>
  <c r="AI39" i="145"/>
  <c r="AN39" i="145"/>
  <c r="T40" i="145"/>
  <c r="Y40" i="145"/>
  <c r="AH40" i="145"/>
  <c r="AP40" i="145"/>
  <c r="W41" i="145"/>
  <c r="AF41" i="145"/>
  <c r="AN41" i="145"/>
  <c r="AO42" i="145"/>
  <c r="V42" i="145"/>
  <c r="AE42" i="145"/>
  <c r="AM42" i="145"/>
  <c r="T43" i="145"/>
  <c r="AB43" i="145"/>
  <c r="AK43" i="145"/>
  <c r="AC44" i="145"/>
  <c r="AL44" i="145"/>
  <c r="S45" i="145"/>
  <c r="AA45" i="145"/>
  <c r="AJ45" i="145"/>
  <c r="R46" i="145"/>
  <c r="Z46" i="145"/>
  <c r="AI46" i="145"/>
  <c r="X47" i="145"/>
  <c r="AF47" i="145"/>
  <c r="AO47" i="145"/>
  <c r="Q48" i="145"/>
  <c r="Y48" i="145"/>
  <c r="AG48" i="145"/>
  <c r="AP48" i="145"/>
  <c r="W49" i="145"/>
  <c r="AE49" i="145"/>
  <c r="AN49" i="145"/>
  <c r="AK50" i="145"/>
  <c r="Y50" i="145"/>
  <c r="AP50" i="145"/>
  <c r="AP51" i="145"/>
  <c r="AE51" i="145"/>
  <c r="AC52" i="145"/>
  <c r="S53" i="145"/>
  <c r="AI53" i="145"/>
  <c r="S55" i="145"/>
  <c r="AI55" i="145"/>
  <c r="AK56" i="145"/>
  <c r="Y61" i="145"/>
  <c r="AO61" i="145"/>
  <c r="AD62" i="145"/>
  <c r="S63" i="145"/>
  <c r="AI63" i="145"/>
  <c r="Y64" i="145"/>
  <c r="AO64" i="145"/>
  <c r="AD65" i="145"/>
  <c r="S66" i="145"/>
  <c r="AI66" i="145"/>
  <c r="Y67" i="145"/>
  <c r="AO67" i="145"/>
  <c r="Q68" i="145"/>
  <c r="AG68" i="145"/>
  <c r="V69" i="145"/>
  <c r="AL69" i="145"/>
  <c r="AA70" i="145"/>
  <c r="Q71" i="145"/>
  <c r="AG71" i="145"/>
  <c r="Y72" i="145"/>
  <c r="AO72" i="145"/>
  <c r="AD73" i="145"/>
  <c r="S74" i="145"/>
  <c r="AI74" i="145"/>
  <c r="Y75" i="145"/>
  <c r="AO75" i="145"/>
  <c r="Q76" i="145"/>
  <c r="AG76" i="145"/>
  <c r="V77" i="145"/>
  <c r="AL77" i="145"/>
  <c r="AA78" i="145"/>
  <c r="Q79" i="145"/>
  <c r="AG79" i="145"/>
  <c r="Z80" i="145"/>
  <c r="AP80" i="145"/>
  <c r="AE81" i="145"/>
  <c r="AB82" i="145"/>
  <c r="U83" i="145"/>
  <c r="AK83" i="145"/>
  <c r="Z84" i="145"/>
  <c r="AP84" i="145"/>
  <c r="AE85" i="145"/>
  <c r="AB86" i="145"/>
  <c r="AM54" i="145"/>
  <c r="AI54" i="145"/>
  <c r="AE54" i="145"/>
  <c r="AA54" i="145"/>
  <c r="W54" i="145"/>
  <c r="S54" i="145"/>
  <c r="AL54" i="145"/>
  <c r="AH54" i="145"/>
  <c r="AD54" i="145"/>
  <c r="Z54" i="145"/>
  <c r="V54" i="145"/>
  <c r="R54" i="145"/>
  <c r="AP81" i="145"/>
  <c r="AL81" i="145"/>
  <c r="AH81" i="145"/>
  <c r="AD81" i="145"/>
  <c r="Z81" i="145"/>
  <c r="V81" i="145"/>
  <c r="R81" i="145"/>
  <c r="AO81" i="145"/>
  <c r="AK81" i="145"/>
  <c r="AG81" i="145"/>
  <c r="AC81" i="145"/>
  <c r="Y81" i="145"/>
  <c r="U81" i="145"/>
  <c r="Q81" i="145"/>
  <c r="AM82" i="145"/>
  <c r="AI82" i="145"/>
  <c r="AE82" i="145"/>
  <c r="AA82" i="145"/>
  <c r="W82" i="145"/>
  <c r="S82" i="145"/>
  <c r="AP82" i="145"/>
  <c r="AL82" i="145"/>
  <c r="AH82" i="145"/>
  <c r="AD82" i="145"/>
  <c r="Z82" i="145"/>
  <c r="V82" i="145"/>
  <c r="R82" i="145"/>
  <c r="AP85" i="145"/>
  <c r="AL85" i="145"/>
  <c r="AH85" i="145"/>
  <c r="AD85" i="145"/>
  <c r="Z85" i="145"/>
  <c r="V85" i="145"/>
  <c r="R85" i="145"/>
  <c r="AO85" i="145"/>
  <c r="AK85" i="145"/>
  <c r="AG85" i="145"/>
  <c r="AC85" i="145"/>
  <c r="Y85" i="145"/>
  <c r="U85" i="145"/>
  <c r="Q85" i="145"/>
  <c r="AM86" i="145"/>
  <c r="AI86" i="145"/>
  <c r="AE86" i="145"/>
  <c r="AA86" i="145"/>
  <c r="W86" i="145"/>
  <c r="S86" i="145"/>
  <c r="AP86" i="145"/>
  <c r="AL86" i="145"/>
  <c r="AH86" i="145"/>
  <c r="AD86" i="145"/>
  <c r="Z86" i="145"/>
  <c r="V86" i="145"/>
  <c r="R86" i="145"/>
  <c r="U31" i="145"/>
  <c r="Y31" i="145"/>
  <c r="AC31" i="145"/>
  <c r="AG31" i="145"/>
  <c r="AK31" i="145"/>
  <c r="U33" i="145"/>
  <c r="Y33" i="145"/>
  <c r="AC33" i="145"/>
  <c r="AG33" i="145"/>
  <c r="AK33" i="145"/>
  <c r="T35" i="145"/>
  <c r="Y35" i="145"/>
  <c r="AC35" i="145"/>
  <c r="AG35" i="145"/>
  <c r="AK35" i="145"/>
  <c r="S42" i="145"/>
  <c r="W42" i="145"/>
  <c r="AA42" i="145"/>
  <c r="AF42" i="145"/>
  <c r="AJ42" i="145"/>
  <c r="AN42" i="145"/>
  <c r="S44" i="145"/>
  <c r="W44" i="145"/>
  <c r="AA44" i="145"/>
  <c r="AF44" i="145"/>
  <c r="AJ44" i="145"/>
  <c r="AN44" i="145"/>
  <c r="S46" i="145"/>
  <c r="W46" i="145"/>
  <c r="AA46" i="145"/>
  <c r="AE46" i="145"/>
  <c r="AJ46" i="145"/>
  <c r="AN46" i="145"/>
  <c r="S48" i="145"/>
  <c r="W48" i="145"/>
  <c r="AA48" i="145"/>
  <c r="AE48" i="145"/>
  <c r="AJ48" i="145"/>
  <c r="AN48" i="145"/>
  <c r="T50" i="145"/>
  <c r="AB50" i="145"/>
  <c r="R51" i="145"/>
  <c r="Z51" i="145"/>
  <c r="AH51" i="145"/>
  <c r="AP53" i="145"/>
  <c r="X54" i="145"/>
  <c r="AF54" i="145"/>
  <c r="AO54" i="145"/>
  <c r="U56" i="145"/>
  <c r="AC56" i="145"/>
  <c r="AO62" i="145"/>
  <c r="W62" i="145"/>
  <c r="AE62" i="145"/>
  <c r="AM62" i="145"/>
  <c r="AO65" i="145"/>
  <c r="W65" i="145"/>
  <c r="AE65" i="145"/>
  <c r="AM65" i="145"/>
  <c r="AO69" i="145"/>
  <c r="W69" i="145"/>
  <c r="AE69" i="145"/>
  <c r="AM69" i="145"/>
  <c r="AO73" i="145"/>
  <c r="W73" i="145"/>
  <c r="AE73" i="145"/>
  <c r="AM73" i="145"/>
  <c r="AO77" i="145"/>
  <c r="S80" i="145"/>
  <c r="AA80" i="145"/>
  <c r="AI80" i="145"/>
  <c r="X81" i="145"/>
  <c r="AF81" i="145"/>
  <c r="AN81" i="145"/>
  <c r="X82" i="145"/>
  <c r="AF82" i="145"/>
  <c r="AN82" i="145"/>
  <c r="AN83" i="145"/>
  <c r="S84" i="145"/>
  <c r="AA84" i="145"/>
  <c r="AI84" i="145"/>
  <c r="X85" i="145"/>
  <c r="AF85" i="145"/>
  <c r="AN85" i="145"/>
  <c r="X86" i="145"/>
  <c r="AF86" i="145"/>
  <c r="AN86" i="145"/>
  <c r="AN50" i="145"/>
  <c r="AI50" i="145"/>
  <c r="AE50" i="145"/>
  <c r="AA50" i="145"/>
  <c r="W50" i="145"/>
  <c r="S50" i="145"/>
  <c r="AM50" i="145"/>
  <c r="AH50" i="145"/>
  <c r="AD50" i="145"/>
  <c r="Z50" i="145"/>
  <c r="V50" i="145"/>
  <c r="AM56" i="145"/>
  <c r="AI56" i="145"/>
  <c r="AE56" i="145"/>
  <c r="AA56" i="145"/>
  <c r="W56" i="145"/>
  <c r="S56" i="145"/>
  <c r="AL56" i="145"/>
  <c r="AH56" i="145"/>
  <c r="AD56" i="145"/>
  <c r="Z56" i="145"/>
  <c r="V56" i="145"/>
  <c r="R56" i="145"/>
  <c r="T42" i="145"/>
  <c r="X42" i="145"/>
  <c r="AC42" i="145"/>
  <c r="AG42" i="145"/>
  <c r="AK42" i="145"/>
  <c r="T44" i="145"/>
  <c r="X44" i="145"/>
  <c r="AB44" i="145"/>
  <c r="AG44" i="145"/>
  <c r="AK44" i="145"/>
  <c r="T46" i="145"/>
  <c r="X46" i="145"/>
  <c r="AB46" i="145"/>
  <c r="AG46" i="145"/>
  <c r="AK46" i="145"/>
  <c r="T48" i="145"/>
  <c r="X48" i="145"/>
  <c r="AB48" i="145"/>
  <c r="AF48" i="145"/>
  <c r="AK48" i="145"/>
  <c r="U50" i="145"/>
  <c r="AC50" i="145"/>
  <c r="AL50" i="145"/>
  <c r="AP55" i="145"/>
  <c r="X56" i="145"/>
  <c r="AF56" i="145"/>
  <c r="AN56" i="145"/>
  <c r="S81" i="145"/>
  <c r="AA81" i="145"/>
  <c r="AI81" i="145"/>
  <c r="T51" i="145"/>
  <c r="X51" i="145"/>
  <c r="AB51" i="145"/>
  <c r="AF51" i="145"/>
  <c r="AJ51" i="145"/>
  <c r="AO51" i="145"/>
  <c r="T53" i="145"/>
  <c r="X53" i="145"/>
  <c r="AB53" i="145"/>
  <c r="AF53" i="145"/>
  <c r="AJ53" i="145"/>
  <c r="AO53" i="145"/>
  <c r="T55" i="145"/>
  <c r="X55" i="145"/>
  <c r="AB55" i="145"/>
  <c r="AF55" i="145"/>
  <c r="AJ55" i="145"/>
  <c r="AN55" i="145"/>
  <c r="S61" i="145"/>
  <c r="W61" i="145"/>
  <c r="AA61" i="145"/>
  <c r="AE61" i="145"/>
  <c r="AI61" i="145"/>
  <c r="AM61" i="145"/>
  <c r="T62" i="145"/>
  <c r="X62" i="145"/>
  <c r="AB62" i="145"/>
  <c r="AF62" i="145"/>
  <c r="AJ62" i="145"/>
  <c r="AN62" i="145"/>
  <c r="S64" i="145"/>
  <c r="W64" i="145"/>
  <c r="AA64" i="145"/>
  <c r="AE64" i="145"/>
  <c r="AI64" i="145"/>
  <c r="AM64" i="145"/>
  <c r="T65" i="145"/>
  <c r="X65" i="145"/>
  <c r="AB65" i="145"/>
  <c r="AF65" i="145"/>
  <c r="AJ65" i="145"/>
  <c r="AN65" i="145"/>
  <c r="S68" i="145"/>
  <c r="W68" i="145"/>
  <c r="AA68" i="145"/>
  <c r="AE68" i="145"/>
  <c r="AI68" i="145"/>
  <c r="AM68" i="145"/>
  <c r="T69" i="145"/>
  <c r="X69" i="145"/>
  <c r="AB69" i="145"/>
  <c r="AF69" i="145"/>
  <c r="AJ69" i="145"/>
  <c r="AN69" i="145"/>
  <c r="S72" i="145"/>
  <c r="W72" i="145"/>
  <c r="AA72" i="145"/>
  <c r="AE72" i="145"/>
  <c r="AI72" i="145"/>
  <c r="AM72" i="145"/>
  <c r="T73" i="145"/>
  <c r="X73" i="145"/>
  <c r="AB73" i="145"/>
  <c r="AF73" i="145"/>
  <c r="AJ73" i="145"/>
  <c r="AN73" i="145"/>
  <c r="S76" i="145"/>
  <c r="W76" i="145"/>
  <c r="AA76" i="145"/>
  <c r="AE76" i="145"/>
  <c r="AI76" i="145"/>
  <c r="AM76" i="145"/>
  <c r="T77" i="145"/>
  <c r="X77" i="145"/>
  <c r="AB77" i="145"/>
  <c r="AF77" i="145"/>
  <c r="AJ77" i="145"/>
  <c r="AN77" i="145"/>
  <c r="T80" i="145"/>
  <c r="X80" i="145"/>
  <c r="AB80" i="145"/>
  <c r="AF80" i="145"/>
  <c r="AJ80" i="145"/>
  <c r="AN80" i="145"/>
  <c r="S83" i="145"/>
  <c r="W83" i="145"/>
  <c r="AA83" i="145"/>
  <c r="AE83" i="145"/>
  <c r="AI83" i="145"/>
  <c r="AM83" i="145"/>
  <c r="T84" i="145"/>
  <c r="X84" i="145"/>
  <c r="AB84" i="145"/>
  <c r="AF84" i="145"/>
  <c r="AJ84" i="145"/>
  <c r="AN84" i="145"/>
  <c r="Q51" i="145"/>
  <c r="U51" i="145"/>
  <c r="Y51" i="145"/>
  <c r="AC51" i="145"/>
  <c r="AG51" i="145"/>
  <c r="AL51" i="145"/>
  <c r="Q53" i="145"/>
  <c r="U53" i="145"/>
  <c r="Y53" i="145"/>
  <c r="AC53" i="145"/>
  <c r="AG53" i="145"/>
  <c r="AK53" i="145"/>
  <c r="Q55" i="145"/>
  <c r="U55" i="145"/>
  <c r="Y55" i="145"/>
  <c r="AC55" i="145"/>
  <c r="AG55" i="145"/>
  <c r="AK55" i="145"/>
  <c r="X61" i="145"/>
  <c r="AB61" i="145"/>
  <c r="AF61" i="145"/>
  <c r="AJ61" i="145"/>
  <c r="Q62" i="145"/>
  <c r="U62" i="145"/>
  <c r="Y62" i="145"/>
  <c r="AC62" i="145"/>
  <c r="AG62" i="145"/>
  <c r="AK62" i="145"/>
  <c r="T64" i="145"/>
  <c r="X64" i="145"/>
  <c r="AB64" i="145"/>
  <c r="AF64" i="145"/>
  <c r="AJ64" i="145"/>
  <c r="Q65" i="145"/>
  <c r="U65" i="145"/>
  <c r="Y65" i="145"/>
  <c r="AC65" i="145"/>
  <c r="AG65" i="145"/>
  <c r="AK65" i="145"/>
  <c r="T68" i="145"/>
  <c r="X68" i="145"/>
  <c r="AB68" i="145"/>
  <c r="AF68" i="145"/>
  <c r="AJ68" i="145"/>
  <c r="Q69" i="145"/>
  <c r="U69" i="145"/>
  <c r="Y69" i="145"/>
  <c r="AC69" i="145"/>
  <c r="AG69" i="145"/>
  <c r="AK69" i="145"/>
  <c r="T72" i="145"/>
  <c r="X72" i="145"/>
  <c r="AB72" i="145"/>
  <c r="AF72" i="145"/>
  <c r="AJ72" i="145"/>
  <c r="Q73" i="145"/>
  <c r="U73" i="145"/>
  <c r="Y73" i="145"/>
  <c r="AC73" i="145"/>
  <c r="AG73" i="145"/>
  <c r="AK73" i="145"/>
  <c r="T76" i="145"/>
  <c r="X76" i="145"/>
  <c r="AB76" i="145"/>
  <c r="AF76" i="145"/>
  <c r="AJ76" i="145"/>
  <c r="Q77" i="145"/>
  <c r="U77" i="145"/>
  <c r="Y77" i="145"/>
  <c r="AC77" i="145"/>
  <c r="AG77" i="145"/>
  <c r="AK77" i="145"/>
  <c r="Q80" i="145"/>
  <c r="U80" i="145"/>
  <c r="Y80" i="145"/>
  <c r="AC80" i="145"/>
  <c r="AG80" i="145"/>
  <c r="AK80" i="145"/>
  <c r="T83" i="145"/>
  <c r="X83" i="145"/>
  <c r="AB83" i="145"/>
  <c r="AF83" i="145"/>
  <c r="AJ83" i="145"/>
  <c r="Q84" i="145"/>
  <c r="U84" i="145"/>
  <c r="Y84" i="145"/>
  <c r="AC84" i="145"/>
  <c r="AG84" i="145"/>
  <c r="AK84" i="145"/>
  <c r="L12" i="144"/>
  <c r="R12" i="144" s="1"/>
  <c r="L4" i="144"/>
  <c r="R4" i="144" s="1"/>
  <c r="L21" i="144"/>
  <c r="Y23" i="144"/>
  <c r="AB24" i="144"/>
  <c r="AG61" i="144"/>
  <c r="S3" i="144"/>
  <c r="S7" i="144"/>
  <c r="Q37" i="144"/>
  <c r="Q33" i="144"/>
  <c r="Q29" i="144"/>
  <c r="Q25" i="144"/>
  <c r="Q38" i="144"/>
  <c r="Q34" i="144"/>
  <c r="Q30" i="144"/>
  <c r="Z61" i="144"/>
  <c r="X60" i="144"/>
  <c r="AD59" i="144"/>
  <c r="R59" i="144"/>
  <c r="X58" i="144"/>
  <c r="Z57" i="144"/>
  <c r="AB56" i="144"/>
  <c r="P56" i="144"/>
  <c r="V55" i="144"/>
  <c r="AB54" i="144"/>
  <c r="T54" i="144"/>
  <c r="V53" i="144"/>
  <c r="AF52" i="144"/>
  <c r="T52" i="144"/>
  <c r="Z51" i="144"/>
  <c r="X50" i="144"/>
  <c r="AD49" i="144"/>
  <c r="R49" i="144"/>
  <c r="X48" i="144"/>
  <c r="Z47" i="144"/>
  <c r="AB46" i="144"/>
  <c r="P46" i="144"/>
  <c r="V45" i="144"/>
  <c r="AB39" i="144"/>
  <c r="P39" i="144"/>
  <c r="V37" i="144"/>
  <c r="T35" i="144"/>
  <c r="AA33" i="144"/>
  <c r="AD30" i="144"/>
  <c r="AE29" i="144"/>
  <c r="R29" i="144"/>
  <c r="AB62" i="144"/>
  <c r="X62" i="144"/>
  <c r="P62" i="144"/>
  <c r="V61" i="144"/>
  <c r="AB60" i="144"/>
  <c r="P60" i="144"/>
  <c r="V59" i="144"/>
  <c r="AF58" i="144"/>
  <c r="T58" i="144"/>
  <c r="AD57" i="144"/>
  <c r="R57" i="144"/>
  <c r="X56" i="144"/>
  <c r="AD55" i="144"/>
  <c r="R55" i="144"/>
  <c r="X54" i="144"/>
  <c r="AD53" i="144"/>
  <c r="R53" i="144"/>
  <c r="AB52" i="144"/>
  <c r="P52" i="144"/>
  <c r="V51" i="144"/>
  <c r="AF50" i="144"/>
  <c r="T50" i="144"/>
  <c r="Z49" i="144"/>
  <c r="AB48" i="144"/>
  <c r="P48" i="144"/>
  <c r="V47" i="144"/>
  <c r="AF46" i="144"/>
  <c r="T46" i="144"/>
  <c r="Z45" i="144"/>
  <c r="T39" i="144"/>
  <c r="AE37" i="144"/>
  <c r="R37" i="144"/>
  <c r="P35" i="144"/>
  <c r="AD34" i="144"/>
  <c r="V33" i="144"/>
  <c r="T31" i="144"/>
  <c r="Z30" i="144"/>
  <c r="W29" i="144"/>
  <c r="P27" i="144"/>
  <c r="AF62" i="144"/>
  <c r="T62" i="144"/>
  <c r="AD61" i="144"/>
  <c r="R61" i="144"/>
  <c r="AF60" i="144"/>
  <c r="T60" i="144"/>
  <c r="Z59" i="144"/>
  <c r="AB58" i="144"/>
  <c r="P58" i="144"/>
  <c r="V57" i="144"/>
  <c r="AF56" i="144"/>
  <c r="T56" i="144"/>
  <c r="Z55" i="144"/>
  <c r="AF54" i="144"/>
  <c r="P54" i="144"/>
  <c r="Z53" i="144"/>
  <c r="X52" i="144"/>
  <c r="AD51" i="144"/>
  <c r="R51" i="144"/>
  <c r="AB50" i="144"/>
  <c r="P50" i="144"/>
  <c r="V49" i="144"/>
  <c r="AF48" i="144"/>
  <c r="T48" i="144"/>
  <c r="AD47" i="144"/>
  <c r="R47" i="144"/>
  <c r="X46" i="144"/>
  <c r="AD45" i="144"/>
  <c r="R45" i="144"/>
  <c r="X39" i="144"/>
  <c r="Z37" i="144"/>
  <c r="X35" i="144"/>
  <c r="AE33" i="144"/>
  <c r="R33" i="144"/>
  <c r="P31" i="144"/>
  <c r="AA29" i="144"/>
  <c r="L20" i="144"/>
  <c r="T24" i="144"/>
  <c r="AE28" i="144"/>
  <c r="AE36" i="144"/>
  <c r="AE54" i="144"/>
  <c r="AE58" i="144"/>
  <c r="L2" i="144"/>
  <c r="R2" i="144" s="1"/>
  <c r="L9" i="144"/>
  <c r="R9" i="144" s="1"/>
  <c r="S11" i="144"/>
  <c r="L18" i="144"/>
  <c r="R18" i="144" s="1"/>
  <c r="AF25" i="144"/>
  <c r="AE25" i="144"/>
  <c r="Q26" i="144"/>
  <c r="AE30" i="144"/>
  <c r="AE34" i="144"/>
  <c r="AD38" i="144"/>
  <c r="AE48" i="144"/>
  <c r="AE52" i="144"/>
  <c r="AE56" i="144"/>
  <c r="AE60" i="144"/>
  <c r="U37" i="144"/>
  <c r="U33" i="144"/>
  <c r="U29" i="144"/>
  <c r="U26" i="144"/>
  <c r="U34" i="144"/>
  <c r="U38" i="144"/>
  <c r="U30" i="144"/>
  <c r="U27" i="144"/>
  <c r="Y37" i="144"/>
  <c r="Y33" i="144"/>
  <c r="Y30" i="144"/>
  <c r="Y26" i="144"/>
  <c r="Y31" i="144"/>
  <c r="Y38" i="144"/>
  <c r="Y27" i="144"/>
  <c r="Y34" i="144"/>
  <c r="AG38" i="144"/>
  <c r="AG34" i="144"/>
  <c r="AG30" i="144"/>
  <c r="AG26" i="144"/>
  <c r="AG35" i="144"/>
  <c r="AG39" i="144"/>
  <c r="AG31" i="144"/>
  <c r="AG27" i="144"/>
  <c r="L19" i="144"/>
  <c r="R19" i="144" s="1"/>
  <c r="L15" i="144"/>
  <c r="R15" i="144" s="1"/>
  <c r="L11" i="144"/>
  <c r="R11" i="144" s="1"/>
  <c r="L7" i="144"/>
  <c r="R7" i="144" s="1"/>
  <c r="L3" i="144"/>
  <c r="R3" i="144" s="1"/>
  <c r="S19" i="144"/>
  <c r="Q23" i="144"/>
  <c r="AG23" i="144"/>
  <c r="Z26" i="144"/>
  <c r="AE46" i="144"/>
  <c r="L6" i="144"/>
  <c r="R6" i="144" s="1"/>
  <c r="L13" i="144"/>
  <c r="R13" i="144" s="1"/>
  <c r="S15" i="144"/>
  <c r="L16" i="144"/>
  <c r="R16" i="144" s="1"/>
  <c r="U23" i="144"/>
  <c r="X24" i="144"/>
  <c r="AA25" i="144"/>
  <c r="AE26" i="144"/>
  <c r="AD26" i="144"/>
  <c r="AF27" i="144"/>
  <c r="AF31" i="144"/>
  <c r="AF35" i="144"/>
  <c r="AE39" i="144"/>
  <c r="AE45" i="144"/>
  <c r="AE49" i="144"/>
  <c r="AE53" i="144"/>
  <c r="AE57" i="144"/>
  <c r="AE61" i="144"/>
  <c r="AC37" i="144"/>
  <c r="AC34" i="144"/>
  <c r="AC30" i="144"/>
  <c r="AC26" i="144"/>
  <c r="AC35" i="144"/>
  <c r="AC31" i="144"/>
  <c r="AC38" i="144"/>
  <c r="AC27" i="144"/>
  <c r="AE24" i="144"/>
  <c r="AA24" i="144"/>
  <c r="W24" i="144"/>
  <c r="S24" i="144"/>
  <c r="AG24" i="144"/>
  <c r="AC24" i="144"/>
  <c r="Y24" i="144"/>
  <c r="U24" i="144"/>
  <c r="P24" i="144"/>
  <c r="AD24" i="144"/>
  <c r="Z24" i="144"/>
  <c r="V24" i="144"/>
  <c r="R24" i="144"/>
  <c r="L10" i="144"/>
  <c r="R10" i="144" s="1"/>
  <c r="L17" i="144"/>
  <c r="R17" i="144" s="1"/>
  <c r="W25" i="144"/>
  <c r="AE32" i="144"/>
  <c r="AD40" i="144"/>
  <c r="AE50" i="144"/>
  <c r="AE62" i="144"/>
  <c r="L5" i="144"/>
  <c r="R5" i="144" s="1"/>
  <c r="L8" i="144"/>
  <c r="R8" i="144" s="1"/>
  <c r="L14" i="144"/>
  <c r="R14" i="144" s="1"/>
  <c r="P38" i="144"/>
  <c r="T38" i="144"/>
  <c r="X38" i="144"/>
  <c r="AB38" i="144"/>
  <c r="AF23" i="144"/>
  <c r="AC23" i="144"/>
  <c r="AF24" i="144"/>
  <c r="S25" i="144"/>
  <c r="V26" i="144"/>
  <c r="AF29" i="144"/>
  <c r="AF33" i="144"/>
  <c r="AF37" i="144"/>
  <c r="AE47" i="144"/>
  <c r="AE51" i="144"/>
  <c r="AE55" i="144"/>
  <c r="AE59" i="144"/>
  <c r="S28" i="144"/>
  <c r="AB28" i="144"/>
  <c r="W32" i="144"/>
  <c r="W36" i="144"/>
  <c r="AA36" i="144"/>
  <c r="AF36" i="144"/>
  <c r="S5" i="144"/>
  <c r="S9" i="144"/>
  <c r="S13" i="144"/>
  <c r="S17" i="144"/>
  <c r="S23" i="144"/>
  <c r="W23" i="144"/>
  <c r="AA23" i="144"/>
  <c r="AE23" i="144"/>
  <c r="P25" i="144"/>
  <c r="U25" i="144"/>
  <c r="Y25" i="144"/>
  <c r="AC25" i="144"/>
  <c r="AG25" i="144"/>
  <c r="T26" i="144"/>
  <c r="X26" i="144"/>
  <c r="AB26" i="144"/>
  <c r="AF26" i="144"/>
  <c r="R27" i="144"/>
  <c r="W27" i="144"/>
  <c r="AA27" i="144"/>
  <c r="AE27" i="144"/>
  <c r="Q28" i="144"/>
  <c r="V28" i="144"/>
  <c r="Z28" i="144"/>
  <c r="AD28" i="144"/>
  <c r="P29" i="144"/>
  <c r="T29" i="144"/>
  <c r="Y29" i="144"/>
  <c r="AC29" i="144"/>
  <c r="AG29" i="144"/>
  <c r="S30" i="144"/>
  <c r="X30" i="144"/>
  <c r="AB30" i="144"/>
  <c r="AF30" i="144"/>
  <c r="R31" i="144"/>
  <c r="V31" i="144"/>
  <c r="AA31" i="144"/>
  <c r="AE31" i="144"/>
  <c r="Q32" i="144"/>
  <c r="U32" i="144"/>
  <c r="Z32" i="144"/>
  <c r="AD32" i="144"/>
  <c r="P33" i="144"/>
  <c r="T33" i="144"/>
  <c r="X33" i="144"/>
  <c r="AC33" i="144"/>
  <c r="AG33" i="144"/>
  <c r="S34" i="144"/>
  <c r="W34" i="144"/>
  <c r="AB34" i="144"/>
  <c r="AF34" i="144"/>
  <c r="R35" i="144"/>
  <c r="V35" i="144"/>
  <c r="Z35" i="144"/>
  <c r="AE35" i="144"/>
  <c r="Q36" i="144"/>
  <c r="U36" i="144"/>
  <c r="Y36" i="144"/>
  <c r="AD36" i="144"/>
  <c r="P37" i="144"/>
  <c r="T37" i="144"/>
  <c r="X37" i="144"/>
  <c r="AB37" i="144"/>
  <c r="AG37" i="144"/>
  <c r="S38" i="144"/>
  <c r="W38" i="144"/>
  <c r="AA38" i="144"/>
  <c r="AF38" i="144"/>
  <c r="R39" i="144"/>
  <c r="V39" i="144"/>
  <c r="Z39" i="144"/>
  <c r="AD39" i="144"/>
  <c r="Q40" i="144"/>
  <c r="U40" i="144"/>
  <c r="Y40" i="144"/>
  <c r="AC40" i="144"/>
  <c r="P45" i="144"/>
  <c r="T45" i="144"/>
  <c r="X45" i="144"/>
  <c r="AB45" i="144"/>
  <c r="AF45" i="144"/>
  <c r="R46" i="144"/>
  <c r="V46" i="144"/>
  <c r="Z46" i="144"/>
  <c r="AD46" i="144"/>
  <c r="P47" i="144"/>
  <c r="T47" i="144"/>
  <c r="X47" i="144"/>
  <c r="AB47" i="144"/>
  <c r="AF47" i="144"/>
  <c r="R48" i="144"/>
  <c r="V48" i="144"/>
  <c r="Z48" i="144"/>
  <c r="AD48" i="144"/>
  <c r="P49" i="144"/>
  <c r="T49" i="144"/>
  <c r="X49" i="144"/>
  <c r="AB49" i="144"/>
  <c r="AF49" i="144"/>
  <c r="R50" i="144"/>
  <c r="V50" i="144"/>
  <c r="Z50" i="144"/>
  <c r="AD50" i="144"/>
  <c r="P51" i="144"/>
  <c r="T51" i="144"/>
  <c r="X51" i="144"/>
  <c r="AB51" i="144"/>
  <c r="AF51" i="144"/>
  <c r="R52" i="144"/>
  <c r="V52" i="144"/>
  <c r="Z52" i="144"/>
  <c r="AD52" i="144"/>
  <c r="P53" i="144"/>
  <c r="T53" i="144"/>
  <c r="X53" i="144"/>
  <c r="AB53" i="144"/>
  <c r="AF53" i="144"/>
  <c r="R54" i="144"/>
  <c r="V54" i="144"/>
  <c r="Z54" i="144"/>
  <c r="AD54" i="144"/>
  <c r="P55" i="144"/>
  <c r="T55" i="144"/>
  <c r="X55" i="144"/>
  <c r="AB55" i="144"/>
  <c r="AF55" i="144"/>
  <c r="R56" i="144"/>
  <c r="V56" i="144"/>
  <c r="Z56" i="144"/>
  <c r="AD56" i="144"/>
  <c r="P57" i="144"/>
  <c r="T57" i="144"/>
  <c r="X57" i="144"/>
  <c r="AB57" i="144"/>
  <c r="AF57" i="144"/>
  <c r="R58" i="144"/>
  <c r="V58" i="144"/>
  <c r="Z58" i="144"/>
  <c r="AD58" i="144"/>
  <c r="P59" i="144"/>
  <c r="T59" i="144"/>
  <c r="X59" i="144"/>
  <c r="AB59" i="144"/>
  <c r="AF59" i="144"/>
  <c r="R60" i="144"/>
  <c r="V60" i="144"/>
  <c r="Z60" i="144"/>
  <c r="AD60" i="144"/>
  <c r="P61" i="144"/>
  <c r="T61" i="144"/>
  <c r="X61" i="144"/>
  <c r="AB61" i="144"/>
  <c r="AF61" i="144"/>
  <c r="R62" i="144"/>
  <c r="V62" i="144"/>
  <c r="Z62" i="144"/>
  <c r="AD62" i="144"/>
  <c r="X28" i="144"/>
  <c r="AF28" i="144"/>
  <c r="S32" i="144"/>
  <c r="AB32" i="144"/>
  <c r="AF32" i="144"/>
  <c r="W40" i="144"/>
  <c r="AA40" i="144"/>
  <c r="S4" i="144"/>
  <c r="S8" i="144"/>
  <c r="S12" i="144"/>
  <c r="S16" i="144"/>
  <c r="R23" i="144"/>
  <c r="V23" i="144"/>
  <c r="Z23" i="144"/>
  <c r="AD23" i="144"/>
  <c r="T25" i="144"/>
  <c r="X25" i="144"/>
  <c r="AB25" i="144"/>
  <c r="R26" i="144"/>
  <c r="W26" i="144"/>
  <c r="AA26" i="144"/>
  <c r="Q27" i="144"/>
  <c r="V27" i="144"/>
  <c r="Z27" i="144"/>
  <c r="AD27" i="144"/>
  <c r="P28" i="144"/>
  <c r="T28" i="144"/>
  <c r="Y28" i="144"/>
  <c r="AC28" i="144"/>
  <c r="AG28" i="144"/>
  <c r="S29" i="144"/>
  <c r="X29" i="144"/>
  <c r="AB29" i="144"/>
  <c r="R30" i="144"/>
  <c r="V30" i="144"/>
  <c r="AA30" i="144"/>
  <c r="Q31" i="144"/>
  <c r="U31" i="144"/>
  <c r="Z31" i="144"/>
  <c r="AD31" i="144"/>
  <c r="P32" i="144"/>
  <c r="T32" i="144"/>
  <c r="X32" i="144"/>
  <c r="AC32" i="144"/>
  <c r="AG32" i="144"/>
  <c r="S33" i="144"/>
  <c r="W33" i="144"/>
  <c r="AB33" i="144"/>
  <c r="R34" i="144"/>
  <c r="V34" i="144"/>
  <c r="Z34" i="144"/>
  <c r="Q35" i="144"/>
  <c r="U35" i="144"/>
  <c r="Y35" i="144"/>
  <c r="AD35" i="144"/>
  <c r="P36" i="144"/>
  <c r="T36" i="144"/>
  <c r="X36" i="144"/>
  <c r="AB36" i="144"/>
  <c r="AG36" i="144"/>
  <c r="S37" i="144"/>
  <c r="W37" i="144"/>
  <c r="AA37" i="144"/>
  <c r="R38" i="144"/>
  <c r="V38" i="144"/>
  <c r="Z38" i="144"/>
  <c r="Q39" i="144"/>
  <c r="U39" i="144"/>
  <c r="Y39" i="144"/>
  <c r="AC39" i="144"/>
  <c r="P40" i="144"/>
  <c r="T40" i="144"/>
  <c r="X40" i="144"/>
  <c r="AB40" i="144"/>
  <c r="AF40" i="144"/>
  <c r="S45" i="144"/>
  <c r="W45" i="144"/>
  <c r="AA45" i="144"/>
  <c r="Q46" i="144"/>
  <c r="U46" i="144"/>
  <c r="Y46" i="144"/>
  <c r="AC46" i="144"/>
  <c r="AG46" i="144"/>
  <c r="S47" i="144"/>
  <c r="W47" i="144"/>
  <c r="AA47" i="144"/>
  <c r="Q48" i="144"/>
  <c r="U48" i="144"/>
  <c r="Y48" i="144"/>
  <c r="AC48" i="144"/>
  <c r="AG48" i="144"/>
  <c r="S49" i="144"/>
  <c r="W49" i="144"/>
  <c r="AA49" i="144"/>
  <c r="Q50" i="144"/>
  <c r="U50" i="144"/>
  <c r="Y50" i="144"/>
  <c r="AC50" i="144"/>
  <c r="AG50" i="144"/>
  <c r="S51" i="144"/>
  <c r="W51" i="144"/>
  <c r="AA51" i="144"/>
  <c r="Q52" i="144"/>
  <c r="U52" i="144"/>
  <c r="Y52" i="144"/>
  <c r="AC52" i="144"/>
  <c r="AG52" i="144"/>
  <c r="S53" i="144"/>
  <c r="W53" i="144"/>
  <c r="AA53" i="144"/>
  <c r="Q54" i="144"/>
  <c r="U54" i="144"/>
  <c r="Y54" i="144"/>
  <c r="AC54" i="144"/>
  <c r="AG54" i="144"/>
  <c r="S55" i="144"/>
  <c r="W55" i="144"/>
  <c r="AA55" i="144"/>
  <c r="Q56" i="144"/>
  <c r="U56" i="144"/>
  <c r="Y56" i="144"/>
  <c r="AC56" i="144"/>
  <c r="AG56" i="144"/>
  <c r="S57" i="144"/>
  <c r="W57" i="144"/>
  <c r="AA57" i="144"/>
  <c r="Q58" i="144"/>
  <c r="U58" i="144"/>
  <c r="Y58" i="144"/>
  <c r="AC58" i="144"/>
  <c r="AG58" i="144"/>
  <c r="S59" i="144"/>
  <c r="W59" i="144"/>
  <c r="AA59" i="144"/>
  <c r="Q60" i="144"/>
  <c r="U60" i="144"/>
  <c r="Y60" i="144"/>
  <c r="AC60" i="144"/>
  <c r="AG60" i="144"/>
  <c r="S61" i="144"/>
  <c r="W61" i="144"/>
  <c r="AA61" i="144"/>
  <c r="Q62" i="144"/>
  <c r="U62" i="144"/>
  <c r="Y62" i="144"/>
  <c r="AC62" i="144"/>
  <c r="AG62" i="144"/>
  <c r="S36" i="144"/>
  <c r="S40" i="144"/>
  <c r="AE40" i="144"/>
  <c r="S2" i="144"/>
  <c r="S6" i="144"/>
  <c r="S10" i="144"/>
  <c r="S14" i="144"/>
  <c r="S18" i="144"/>
  <c r="T23" i="144"/>
  <c r="X23" i="144"/>
  <c r="AB23" i="144"/>
  <c r="V25" i="144"/>
  <c r="Z25" i="144"/>
  <c r="AD25" i="144"/>
  <c r="P26" i="144"/>
  <c r="S27" i="144"/>
  <c r="X27" i="144"/>
  <c r="AB27" i="144"/>
  <c r="R28" i="144"/>
  <c r="W28" i="144"/>
  <c r="AA28" i="144"/>
  <c r="Z29" i="144"/>
  <c r="AD29" i="144"/>
  <c r="P30" i="144"/>
  <c r="T30" i="144"/>
  <c r="S31" i="144"/>
  <c r="W31" i="144"/>
  <c r="AB31" i="144"/>
  <c r="R32" i="144"/>
  <c r="V32" i="144"/>
  <c r="AA32" i="144"/>
  <c r="AD33" i="144"/>
  <c r="P34" i="144"/>
  <c r="T34" i="144"/>
  <c r="X34" i="144"/>
  <c r="S35" i="144"/>
  <c r="W35" i="144"/>
  <c r="AA35" i="144"/>
  <c r="R36" i="144"/>
  <c r="V36" i="144"/>
  <c r="Z36" i="144"/>
  <c r="S39" i="144"/>
  <c r="W39" i="144"/>
  <c r="AA39" i="144"/>
  <c r="R40" i="144"/>
  <c r="V40" i="144"/>
  <c r="Z40" i="144"/>
  <c r="Q45" i="144"/>
  <c r="U45" i="144"/>
  <c r="Y45" i="144"/>
  <c r="AC45" i="144"/>
  <c r="AG45" i="144"/>
  <c r="S46" i="144"/>
  <c r="W46" i="144"/>
  <c r="AA46" i="144"/>
  <c r="Q47" i="144"/>
  <c r="U47" i="144"/>
  <c r="Y47" i="144"/>
  <c r="AC47" i="144"/>
  <c r="AG47" i="144"/>
  <c r="S48" i="144"/>
  <c r="W48" i="144"/>
  <c r="AA48" i="144"/>
  <c r="Q49" i="144"/>
  <c r="U49" i="144"/>
  <c r="Y49" i="144"/>
  <c r="AC49" i="144"/>
  <c r="AG49" i="144"/>
  <c r="S50" i="144"/>
  <c r="W50" i="144"/>
  <c r="AA50" i="144"/>
  <c r="Q51" i="144"/>
  <c r="U51" i="144"/>
  <c r="Y51" i="144"/>
  <c r="AC51" i="144"/>
  <c r="AG51" i="144"/>
  <c r="S52" i="144"/>
  <c r="W52" i="144"/>
  <c r="AA52" i="144"/>
  <c r="Q53" i="144"/>
  <c r="U53" i="144"/>
  <c r="Y53" i="144"/>
  <c r="AC53" i="144"/>
  <c r="AG53" i="144"/>
  <c r="S54" i="144"/>
  <c r="W54" i="144"/>
  <c r="AA54" i="144"/>
  <c r="Q55" i="144"/>
  <c r="U55" i="144"/>
  <c r="Y55" i="144"/>
  <c r="AC55" i="144"/>
  <c r="AG55" i="144"/>
  <c r="S56" i="144"/>
  <c r="W56" i="144"/>
  <c r="AA56" i="144"/>
  <c r="Q57" i="144"/>
  <c r="U57" i="144"/>
  <c r="Y57" i="144"/>
  <c r="AC57" i="144"/>
  <c r="AG57" i="144"/>
  <c r="S58" i="144"/>
  <c r="W58" i="144"/>
  <c r="AA58" i="144"/>
  <c r="Q59" i="144"/>
  <c r="U59" i="144"/>
  <c r="Y59" i="144"/>
  <c r="AC59" i="144"/>
  <c r="AG59" i="144"/>
  <c r="S60" i="144"/>
  <c r="W60" i="144"/>
  <c r="AA60" i="144"/>
  <c r="Q61" i="144"/>
  <c r="U61" i="144"/>
  <c r="Y61" i="144"/>
  <c r="AC61" i="144"/>
  <c r="S62" i="144"/>
  <c r="W62" i="144"/>
  <c r="AA62" i="144"/>
  <c r="Z60" i="143"/>
  <c r="AL57" i="143"/>
  <c r="AJ75" i="143"/>
  <c r="Y60" i="143"/>
  <c r="R83" i="143"/>
  <c r="V57" i="143"/>
  <c r="AD59" i="143"/>
  <c r="AK60" i="143"/>
  <c r="X37" i="143"/>
  <c r="AN79" i="143"/>
  <c r="AR67" i="143"/>
  <c r="AO59" i="143"/>
  <c r="AH58" i="143"/>
  <c r="AQ34" i="143"/>
  <c r="AQ37" i="143"/>
  <c r="R58" i="143"/>
  <c r="AP58" i="143"/>
  <c r="AQ36" i="143"/>
  <c r="AR58" i="143"/>
  <c r="AP39" i="143"/>
  <c r="AN52" i="143"/>
  <c r="AH83" i="143"/>
  <c r="AD82" i="143"/>
  <c r="AJ50" i="143"/>
  <c r="Z77" i="143"/>
  <c r="AP77" i="143"/>
  <c r="AD70" i="143"/>
  <c r="AF42" i="143"/>
  <c r="AB41" i="143"/>
  <c r="L31" i="143"/>
  <c r="L27" i="143"/>
  <c r="T27" i="143" s="1"/>
  <c r="L25" i="143"/>
  <c r="T25" i="143" s="1"/>
  <c r="L16" i="143"/>
  <c r="T16" i="143" s="1"/>
  <c r="L14" i="143"/>
  <c r="T14" i="143" s="1"/>
  <c r="L12" i="143"/>
  <c r="T12" i="143" s="1"/>
  <c r="L10" i="143"/>
  <c r="T10" i="143" s="1"/>
  <c r="L21" i="143"/>
  <c r="T21" i="143" s="1"/>
  <c r="L6" i="143"/>
  <c r="T6" i="143" s="1"/>
  <c r="L2" i="143"/>
  <c r="T2" i="143" s="1"/>
  <c r="L28" i="143"/>
  <c r="T28" i="143" s="1"/>
  <c r="L23" i="143"/>
  <c r="T23" i="143" s="1"/>
  <c r="L19" i="143"/>
  <c r="T19" i="143" s="1"/>
  <c r="L8" i="143"/>
  <c r="T8" i="143" s="1"/>
  <c r="L4" i="143"/>
  <c r="T4" i="143" s="1"/>
  <c r="L26" i="143"/>
  <c r="T26" i="143" s="1"/>
  <c r="L24" i="143"/>
  <c r="T24" i="143" s="1"/>
  <c r="L17" i="143"/>
  <c r="T17" i="143" s="1"/>
  <c r="L15" i="143"/>
  <c r="T15" i="143" s="1"/>
  <c r="L13" i="143"/>
  <c r="T13" i="143" s="1"/>
  <c r="L11" i="143"/>
  <c r="T11" i="143" s="1"/>
  <c r="L9" i="143"/>
  <c r="T9" i="143" s="1"/>
  <c r="L22" i="143"/>
  <c r="T22" i="143" s="1"/>
  <c r="L30" i="143"/>
  <c r="L7" i="143"/>
  <c r="T7" i="143" s="1"/>
  <c r="L20" i="143"/>
  <c r="T20" i="143" s="1"/>
  <c r="L5" i="143"/>
  <c r="T5" i="143" s="1"/>
  <c r="L18" i="143"/>
  <c r="T18" i="143" s="1"/>
  <c r="L3" i="143"/>
  <c r="T3" i="143" s="1"/>
  <c r="AR89" i="143"/>
  <c r="AJ89" i="143"/>
  <c r="AB89" i="143"/>
  <c r="T89" i="143"/>
  <c r="AR84" i="143"/>
  <c r="AJ84" i="143"/>
  <c r="AB84" i="143"/>
  <c r="T84" i="143"/>
  <c r="AR80" i="143"/>
  <c r="AJ80" i="143"/>
  <c r="AB80" i="143"/>
  <c r="T80" i="143"/>
  <c r="AQ72" i="143"/>
  <c r="AI72" i="143"/>
  <c r="AA72" i="143"/>
  <c r="S72" i="143"/>
  <c r="AM69" i="143"/>
  <c r="AE69" i="143"/>
  <c r="W69" i="143"/>
  <c r="AQ68" i="143"/>
  <c r="AI68" i="143"/>
  <c r="AA68" i="143"/>
  <c r="S68" i="143"/>
  <c r="AM65" i="143"/>
  <c r="AE65" i="143"/>
  <c r="W65" i="143"/>
  <c r="AR85" i="143"/>
  <c r="AJ85" i="143"/>
  <c r="AB85" i="143"/>
  <c r="T85" i="143"/>
  <c r="AR81" i="143"/>
  <c r="AJ81" i="143"/>
  <c r="AB81" i="143"/>
  <c r="T81" i="143"/>
  <c r="AN76" i="143"/>
  <c r="AF76" i="143"/>
  <c r="X76" i="143"/>
  <c r="AN72" i="143"/>
  <c r="AF72" i="143"/>
  <c r="X72" i="143"/>
  <c r="AN68" i="143"/>
  <c r="AF68" i="143"/>
  <c r="X68" i="143"/>
  <c r="AR35" i="143"/>
  <c r="AN35" i="143"/>
  <c r="AJ35" i="143"/>
  <c r="AF35" i="143"/>
  <c r="AB35" i="143"/>
  <c r="X35" i="143"/>
  <c r="S35" i="143"/>
  <c r="AS38" i="143"/>
  <c r="AO38" i="143"/>
  <c r="AK38" i="143"/>
  <c r="AG38" i="143"/>
  <c r="AC38" i="143"/>
  <c r="Y38" i="143"/>
  <c r="T38" i="143"/>
  <c r="AP40" i="143"/>
  <c r="AS40" i="143"/>
  <c r="AO40" i="143"/>
  <c r="AK40" i="143"/>
  <c r="AG40" i="143"/>
  <c r="AC40" i="143"/>
  <c r="X40" i="143"/>
  <c r="T40" i="143"/>
  <c r="AR66" i="143"/>
  <c r="AN66" i="143"/>
  <c r="AJ66" i="143"/>
  <c r="AF66" i="143"/>
  <c r="AB66" i="143"/>
  <c r="X66" i="143"/>
  <c r="T66" i="143"/>
  <c r="AQ66" i="143"/>
  <c r="AM66" i="143"/>
  <c r="AI66" i="143"/>
  <c r="AE66" i="143"/>
  <c r="AA66" i="143"/>
  <c r="W66" i="143"/>
  <c r="S66" i="143"/>
  <c r="AS66" i="143"/>
  <c r="AK66" i="143"/>
  <c r="AC66" i="143"/>
  <c r="U66" i="143"/>
  <c r="AP66" i="143"/>
  <c r="AH66" i="143"/>
  <c r="Z66" i="143"/>
  <c r="R66" i="143"/>
  <c r="AR91" i="143"/>
  <c r="AN91" i="143"/>
  <c r="AJ91" i="143"/>
  <c r="AF91" i="143"/>
  <c r="AB91" i="143"/>
  <c r="X91" i="143"/>
  <c r="T91" i="143"/>
  <c r="AQ91" i="143"/>
  <c r="AM91" i="143"/>
  <c r="AI91" i="143"/>
  <c r="AE91" i="143"/>
  <c r="AA91" i="143"/>
  <c r="W91" i="143"/>
  <c r="S91" i="143"/>
  <c r="AL91" i="143"/>
  <c r="AD91" i="143"/>
  <c r="V91" i="143"/>
  <c r="AS91" i="143"/>
  <c r="AK91" i="143"/>
  <c r="AC91" i="143"/>
  <c r="U91" i="143"/>
  <c r="AC60" i="143"/>
  <c r="AC59" i="143"/>
  <c r="AR33" i="143"/>
  <c r="AN33" i="143"/>
  <c r="AJ33" i="143"/>
  <c r="AF33" i="143"/>
  <c r="AB33" i="143"/>
  <c r="X33" i="143"/>
  <c r="T33" i="143"/>
  <c r="AQ71" i="143"/>
  <c r="AM71" i="143"/>
  <c r="AI71" i="143"/>
  <c r="AE71" i="143"/>
  <c r="AA71" i="143"/>
  <c r="W71" i="143"/>
  <c r="S71" i="143"/>
  <c r="AP71" i="143"/>
  <c r="AL71" i="143"/>
  <c r="AH71" i="143"/>
  <c r="AD71" i="143"/>
  <c r="Z71" i="143"/>
  <c r="V71" i="143"/>
  <c r="R71" i="143"/>
  <c r="AN71" i="143"/>
  <c r="AF71" i="143"/>
  <c r="X71" i="143"/>
  <c r="AS71" i="143"/>
  <c r="AK71" i="143"/>
  <c r="AC71" i="143"/>
  <c r="U71" i="143"/>
  <c r="AR74" i="143"/>
  <c r="AN74" i="143"/>
  <c r="AJ74" i="143"/>
  <c r="AF74" i="143"/>
  <c r="AB74" i="143"/>
  <c r="X74" i="143"/>
  <c r="T74" i="143"/>
  <c r="AQ74" i="143"/>
  <c r="AM74" i="143"/>
  <c r="AI74" i="143"/>
  <c r="AE74" i="143"/>
  <c r="AA74" i="143"/>
  <c r="W74" i="143"/>
  <c r="S74" i="143"/>
  <c r="AS74" i="143"/>
  <c r="AK74" i="143"/>
  <c r="AC74" i="143"/>
  <c r="U74" i="143"/>
  <c r="AP74" i="143"/>
  <c r="AH74" i="143"/>
  <c r="Z74" i="143"/>
  <c r="R74" i="143"/>
  <c r="AR87" i="143"/>
  <c r="AN87" i="143"/>
  <c r="AJ87" i="143"/>
  <c r="AF87" i="143"/>
  <c r="AB87" i="143"/>
  <c r="X87" i="143"/>
  <c r="T87" i="143"/>
  <c r="AQ87" i="143"/>
  <c r="AM87" i="143"/>
  <c r="AI87" i="143"/>
  <c r="AE87" i="143"/>
  <c r="AA87" i="143"/>
  <c r="W87" i="143"/>
  <c r="S87" i="143"/>
  <c r="AL87" i="143"/>
  <c r="AD87" i="143"/>
  <c r="V87" i="143"/>
  <c r="AS87" i="143"/>
  <c r="AK87" i="143"/>
  <c r="AC87" i="143"/>
  <c r="U87" i="143"/>
  <c r="U2" i="143"/>
  <c r="U4" i="143"/>
  <c r="U6" i="143"/>
  <c r="U8" i="143"/>
  <c r="U19" i="143"/>
  <c r="U21" i="143"/>
  <c r="U23" i="143"/>
  <c r="AP34" i="143"/>
  <c r="R35" i="143"/>
  <c r="AD35" i="143"/>
  <c r="AO35" i="143"/>
  <c r="Z36" i="143"/>
  <c r="AP36" i="143"/>
  <c r="S37" i="143"/>
  <c r="AE37" i="143"/>
  <c r="AJ37" i="143"/>
  <c r="R38" i="143"/>
  <c r="AD38" i="143"/>
  <c r="AN38" i="143"/>
  <c r="W39" i="143"/>
  <c r="AI39" i="143"/>
  <c r="AN39" i="143"/>
  <c r="W40" i="143"/>
  <c r="AI40" i="143"/>
  <c r="AN40" i="143"/>
  <c r="AE41" i="143"/>
  <c r="S42" i="143"/>
  <c r="AB42" i="143"/>
  <c r="AJ42" i="143"/>
  <c r="AR42" i="143"/>
  <c r="Z43" i="143"/>
  <c r="AQ43" i="143"/>
  <c r="W44" i="143"/>
  <c r="AF44" i="143"/>
  <c r="AN44" i="143"/>
  <c r="AM45" i="143"/>
  <c r="Z46" i="143"/>
  <c r="AQ46" i="143"/>
  <c r="AD47" i="143"/>
  <c r="AA48" i="143"/>
  <c r="AJ48" i="143"/>
  <c r="AR48" i="143"/>
  <c r="Z49" i="143"/>
  <c r="AQ49" i="143"/>
  <c r="W50" i="143"/>
  <c r="AN50" i="143"/>
  <c r="AD51" i="143"/>
  <c r="AA52" i="143"/>
  <c r="R53" i="143"/>
  <c r="AH53" i="143"/>
  <c r="AP54" i="143"/>
  <c r="AE54" i="143"/>
  <c r="AN54" i="143"/>
  <c r="AL55" i="143"/>
  <c r="AA56" i="143"/>
  <c r="R57" i="143"/>
  <c r="AH57" i="143"/>
  <c r="AO58" i="143"/>
  <c r="AE58" i="143"/>
  <c r="AI59" i="143"/>
  <c r="AP60" i="143"/>
  <c r="AA65" i="143"/>
  <c r="V66" i="143"/>
  <c r="Y67" i="143"/>
  <c r="AB68" i="143"/>
  <c r="R69" i="143"/>
  <c r="Y70" i="143"/>
  <c r="AB71" i="143"/>
  <c r="AE72" i="143"/>
  <c r="AI73" i="143"/>
  <c r="T76" i="143"/>
  <c r="W77" i="143"/>
  <c r="AD78" i="143"/>
  <c r="AG79" i="143"/>
  <c r="AS80" i="143"/>
  <c r="AF81" i="143"/>
  <c r="W82" i="143"/>
  <c r="AL83" i="143"/>
  <c r="AS83" i="143"/>
  <c r="AI85" i="143"/>
  <c r="AL86" i="143"/>
  <c r="AP87" i="143"/>
  <c r="AJ88" i="143"/>
  <c r="AM89" i="143"/>
  <c r="AH91" i="143"/>
  <c r="AR92" i="143"/>
  <c r="U12" i="143"/>
  <c r="W60" i="143"/>
  <c r="U33" i="143"/>
  <c r="AE33" i="143"/>
  <c r="AP33" i="143"/>
  <c r="Y34" i="143"/>
  <c r="AI34" i="143"/>
  <c r="AC35" i="143"/>
  <c r="AM35" i="143"/>
  <c r="AS35" i="143"/>
  <c r="AD36" i="143"/>
  <c r="R37" i="143"/>
  <c r="AI37" i="143"/>
  <c r="AB38" i="143"/>
  <c r="AM38" i="143"/>
  <c r="AR38" i="143"/>
  <c r="V39" i="143"/>
  <c r="AB40" i="143"/>
  <c r="S41" i="143"/>
  <c r="AJ41" i="143"/>
  <c r="AR41" i="143"/>
  <c r="Z42" i="143"/>
  <c r="AQ42" i="143"/>
  <c r="W43" i="143"/>
  <c r="AF43" i="143"/>
  <c r="AN43" i="143"/>
  <c r="V44" i="143"/>
  <c r="AM44" i="143"/>
  <c r="S45" i="143"/>
  <c r="AJ45" i="143"/>
  <c r="AP46" i="143"/>
  <c r="AF46" i="143"/>
  <c r="AN46" i="143"/>
  <c r="AA47" i="143"/>
  <c r="AJ47" i="143"/>
  <c r="AR47" i="143"/>
  <c r="Z48" i="143"/>
  <c r="AQ48" i="143"/>
  <c r="W49" i="143"/>
  <c r="AD50" i="143"/>
  <c r="AA51" i="143"/>
  <c r="R52" i="143"/>
  <c r="Z52" i="143"/>
  <c r="AQ52" i="143"/>
  <c r="W53" i="143"/>
  <c r="V54" i="143"/>
  <c r="AL54" i="143"/>
  <c r="S55" i="143"/>
  <c r="AI55" i="143"/>
  <c r="Z56" i="143"/>
  <c r="AQ56" i="143"/>
  <c r="W57" i="143"/>
  <c r="AM57" i="143"/>
  <c r="AD58" i="143"/>
  <c r="AE59" i="143"/>
  <c r="S60" i="143"/>
  <c r="AO60" i="143"/>
  <c r="W85" i="143"/>
  <c r="AE85" i="143"/>
  <c r="AM85" i="143"/>
  <c r="Z65" i="143"/>
  <c r="T67" i="143"/>
  <c r="W68" i="143"/>
  <c r="AA69" i="143"/>
  <c r="V70" i="143"/>
  <c r="Y71" i="143"/>
  <c r="AR72" i="143"/>
  <c r="AH73" i="143"/>
  <c r="Y74" i="143"/>
  <c r="AE76" i="143"/>
  <c r="R77" i="143"/>
  <c r="AC78" i="143"/>
  <c r="AF79" i="143"/>
  <c r="AN80" i="143"/>
  <c r="AQ81" i="143"/>
  <c r="AL82" i="143"/>
  <c r="AP83" i="143"/>
  <c r="AC84" i="143"/>
  <c r="AS85" i="143"/>
  <c r="S86" i="143"/>
  <c r="Y87" i="143"/>
  <c r="AN88" i="143"/>
  <c r="AS88" i="143"/>
  <c r="AF89" i="143"/>
  <c r="AA90" i="143"/>
  <c r="U92" i="143"/>
  <c r="U9" i="143"/>
  <c r="U11" i="143"/>
  <c r="U13" i="143"/>
  <c r="U15" i="143"/>
  <c r="U17" i="143"/>
  <c r="U24" i="143"/>
  <c r="U26" i="143"/>
  <c r="U28" i="143"/>
  <c r="L29" i="143"/>
  <c r="T29" i="143" s="1"/>
  <c r="U29" i="143"/>
  <c r="W33" i="143"/>
  <c r="AC33" i="143"/>
  <c r="AH33" i="143"/>
  <c r="AM33" i="143"/>
  <c r="AS33" i="143"/>
  <c r="V34" i="143"/>
  <c r="AA34" i="143"/>
  <c r="AG34" i="143"/>
  <c r="AL34" i="143"/>
  <c r="U35" i="143"/>
  <c r="Z35" i="143"/>
  <c r="AE35" i="143"/>
  <c r="AK35" i="143"/>
  <c r="AP35" i="143"/>
  <c r="V36" i="143"/>
  <c r="AA36" i="143"/>
  <c r="AF36" i="143"/>
  <c r="AL36" i="143"/>
  <c r="U37" i="143"/>
  <c r="AA37" i="143"/>
  <c r="AF37" i="143"/>
  <c r="AL37" i="143"/>
  <c r="S38" i="143"/>
  <c r="Z38" i="143"/>
  <c r="AE38" i="143"/>
  <c r="AJ38" i="143"/>
  <c r="AP38" i="143"/>
  <c r="S39" i="143"/>
  <c r="Z39" i="143"/>
  <c r="AE39" i="143"/>
  <c r="AJ39" i="143"/>
  <c r="S40" i="143"/>
  <c r="Z40" i="143"/>
  <c r="AE40" i="143"/>
  <c r="AJ40" i="143"/>
  <c r="AQ40" i="143"/>
  <c r="AP41" i="143"/>
  <c r="W41" i="143"/>
  <c r="AF41" i="143"/>
  <c r="AN41" i="143"/>
  <c r="V42" i="143"/>
  <c r="AE42" i="143"/>
  <c r="AM42" i="143"/>
  <c r="S43" i="143"/>
  <c r="AA43" i="143"/>
  <c r="AJ43" i="143"/>
  <c r="AR43" i="143"/>
  <c r="R44" i="143"/>
  <c r="Z44" i="143"/>
  <c r="AI44" i="143"/>
  <c r="AQ44" i="143"/>
  <c r="AP45" i="143"/>
  <c r="W45" i="143"/>
  <c r="AF45" i="143"/>
  <c r="AN45" i="143"/>
  <c r="S46" i="143"/>
  <c r="AA46" i="143"/>
  <c r="AJ46" i="143"/>
  <c r="AR46" i="143"/>
  <c r="AP47" i="143"/>
  <c r="W47" i="143"/>
  <c r="AE47" i="143"/>
  <c r="AN47" i="143"/>
  <c r="V48" i="143"/>
  <c r="AD48" i="143"/>
  <c r="AM48" i="143"/>
  <c r="S49" i="143"/>
  <c r="AA49" i="143"/>
  <c r="AJ49" i="143"/>
  <c r="AR49" i="143"/>
  <c r="R50" i="143"/>
  <c r="Z50" i="143"/>
  <c r="AH50" i="143"/>
  <c r="AQ50" i="143"/>
  <c r="AP51" i="143"/>
  <c r="W51" i="143"/>
  <c r="AE51" i="143"/>
  <c r="AN51" i="143"/>
  <c r="V52" i="143"/>
  <c r="AD52" i="143"/>
  <c r="AM52" i="143"/>
  <c r="S53" i="143"/>
  <c r="AA53" i="143"/>
  <c r="AI53" i="143"/>
  <c r="AR53" i="143"/>
  <c r="R54" i="143"/>
  <c r="Z54" i="143"/>
  <c r="AH54" i="143"/>
  <c r="AQ54" i="143"/>
  <c r="AP55" i="143"/>
  <c r="W55" i="143"/>
  <c r="AE55" i="143"/>
  <c r="AM55" i="143"/>
  <c r="V56" i="143"/>
  <c r="AD56" i="143"/>
  <c r="AL56" i="143"/>
  <c r="S57" i="143"/>
  <c r="AA57" i="143"/>
  <c r="AI57" i="143"/>
  <c r="AR57" i="143"/>
  <c r="Z58" i="143"/>
  <c r="Z59" i="143"/>
  <c r="AK59" i="143"/>
  <c r="AI60" i="143"/>
  <c r="R65" i="143"/>
  <c r="AH65" i="143"/>
  <c r="Y66" i="143"/>
  <c r="AO66" i="143"/>
  <c r="AB67" i="143"/>
  <c r="AE68" i="143"/>
  <c r="S69" i="143"/>
  <c r="AI69" i="143"/>
  <c r="AG71" i="143"/>
  <c r="T72" i="143"/>
  <c r="AJ72" i="143"/>
  <c r="Z73" i="143"/>
  <c r="AP73" i="143"/>
  <c r="AG74" i="143"/>
  <c r="T75" i="143"/>
  <c r="W76" i="143"/>
  <c r="AM76" i="143"/>
  <c r="U78" i="143"/>
  <c r="AK78" i="143"/>
  <c r="X79" i="143"/>
  <c r="AF80" i="143"/>
  <c r="S81" i="143"/>
  <c r="AI81" i="143"/>
  <c r="U84" i="143"/>
  <c r="AK84" i="143"/>
  <c r="X85" i="143"/>
  <c r="AN85" i="143"/>
  <c r="AA86" i="143"/>
  <c r="AQ86" i="143"/>
  <c r="AG87" i="143"/>
  <c r="U88" i="143"/>
  <c r="AK88" i="143"/>
  <c r="X89" i="143"/>
  <c r="AN89" i="143"/>
  <c r="S90" i="143"/>
  <c r="AI90" i="143"/>
  <c r="Y91" i="143"/>
  <c r="AO91" i="143"/>
  <c r="AN92" i="143"/>
  <c r="AC92" i="143"/>
  <c r="AS92" i="143"/>
  <c r="AQ75" i="143"/>
  <c r="AM75" i="143"/>
  <c r="AI75" i="143"/>
  <c r="AE75" i="143"/>
  <c r="AA75" i="143"/>
  <c r="W75" i="143"/>
  <c r="S75" i="143"/>
  <c r="AP75" i="143"/>
  <c r="AL75" i="143"/>
  <c r="AH75" i="143"/>
  <c r="AD75" i="143"/>
  <c r="Z75" i="143"/>
  <c r="V75" i="143"/>
  <c r="R75" i="143"/>
  <c r="AN75" i="143"/>
  <c r="AF75" i="143"/>
  <c r="X75" i="143"/>
  <c r="AS75" i="143"/>
  <c r="AK75" i="143"/>
  <c r="AC75" i="143"/>
  <c r="U75" i="143"/>
  <c r="AQ79" i="143"/>
  <c r="AM79" i="143"/>
  <c r="AI79" i="143"/>
  <c r="AE79" i="143"/>
  <c r="AA79" i="143"/>
  <c r="W79" i="143"/>
  <c r="S79" i="143"/>
  <c r="AP79" i="143"/>
  <c r="AL79" i="143"/>
  <c r="AH79" i="143"/>
  <c r="AD79" i="143"/>
  <c r="Z79" i="143"/>
  <c r="V79" i="143"/>
  <c r="R79" i="143"/>
  <c r="AS79" i="143"/>
  <c r="AK79" i="143"/>
  <c r="AC79" i="143"/>
  <c r="U79" i="143"/>
  <c r="AR79" i="143"/>
  <c r="AJ79" i="143"/>
  <c r="AB79" i="143"/>
  <c r="T79" i="143"/>
  <c r="AS39" i="143"/>
  <c r="AO39" i="143"/>
  <c r="AK39" i="143"/>
  <c r="AG39" i="143"/>
  <c r="AC39" i="143"/>
  <c r="Y39" i="143"/>
  <c r="T39" i="143"/>
  <c r="R60" i="143"/>
  <c r="R59" i="143"/>
  <c r="AH60" i="143"/>
  <c r="AH59" i="143"/>
  <c r="AR34" i="143"/>
  <c r="AN34" i="143"/>
  <c r="AJ34" i="143"/>
  <c r="AF34" i="143"/>
  <c r="AB34" i="143"/>
  <c r="X34" i="143"/>
  <c r="T34" i="143"/>
  <c r="AS36" i="143"/>
  <c r="AO36" i="143"/>
  <c r="AK36" i="143"/>
  <c r="AG36" i="143"/>
  <c r="AC36" i="143"/>
  <c r="Y36" i="143"/>
  <c r="T36" i="143"/>
  <c r="AS37" i="143"/>
  <c r="AO37" i="143"/>
  <c r="AK37" i="143"/>
  <c r="AG37" i="143"/>
  <c r="AC37" i="143"/>
  <c r="Y37" i="143"/>
  <c r="T37" i="143"/>
  <c r="R89" i="143"/>
  <c r="R85" i="143"/>
  <c r="R81" i="143"/>
  <c r="R76" i="143"/>
  <c r="R72" i="143"/>
  <c r="R68" i="143"/>
  <c r="R90" i="143"/>
  <c r="R86" i="143"/>
  <c r="R78" i="143"/>
  <c r="R82" i="143"/>
  <c r="V89" i="143"/>
  <c r="V85" i="143"/>
  <c r="V81" i="143"/>
  <c r="V76" i="143"/>
  <c r="V72" i="143"/>
  <c r="V68" i="143"/>
  <c r="V77" i="143"/>
  <c r="V73" i="143"/>
  <c r="V69" i="143"/>
  <c r="V65" i="143"/>
  <c r="Z89" i="143"/>
  <c r="Z85" i="143"/>
  <c r="Z81" i="143"/>
  <c r="Z76" i="143"/>
  <c r="Z72" i="143"/>
  <c r="Z68" i="143"/>
  <c r="Z90" i="143"/>
  <c r="Z86" i="143"/>
  <c r="Z78" i="143"/>
  <c r="Z82" i="143"/>
  <c r="AD89" i="143"/>
  <c r="AD85" i="143"/>
  <c r="AD81" i="143"/>
  <c r="AD76" i="143"/>
  <c r="AD72" i="143"/>
  <c r="AD68" i="143"/>
  <c r="AD77" i="143"/>
  <c r="AD73" i="143"/>
  <c r="AD69" i="143"/>
  <c r="AD65" i="143"/>
  <c r="AH89" i="143"/>
  <c r="AH85" i="143"/>
  <c r="AH81" i="143"/>
  <c r="AH76" i="143"/>
  <c r="AH72" i="143"/>
  <c r="AH68" i="143"/>
  <c r="AH90" i="143"/>
  <c r="AH86" i="143"/>
  <c r="AH78" i="143"/>
  <c r="AH82" i="143"/>
  <c r="AL89" i="143"/>
  <c r="AL85" i="143"/>
  <c r="AL81" i="143"/>
  <c r="AL76" i="143"/>
  <c r="AL72" i="143"/>
  <c r="AL68" i="143"/>
  <c r="AL77" i="143"/>
  <c r="AL73" i="143"/>
  <c r="AL69" i="143"/>
  <c r="AL65" i="143"/>
  <c r="AP89" i="143"/>
  <c r="AP85" i="143"/>
  <c r="AP81" i="143"/>
  <c r="AP76" i="143"/>
  <c r="AP72" i="143"/>
  <c r="AP68" i="143"/>
  <c r="AP90" i="143"/>
  <c r="AP86" i="143"/>
  <c r="AP78" i="143"/>
  <c r="AP82" i="143"/>
  <c r="AQ67" i="143"/>
  <c r="AM67" i="143"/>
  <c r="AI67" i="143"/>
  <c r="AE67" i="143"/>
  <c r="AA67" i="143"/>
  <c r="W67" i="143"/>
  <c r="S67" i="143"/>
  <c r="AP67" i="143"/>
  <c r="AL67" i="143"/>
  <c r="AH67" i="143"/>
  <c r="AD67" i="143"/>
  <c r="Z67" i="143"/>
  <c r="V67" i="143"/>
  <c r="R67" i="143"/>
  <c r="AN67" i="143"/>
  <c r="AF67" i="143"/>
  <c r="X67" i="143"/>
  <c r="AS67" i="143"/>
  <c r="AK67" i="143"/>
  <c r="AC67" i="143"/>
  <c r="U67" i="143"/>
  <c r="AR70" i="143"/>
  <c r="AN70" i="143"/>
  <c r="AJ70" i="143"/>
  <c r="AF70" i="143"/>
  <c r="AB70" i="143"/>
  <c r="X70" i="143"/>
  <c r="T70" i="143"/>
  <c r="AQ70" i="143"/>
  <c r="AM70" i="143"/>
  <c r="AI70" i="143"/>
  <c r="AE70" i="143"/>
  <c r="AA70" i="143"/>
  <c r="W70" i="143"/>
  <c r="S70" i="143"/>
  <c r="AS70" i="143"/>
  <c r="AK70" i="143"/>
  <c r="AC70" i="143"/>
  <c r="U70" i="143"/>
  <c r="AP70" i="143"/>
  <c r="AH70" i="143"/>
  <c r="Z70" i="143"/>
  <c r="R70" i="143"/>
  <c r="V33" i="143"/>
  <c r="AA33" i="143"/>
  <c r="AG33" i="143"/>
  <c r="AL33" i="143"/>
  <c r="AQ33" i="143"/>
  <c r="U34" i="143"/>
  <c r="Z34" i="143"/>
  <c r="AE34" i="143"/>
  <c r="AK34" i="143"/>
  <c r="Y35" i="143"/>
  <c r="AI35" i="143"/>
  <c r="S36" i="143"/>
  <c r="AE36" i="143"/>
  <c r="AJ36" i="143"/>
  <c r="Z37" i="143"/>
  <c r="AP37" i="143"/>
  <c r="X38" i="143"/>
  <c r="AI38" i="143"/>
  <c r="R39" i="143"/>
  <c r="AD39" i="143"/>
  <c r="R40" i="143"/>
  <c r="AD40" i="143"/>
  <c r="V41" i="143"/>
  <c r="AM41" i="143"/>
  <c r="R43" i="143"/>
  <c r="AI43" i="143"/>
  <c r="AP44" i="143"/>
  <c r="V45" i="143"/>
  <c r="AE45" i="143"/>
  <c r="R46" i="143"/>
  <c r="AI46" i="143"/>
  <c r="V47" i="143"/>
  <c r="AM47" i="143"/>
  <c r="S48" i="143"/>
  <c r="R49" i="143"/>
  <c r="AI49" i="143"/>
  <c r="AP50" i="143"/>
  <c r="AE50" i="143"/>
  <c r="V51" i="143"/>
  <c r="AM51" i="143"/>
  <c r="S52" i="143"/>
  <c r="AI52" i="143"/>
  <c r="AR52" i="143"/>
  <c r="Z53" i="143"/>
  <c r="AQ53" i="143"/>
  <c r="W54" i="143"/>
  <c r="V55" i="143"/>
  <c r="AD55" i="143"/>
  <c r="S56" i="143"/>
  <c r="AI56" i="143"/>
  <c r="AR56" i="143"/>
  <c r="Z57" i="143"/>
  <c r="AQ57" i="143"/>
  <c r="W58" i="143"/>
  <c r="AM58" i="143"/>
  <c r="Y59" i="143"/>
  <c r="U60" i="143"/>
  <c r="AE60" i="143"/>
  <c r="AQ65" i="143"/>
  <c r="AL66" i="143"/>
  <c r="AO67" i="143"/>
  <c r="AR68" i="143"/>
  <c r="AH69" i="143"/>
  <c r="AO70" i="143"/>
  <c r="AR71" i="143"/>
  <c r="S73" i="143"/>
  <c r="AD74" i="143"/>
  <c r="AG75" i="143"/>
  <c r="AJ76" i="143"/>
  <c r="AM77" i="143"/>
  <c r="AC80" i="143"/>
  <c r="AS81" i="143"/>
  <c r="AM82" i="143"/>
  <c r="AC83" i="143"/>
  <c r="AF84" i="143"/>
  <c r="S85" i="143"/>
  <c r="V86" i="143"/>
  <c r="Z87" i="143"/>
  <c r="T88" i="143"/>
  <c r="W89" i="143"/>
  <c r="AD90" i="143"/>
  <c r="R91" i="143"/>
  <c r="AB92" i="143"/>
  <c r="U10" i="143"/>
  <c r="U14" i="143"/>
  <c r="U16" i="143"/>
  <c r="U25" i="143"/>
  <c r="U27" i="143"/>
  <c r="AM60" i="143"/>
  <c r="Z33" i="143"/>
  <c r="AK33" i="143"/>
  <c r="R34" i="143"/>
  <c r="AD34" i="143"/>
  <c r="AO34" i="143"/>
  <c r="W35" i="143"/>
  <c r="AH35" i="143"/>
  <c r="R36" i="143"/>
  <c r="X36" i="143"/>
  <c r="AI36" i="143"/>
  <c r="AN36" i="143"/>
  <c r="AD37" i="143"/>
  <c r="AN37" i="143"/>
  <c r="V38" i="143"/>
  <c r="AH38" i="143"/>
  <c r="AB39" i="143"/>
  <c r="AH39" i="143"/>
  <c r="AM39" i="143"/>
  <c r="AR39" i="143"/>
  <c r="V40" i="143"/>
  <c r="AH40" i="143"/>
  <c r="AM40" i="143"/>
  <c r="R42" i="143"/>
  <c r="AI42" i="143"/>
  <c r="AP43" i="143"/>
  <c r="AE44" i="143"/>
  <c r="AA45" i="143"/>
  <c r="AR45" i="143"/>
  <c r="W46" i="143"/>
  <c r="S47" i="143"/>
  <c r="R48" i="143"/>
  <c r="AI48" i="143"/>
  <c r="AP49" i="143"/>
  <c r="AE49" i="143"/>
  <c r="AN49" i="143"/>
  <c r="V50" i="143"/>
  <c r="AM50" i="143"/>
  <c r="S51" i="143"/>
  <c r="AI51" i="143"/>
  <c r="AR51" i="143"/>
  <c r="AH52" i="143"/>
  <c r="AP53" i="143"/>
  <c r="AE53" i="143"/>
  <c r="AN53" i="143"/>
  <c r="AD54" i="143"/>
  <c r="AA55" i="143"/>
  <c r="AR55" i="143"/>
  <c r="R56" i="143"/>
  <c r="AH56" i="143"/>
  <c r="AO57" i="143"/>
  <c r="AE57" i="143"/>
  <c r="V58" i="143"/>
  <c r="AL58" i="143"/>
  <c r="U59" i="143"/>
  <c r="AP59" i="143"/>
  <c r="AD60" i="143"/>
  <c r="S82" i="143"/>
  <c r="AA82" i="143"/>
  <c r="AI82" i="143"/>
  <c r="AQ82" i="143"/>
  <c r="AP65" i="143"/>
  <c r="AG66" i="143"/>
  <c r="AJ67" i="143"/>
  <c r="AM68" i="143"/>
  <c r="AQ69" i="143"/>
  <c r="AL70" i="143"/>
  <c r="AO71" i="143"/>
  <c r="AB72" i="143"/>
  <c r="R73" i="143"/>
  <c r="AO74" i="143"/>
  <c r="AB75" i="143"/>
  <c r="AR75" i="143"/>
  <c r="AH77" i="143"/>
  <c r="AS78" i="143"/>
  <c r="X80" i="143"/>
  <c r="AA81" i="143"/>
  <c r="V82" i="143"/>
  <c r="Z83" i="143"/>
  <c r="AS84" i="143"/>
  <c r="AF85" i="143"/>
  <c r="AI86" i="143"/>
  <c r="AO87" i="143"/>
  <c r="AC88" i="143"/>
  <c r="AS89" i="143"/>
  <c r="AQ90" i="143"/>
  <c r="AG91" i="143"/>
  <c r="AK92" i="143"/>
  <c r="U3" i="143"/>
  <c r="U5" i="143"/>
  <c r="U7" i="143"/>
  <c r="U18" i="143"/>
  <c r="U20" i="143"/>
  <c r="U22" i="143"/>
  <c r="S33" i="143"/>
  <c r="Y33" i="143"/>
  <c r="AD33" i="143"/>
  <c r="AI33" i="143"/>
  <c r="AO33" i="143"/>
  <c r="W34" i="143"/>
  <c r="AC34" i="143"/>
  <c r="AH34" i="143"/>
  <c r="AM34" i="143"/>
  <c r="AS34" i="143"/>
  <c r="V35" i="143"/>
  <c r="AA35" i="143"/>
  <c r="AG35" i="143"/>
  <c r="AL35" i="143"/>
  <c r="AQ35" i="143"/>
  <c r="W36" i="143"/>
  <c r="AB36" i="143"/>
  <c r="AH36" i="143"/>
  <c r="AM36" i="143"/>
  <c r="AR36" i="143"/>
  <c r="W37" i="143"/>
  <c r="AB37" i="143"/>
  <c r="AH37" i="143"/>
  <c r="AM37" i="143"/>
  <c r="AR37" i="143"/>
  <c r="U38" i="143"/>
  <c r="AA38" i="143"/>
  <c r="AF38" i="143"/>
  <c r="AL38" i="143"/>
  <c r="AQ38" i="143"/>
  <c r="U39" i="143"/>
  <c r="AA39" i="143"/>
  <c r="AF39" i="143"/>
  <c r="AL39" i="143"/>
  <c r="AQ39" i="143"/>
  <c r="U40" i="143"/>
  <c r="AA40" i="143"/>
  <c r="AF40" i="143"/>
  <c r="AL40" i="143"/>
  <c r="AR40" i="143"/>
  <c r="R41" i="143"/>
  <c r="AA41" i="143"/>
  <c r="AI41" i="143"/>
  <c r="AQ41" i="143"/>
  <c r="AP42" i="143"/>
  <c r="W42" i="143"/>
  <c r="AN42" i="143"/>
  <c r="V43" i="143"/>
  <c r="AE43" i="143"/>
  <c r="AM43" i="143"/>
  <c r="S44" i="143"/>
  <c r="AA44" i="143"/>
  <c r="AJ44" i="143"/>
  <c r="AR44" i="143"/>
  <c r="R45" i="143"/>
  <c r="Z45" i="143"/>
  <c r="AI45" i="143"/>
  <c r="AQ45" i="143"/>
  <c r="V46" i="143"/>
  <c r="AD46" i="143"/>
  <c r="AM46" i="143"/>
  <c r="R47" i="143"/>
  <c r="Z47" i="143"/>
  <c r="AI47" i="143"/>
  <c r="AQ47" i="143"/>
  <c r="AP48" i="143"/>
  <c r="W48" i="143"/>
  <c r="AE48" i="143"/>
  <c r="AN48" i="143"/>
  <c r="V49" i="143"/>
  <c r="AD49" i="143"/>
  <c r="AM49" i="143"/>
  <c r="S50" i="143"/>
  <c r="AA50" i="143"/>
  <c r="AR50" i="143"/>
  <c r="R51" i="143"/>
  <c r="Z51" i="143"/>
  <c r="AH51" i="143"/>
  <c r="AQ51" i="143"/>
  <c r="AP52" i="143"/>
  <c r="W52" i="143"/>
  <c r="AE52" i="143"/>
  <c r="V53" i="143"/>
  <c r="AD53" i="143"/>
  <c r="AM53" i="143"/>
  <c r="S54" i="143"/>
  <c r="AA54" i="143"/>
  <c r="AI54" i="143"/>
  <c r="AR54" i="143"/>
  <c r="R55" i="143"/>
  <c r="Z55" i="143"/>
  <c r="AH55" i="143"/>
  <c r="AQ55" i="143"/>
  <c r="AP56" i="143"/>
  <c r="W56" i="143"/>
  <c r="AE56" i="143"/>
  <c r="AM56" i="143"/>
  <c r="AD57" i="143"/>
  <c r="S58" i="143"/>
  <c r="AA58" i="143"/>
  <c r="AI58" i="143"/>
  <c r="S59" i="143"/>
  <c r="S65" i="143"/>
  <c r="AI65" i="143"/>
  <c r="AD66" i="143"/>
  <c r="AG67" i="143"/>
  <c r="T68" i="143"/>
  <c r="AJ68" i="143"/>
  <c r="Z69" i="143"/>
  <c r="AP69" i="143"/>
  <c r="AG70" i="143"/>
  <c r="T71" i="143"/>
  <c r="AJ71" i="143"/>
  <c r="W72" i="143"/>
  <c r="AM72" i="143"/>
  <c r="AA73" i="143"/>
  <c r="AQ73" i="143"/>
  <c r="V74" i="143"/>
  <c r="AL74" i="143"/>
  <c r="Y75" i="143"/>
  <c r="AO75" i="143"/>
  <c r="AB76" i="143"/>
  <c r="AR76" i="143"/>
  <c r="AS77" i="143"/>
  <c r="AE77" i="143"/>
  <c r="V78" i="143"/>
  <c r="AL78" i="143"/>
  <c r="Y79" i="143"/>
  <c r="AO79" i="143"/>
  <c r="U80" i="143"/>
  <c r="AK80" i="143"/>
  <c r="X81" i="143"/>
  <c r="AN81" i="143"/>
  <c r="AS82" i="143"/>
  <c r="AE82" i="143"/>
  <c r="U83" i="143"/>
  <c r="AK83" i="143"/>
  <c r="X84" i="143"/>
  <c r="AN84" i="143"/>
  <c r="AA85" i="143"/>
  <c r="AQ85" i="143"/>
  <c r="AD86" i="143"/>
  <c r="R87" i="143"/>
  <c r="AH87" i="143"/>
  <c r="AB88" i="143"/>
  <c r="AR88" i="143"/>
  <c r="AE89" i="143"/>
  <c r="V90" i="143"/>
  <c r="AL90" i="143"/>
  <c r="Z91" i="143"/>
  <c r="AP91" i="143"/>
  <c r="T92" i="143"/>
  <c r="AJ92" i="143"/>
  <c r="AS59" i="143"/>
  <c r="AN59" i="143"/>
  <c r="AJ59" i="143"/>
  <c r="AF59" i="143"/>
  <c r="AB59" i="143"/>
  <c r="X59" i="143"/>
  <c r="T59" i="143"/>
  <c r="AR60" i="143"/>
  <c r="AN60" i="143"/>
  <c r="AJ60" i="143"/>
  <c r="AF60" i="143"/>
  <c r="AB60" i="143"/>
  <c r="X60" i="143"/>
  <c r="T60" i="143"/>
  <c r="AR78" i="143"/>
  <c r="AN78" i="143"/>
  <c r="AJ78" i="143"/>
  <c r="AF78" i="143"/>
  <c r="AB78" i="143"/>
  <c r="X78" i="143"/>
  <c r="T78" i="143"/>
  <c r="AQ78" i="143"/>
  <c r="AM78" i="143"/>
  <c r="AI78" i="143"/>
  <c r="AE78" i="143"/>
  <c r="AA78" i="143"/>
  <c r="W78" i="143"/>
  <c r="S78" i="143"/>
  <c r="AQ80" i="143"/>
  <c r="AM80" i="143"/>
  <c r="AI80" i="143"/>
  <c r="AE80" i="143"/>
  <c r="AA80" i="143"/>
  <c r="W80" i="143"/>
  <c r="S80" i="143"/>
  <c r="AP80" i="143"/>
  <c r="AL80" i="143"/>
  <c r="AH80" i="143"/>
  <c r="AD80" i="143"/>
  <c r="Z80" i="143"/>
  <c r="V80" i="143"/>
  <c r="R80" i="143"/>
  <c r="AQ84" i="143"/>
  <c r="AM84" i="143"/>
  <c r="AI84" i="143"/>
  <c r="AE84" i="143"/>
  <c r="AA84" i="143"/>
  <c r="W84" i="143"/>
  <c r="S84" i="143"/>
  <c r="AP84" i="143"/>
  <c r="AL84" i="143"/>
  <c r="AH84" i="143"/>
  <c r="AD84" i="143"/>
  <c r="Z84" i="143"/>
  <c r="V84" i="143"/>
  <c r="R84" i="143"/>
  <c r="T41" i="143"/>
  <c r="X41" i="143"/>
  <c r="AC41" i="143"/>
  <c r="AG41" i="143"/>
  <c r="AK41" i="143"/>
  <c r="AO41" i="143"/>
  <c r="AS41" i="143"/>
  <c r="T42" i="143"/>
  <c r="X42" i="143"/>
  <c r="AC42" i="143"/>
  <c r="AG42" i="143"/>
  <c r="AK42" i="143"/>
  <c r="AO42" i="143"/>
  <c r="AS42" i="143"/>
  <c r="T43" i="143"/>
  <c r="X43" i="143"/>
  <c r="AC43" i="143"/>
  <c r="AG43" i="143"/>
  <c r="AK43" i="143"/>
  <c r="AO43" i="143"/>
  <c r="AS43" i="143"/>
  <c r="T44" i="143"/>
  <c r="X44" i="143"/>
  <c r="AB44" i="143"/>
  <c r="AG44" i="143"/>
  <c r="AK44" i="143"/>
  <c r="AO44" i="143"/>
  <c r="AS44" i="143"/>
  <c r="T45" i="143"/>
  <c r="X45" i="143"/>
  <c r="AB45" i="143"/>
  <c r="AG45" i="143"/>
  <c r="AK45" i="143"/>
  <c r="AO45" i="143"/>
  <c r="AS45" i="143"/>
  <c r="T46" i="143"/>
  <c r="X46" i="143"/>
  <c r="AB46" i="143"/>
  <c r="AG46" i="143"/>
  <c r="AK46" i="143"/>
  <c r="AO46" i="143"/>
  <c r="AS46" i="143"/>
  <c r="T47" i="143"/>
  <c r="X47" i="143"/>
  <c r="AB47" i="143"/>
  <c r="AG47" i="143"/>
  <c r="AK47" i="143"/>
  <c r="AO47" i="143"/>
  <c r="AS47" i="143"/>
  <c r="T48" i="143"/>
  <c r="X48" i="143"/>
  <c r="AB48" i="143"/>
  <c r="AF48" i="143"/>
  <c r="AK48" i="143"/>
  <c r="AO48" i="143"/>
  <c r="AS48" i="143"/>
  <c r="T49" i="143"/>
  <c r="X49" i="143"/>
  <c r="AB49" i="143"/>
  <c r="AF49" i="143"/>
  <c r="AK49" i="143"/>
  <c r="AO49" i="143"/>
  <c r="AS49" i="143"/>
  <c r="T50" i="143"/>
  <c r="X50" i="143"/>
  <c r="AB50" i="143"/>
  <c r="AF50" i="143"/>
  <c r="AK50" i="143"/>
  <c r="AO50" i="143"/>
  <c r="AS50" i="143"/>
  <c r="T51" i="143"/>
  <c r="X51" i="143"/>
  <c r="AB51" i="143"/>
  <c r="AF51" i="143"/>
  <c r="AK51" i="143"/>
  <c r="AO51" i="143"/>
  <c r="AS51" i="143"/>
  <c r="T52" i="143"/>
  <c r="X52" i="143"/>
  <c r="AB52" i="143"/>
  <c r="AF52" i="143"/>
  <c r="AJ52" i="143"/>
  <c r="AO52" i="143"/>
  <c r="AS52" i="143"/>
  <c r="T53" i="143"/>
  <c r="X53" i="143"/>
  <c r="AB53" i="143"/>
  <c r="AF53" i="143"/>
  <c r="AJ53" i="143"/>
  <c r="AO53" i="143"/>
  <c r="AS53" i="143"/>
  <c r="T54" i="143"/>
  <c r="X54" i="143"/>
  <c r="AB54" i="143"/>
  <c r="AF54" i="143"/>
  <c r="AJ54" i="143"/>
  <c r="AO54" i="143"/>
  <c r="AS54" i="143"/>
  <c r="T55" i="143"/>
  <c r="X55" i="143"/>
  <c r="AB55" i="143"/>
  <c r="AF55" i="143"/>
  <c r="AJ55" i="143"/>
  <c r="AO55" i="143"/>
  <c r="AS55" i="143"/>
  <c r="T56" i="143"/>
  <c r="X56" i="143"/>
  <c r="AB56" i="143"/>
  <c r="AF56" i="143"/>
  <c r="AJ56" i="143"/>
  <c r="AN56" i="143"/>
  <c r="AS56" i="143"/>
  <c r="T57" i="143"/>
  <c r="X57" i="143"/>
  <c r="AB57" i="143"/>
  <c r="AF57" i="143"/>
  <c r="AJ57" i="143"/>
  <c r="AN57" i="143"/>
  <c r="AS57" i="143"/>
  <c r="T58" i="143"/>
  <c r="X58" i="143"/>
  <c r="AB58" i="143"/>
  <c r="AF58" i="143"/>
  <c r="AJ58" i="143"/>
  <c r="AN58" i="143"/>
  <c r="AS58" i="143"/>
  <c r="V59" i="143"/>
  <c r="AA59" i="143"/>
  <c r="AG59" i="143"/>
  <c r="AL59" i="143"/>
  <c r="AQ59" i="143"/>
  <c r="V60" i="143"/>
  <c r="AA60" i="143"/>
  <c r="AG60" i="143"/>
  <c r="AL60" i="143"/>
  <c r="AQ60" i="143"/>
  <c r="AS68" i="143"/>
  <c r="AS72" i="143"/>
  <c r="AS76" i="143"/>
  <c r="S77" i="143"/>
  <c r="AA77" i="143"/>
  <c r="AI77" i="143"/>
  <c r="AQ77" i="143"/>
  <c r="Y78" i="143"/>
  <c r="AG78" i="143"/>
  <c r="AO78" i="143"/>
  <c r="Y80" i="143"/>
  <c r="AG80" i="143"/>
  <c r="AO80" i="143"/>
  <c r="V83" i="143"/>
  <c r="AD83" i="143"/>
  <c r="Y84" i="143"/>
  <c r="AG84" i="143"/>
  <c r="AO84" i="143"/>
  <c r="AS86" i="143"/>
  <c r="W86" i="143"/>
  <c r="AE86" i="143"/>
  <c r="AM86" i="143"/>
  <c r="X88" i="143"/>
  <c r="AF88" i="143"/>
  <c r="S89" i="143"/>
  <c r="AA89" i="143"/>
  <c r="AI89" i="143"/>
  <c r="AQ89" i="143"/>
  <c r="AS90" i="143"/>
  <c r="W90" i="143"/>
  <c r="AE90" i="143"/>
  <c r="AM90" i="143"/>
  <c r="X92" i="143"/>
  <c r="AF92" i="143"/>
  <c r="AR83" i="143"/>
  <c r="AN83" i="143"/>
  <c r="AJ83" i="143"/>
  <c r="AF83" i="143"/>
  <c r="AB83" i="143"/>
  <c r="X83" i="143"/>
  <c r="T83" i="143"/>
  <c r="AQ83" i="143"/>
  <c r="AM83" i="143"/>
  <c r="AI83" i="143"/>
  <c r="AE83" i="143"/>
  <c r="AA83" i="143"/>
  <c r="W83" i="143"/>
  <c r="S83" i="143"/>
  <c r="AQ88" i="143"/>
  <c r="AM88" i="143"/>
  <c r="AI88" i="143"/>
  <c r="AE88" i="143"/>
  <c r="AA88" i="143"/>
  <c r="W88" i="143"/>
  <c r="S88" i="143"/>
  <c r="AP88" i="143"/>
  <c r="AL88" i="143"/>
  <c r="AH88" i="143"/>
  <c r="AD88" i="143"/>
  <c r="Z88" i="143"/>
  <c r="V88" i="143"/>
  <c r="R88" i="143"/>
  <c r="AQ92" i="143"/>
  <c r="AM92" i="143"/>
  <c r="AI92" i="143"/>
  <c r="AE92" i="143"/>
  <c r="AA92" i="143"/>
  <c r="W92" i="143"/>
  <c r="S92" i="143"/>
  <c r="AP92" i="143"/>
  <c r="AL92" i="143"/>
  <c r="AH92" i="143"/>
  <c r="AD92" i="143"/>
  <c r="Z92" i="143"/>
  <c r="V92" i="143"/>
  <c r="R92" i="143"/>
  <c r="U41" i="143"/>
  <c r="Y41" i="143"/>
  <c r="AD41" i="143"/>
  <c r="AH41" i="143"/>
  <c r="AL41" i="143"/>
  <c r="U42" i="143"/>
  <c r="Y42" i="143"/>
  <c r="AD42" i="143"/>
  <c r="AH42" i="143"/>
  <c r="AL42" i="143"/>
  <c r="U43" i="143"/>
  <c r="Y43" i="143"/>
  <c r="AD43" i="143"/>
  <c r="AH43" i="143"/>
  <c r="AL43" i="143"/>
  <c r="U44" i="143"/>
  <c r="Y44" i="143"/>
  <c r="AD44" i="143"/>
  <c r="AH44" i="143"/>
  <c r="AL44" i="143"/>
  <c r="U45" i="143"/>
  <c r="Y45" i="143"/>
  <c r="AC45" i="143"/>
  <c r="AH45" i="143"/>
  <c r="AL45" i="143"/>
  <c r="U46" i="143"/>
  <c r="Y46" i="143"/>
  <c r="AC46" i="143"/>
  <c r="AH46" i="143"/>
  <c r="AL46" i="143"/>
  <c r="U47" i="143"/>
  <c r="Y47" i="143"/>
  <c r="AC47" i="143"/>
  <c r="AH47" i="143"/>
  <c r="AL47" i="143"/>
  <c r="U48" i="143"/>
  <c r="Y48" i="143"/>
  <c r="AC48" i="143"/>
  <c r="AH48" i="143"/>
  <c r="AL48" i="143"/>
  <c r="U49" i="143"/>
  <c r="Y49" i="143"/>
  <c r="AC49" i="143"/>
  <c r="AG49" i="143"/>
  <c r="AL49" i="143"/>
  <c r="U50" i="143"/>
  <c r="Y50" i="143"/>
  <c r="AC50" i="143"/>
  <c r="AG50" i="143"/>
  <c r="AL50" i="143"/>
  <c r="U51" i="143"/>
  <c r="Y51" i="143"/>
  <c r="AC51" i="143"/>
  <c r="AG51" i="143"/>
  <c r="AL51" i="143"/>
  <c r="U52" i="143"/>
  <c r="Y52" i="143"/>
  <c r="AC52" i="143"/>
  <c r="AG52" i="143"/>
  <c r="AL52" i="143"/>
  <c r="U53" i="143"/>
  <c r="Y53" i="143"/>
  <c r="AC53" i="143"/>
  <c r="AG53" i="143"/>
  <c r="AK53" i="143"/>
  <c r="U54" i="143"/>
  <c r="Y54" i="143"/>
  <c r="AC54" i="143"/>
  <c r="AG54" i="143"/>
  <c r="AK54" i="143"/>
  <c r="U55" i="143"/>
  <c r="Y55" i="143"/>
  <c r="AC55" i="143"/>
  <c r="AG55" i="143"/>
  <c r="AK55" i="143"/>
  <c r="U56" i="143"/>
  <c r="Y56" i="143"/>
  <c r="AC56" i="143"/>
  <c r="AG56" i="143"/>
  <c r="AK56" i="143"/>
  <c r="U57" i="143"/>
  <c r="Y57" i="143"/>
  <c r="AC57" i="143"/>
  <c r="AG57" i="143"/>
  <c r="AK57" i="143"/>
  <c r="U58" i="143"/>
  <c r="Y58" i="143"/>
  <c r="AC58" i="143"/>
  <c r="AG58" i="143"/>
  <c r="AK58" i="143"/>
  <c r="W59" i="143"/>
  <c r="AM59" i="143"/>
  <c r="AS65" i="143"/>
  <c r="AS69" i="143"/>
  <c r="AS73" i="143"/>
  <c r="W73" i="143"/>
  <c r="AE73" i="143"/>
  <c r="AM73" i="143"/>
  <c r="S76" i="143"/>
  <c r="AA76" i="143"/>
  <c r="AI76" i="143"/>
  <c r="AQ76" i="143"/>
  <c r="W81" i="143"/>
  <c r="AE81" i="143"/>
  <c r="AM81" i="143"/>
  <c r="Y83" i="143"/>
  <c r="AG83" i="143"/>
  <c r="AO83" i="143"/>
  <c r="Y88" i="143"/>
  <c r="AG88" i="143"/>
  <c r="AO88" i="143"/>
  <c r="Y92" i="143"/>
  <c r="AG92" i="143"/>
  <c r="AO92" i="143"/>
  <c r="T65" i="143"/>
  <c r="X65" i="143"/>
  <c r="AB65" i="143"/>
  <c r="AF65" i="143"/>
  <c r="AJ65" i="143"/>
  <c r="AN65" i="143"/>
  <c r="AR65" i="143"/>
  <c r="U68" i="143"/>
  <c r="Y68" i="143"/>
  <c r="AC68" i="143"/>
  <c r="AG68" i="143"/>
  <c r="AK68" i="143"/>
  <c r="AO68" i="143"/>
  <c r="T69" i="143"/>
  <c r="X69" i="143"/>
  <c r="AB69" i="143"/>
  <c r="AF69" i="143"/>
  <c r="AJ69" i="143"/>
  <c r="AN69" i="143"/>
  <c r="AR69" i="143"/>
  <c r="U72" i="143"/>
  <c r="Y72" i="143"/>
  <c r="AC72" i="143"/>
  <c r="AG72" i="143"/>
  <c r="AK72" i="143"/>
  <c r="AO72" i="143"/>
  <c r="T73" i="143"/>
  <c r="X73" i="143"/>
  <c r="AB73" i="143"/>
  <c r="AF73" i="143"/>
  <c r="AJ73" i="143"/>
  <c r="AN73" i="143"/>
  <c r="AR73" i="143"/>
  <c r="U76" i="143"/>
  <c r="Y76" i="143"/>
  <c r="AC76" i="143"/>
  <c r="AG76" i="143"/>
  <c r="AK76" i="143"/>
  <c r="AO76" i="143"/>
  <c r="T77" i="143"/>
  <c r="X77" i="143"/>
  <c r="AB77" i="143"/>
  <c r="AF77" i="143"/>
  <c r="AJ77" i="143"/>
  <c r="AN77" i="143"/>
  <c r="AR77" i="143"/>
  <c r="U81" i="143"/>
  <c r="Y81" i="143"/>
  <c r="AC81" i="143"/>
  <c r="AG81" i="143"/>
  <c r="AK81" i="143"/>
  <c r="AO81" i="143"/>
  <c r="T82" i="143"/>
  <c r="X82" i="143"/>
  <c r="AB82" i="143"/>
  <c r="AF82" i="143"/>
  <c r="AJ82" i="143"/>
  <c r="AN82" i="143"/>
  <c r="AR82" i="143"/>
  <c r="U85" i="143"/>
  <c r="Y85" i="143"/>
  <c r="AC85" i="143"/>
  <c r="AG85" i="143"/>
  <c r="AK85" i="143"/>
  <c r="AO85" i="143"/>
  <c r="T86" i="143"/>
  <c r="X86" i="143"/>
  <c r="AB86" i="143"/>
  <c r="AF86" i="143"/>
  <c r="AJ86" i="143"/>
  <c r="AN86" i="143"/>
  <c r="AR86" i="143"/>
  <c r="U89" i="143"/>
  <c r="Y89" i="143"/>
  <c r="AC89" i="143"/>
  <c r="AG89" i="143"/>
  <c r="AK89" i="143"/>
  <c r="AO89" i="143"/>
  <c r="T90" i="143"/>
  <c r="X90" i="143"/>
  <c r="AB90" i="143"/>
  <c r="AF90" i="143"/>
  <c r="AJ90" i="143"/>
  <c r="AN90" i="143"/>
  <c r="AR90" i="143"/>
  <c r="U65" i="143"/>
  <c r="Y65" i="143"/>
  <c r="AC65" i="143"/>
  <c r="AG65" i="143"/>
  <c r="AK65" i="143"/>
  <c r="AO65" i="143"/>
  <c r="U69" i="143"/>
  <c r="Y69" i="143"/>
  <c r="AC69" i="143"/>
  <c r="AG69" i="143"/>
  <c r="AK69" i="143"/>
  <c r="AO69" i="143"/>
  <c r="U73" i="143"/>
  <c r="Y73" i="143"/>
  <c r="AC73" i="143"/>
  <c r="AG73" i="143"/>
  <c r="AK73" i="143"/>
  <c r="AO73" i="143"/>
  <c r="U77" i="143"/>
  <c r="Y77" i="143"/>
  <c r="AC77" i="143"/>
  <c r="AG77" i="143"/>
  <c r="AK77" i="143"/>
  <c r="AO77" i="143"/>
  <c r="U82" i="143"/>
  <c r="Y82" i="143"/>
  <c r="AC82" i="143"/>
  <c r="AG82" i="143"/>
  <c r="AK82" i="143"/>
  <c r="AO82" i="143"/>
  <c r="U86" i="143"/>
  <c r="Y86" i="143"/>
  <c r="AC86" i="143"/>
  <c r="AG86" i="143"/>
  <c r="AK86" i="143"/>
  <c r="AO86" i="143"/>
  <c r="U90" i="143"/>
  <c r="Y90" i="143"/>
  <c r="AC90" i="143"/>
  <c r="AG90" i="143"/>
  <c r="AK90" i="143"/>
  <c r="AO90" i="143"/>
  <c r="L11" i="142"/>
  <c r="R11" i="142" s="1"/>
  <c r="S9" i="142"/>
  <c r="X49" i="142"/>
  <c r="P49" i="142"/>
  <c r="V47" i="142"/>
  <c r="AB45" i="142"/>
  <c r="T45" i="142"/>
  <c r="Z43" i="142"/>
  <c r="R43" i="142"/>
  <c r="X41" i="142"/>
  <c r="P41" i="142"/>
  <c r="Z39" i="142"/>
  <c r="R39" i="142"/>
  <c r="X37" i="142"/>
  <c r="P37" i="142"/>
  <c r="AC31" i="142"/>
  <c r="T31" i="142"/>
  <c r="X29" i="142"/>
  <c r="P29" i="142"/>
  <c r="AC27" i="142"/>
  <c r="T27" i="142"/>
  <c r="AC25" i="142"/>
  <c r="T25" i="142"/>
  <c r="W24" i="142"/>
  <c r="AC23" i="142"/>
  <c r="U23" i="142"/>
  <c r="W22" i="142"/>
  <c r="AC21" i="142"/>
  <c r="U21" i="142"/>
  <c r="W20" i="142"/>
  <c r="AC19" i="142"/>
  <c r="AB49" i="142"/>
  <c r="T49" i="142"/>
  <c r="Z47" i="142"/>
  <c r="R47" i="142"/>
  <c r="X45" i="142"/>
  <c r="P45" i="142"/>
  <c r="V43" i="142"/>
  <c r="AB41" i="142"/>
  <c r="T41" i="142"/>
  <c r="V39" i="142"/>
  <c r="AB37" i="142"/>
  <c r="T37" i="142"/>
  <c r="X31" i="142"/>
  <c r="P31" i="142"/>
  <c r="AC29" i="142"/>
  <c r="T29" i="142"/>
  <c r="AA28" i="142"/>
  <c r="Y27" i="142"/>
  <c r="P27" i="142"/>
  <c r="AA26" i="142"/>
  <c r="Y25" i="142"/>
  <c r="P25" i="142"/>
  <c r="AA24" i="142"/>
  <c r="Y23" i="142"/>
  <c r="P23" i="142"/>
  <c r="AA22" i="142"/>
  <c r="Y21" i="142"/>
  <c r="P21" i="142"/>
  <c r="AA20" i="142"/>
  <c r="S20" i="142"/>
  <c r="Q32" i="142"/>
  <c r="Y32" i="142"/>
  <c r="Q19" i="142"/>
  <c r="AB24" i="142"/>
  <c r="AA32" i="142"/>
  <c r="T38" i="142"/>
  <c r="AB38" i="142"/>
  <c r="AC45" i="142"/>
  <c r="L4" i="142"/>
  <c r="R4" i="142" s="1"/>
  <c r="L8" i="142"/>
  <c r="R8" i="142" s="1"/>
  <c r="S11" i="142"/>
  <c r="S15" i="142"/>
  <c r="P32" i="142"/>
  <c r="X32" i="142"/>
  <c r="Z19" i="142"/>
  <c r="Z25" i="142"/>
  <c r="Z38" i="142"/>
  <c r="AB40" i="142"/>
  <c r="AB48" i="142"/>
  <c r="Y19" i="142"/>
  <c r="AB20" i="142"/>
  <c r="Z27" i="142"/>
  <c r="AB28" i="142"/>
  <c r="AC41" i="142"/>
  <c r="AC49" i="142"/>
  <c r="R20" i="142"/>
  <c r="R28" i="142"/>
  <c r="R26" i="142"/>
  <c r="R32" i="142"/>
  <c r="R30" i="142"/>
  <c r="R24" i="142"/>
  <c r="R22" i="142"/>
  <c r="V22" i="142"/>
  <c r="V30" i="142"/>
  <c r="V28" i="142"/>
  <c r="V26" i="142"/>
  <c r="V24" i="142"/>
  <c r="V20" i="142"/>
  <c r="V32" i="142"/>
  <c r="Z24" i="142"/>
  <c r="Z20" i="142"/>
  <c r="Z28" i="142"/>
  <c r="Z26" i="142"/>
  <c r="Z22" i="142"/>
  <c r="Z32" i="142"/>
  <c r="Z30" i="142"/>
  <c r="U28" i="142"/>
  <c r="AC30" i="142"/>
  <c r="Z23" i="142"/>
  <c r="Y31" i="142"/>
  <c r="P42" i="142"/>
  <c r="X38" i="142"/>
  <c r="AC37" i="142"/>
  <c r="S14" i="142"/>
  <c r="S3" i="142"/>
  <c r="S7" i="142"/>
  <c r="L12" i="142"/>
  <c r="R12" i="142" s="1"/>
  <c r="T32" i="142"/>
  <c r="AB32" i="142"/>
  <c r="AB26" i="142"/>
  <c r="AA39" i="142"/>
  <c r="Z46" i="142"/>
  <c r="AA47" i="142"/>
  <c r="L2" i="142"/>
  <c r="R2" i="142" s="1"/>
  <c r="S5" i="142"/>
  <c r="L6" i="142"/>
  <c r="R6" i="142" s="1"/>
  <c r="L10" i="142"/>
  <c r="R10" i="142" s="1"/>
  <c r="S13" i="142"/>
  <c r="L14" i="142"/>
  <c r="R14" i="142" s="1"/>
  <c r="U19" i="142"/>
  <c r="Z21" i="142"/>
  <c r="AB22" i="142"/>
  <c r="Y29" i="142"/>
  <c r="AB30" i="142"/>
  <c r="Q46" i="142"/>
  <c r="U47" i="142"/>
  <c r="Y43" i="142"/>
  <c r="AC43" i="142"/>
  <c r="AB36" i="142"/>
  <c r="Z42" i="142"/>
  <c r="AA43" i="142"/>
  <c r="AB44" i="142"/>
  <c r="S36" i="142"/>
  <c r="AA36" i="142"/>
  <c r="Q38" i="142"/>
  <c r="U38" i="142"/>
  <c r="Y38" i="142"/>
  <c r="AC38" i="142"/>
  <c r="S40" i="142"/>
  <c r="AA40" i="142"/>
  <c r="Q42" i="142"/>
  <c r="U42" i="142"/>
  <c r="Y42" i="142"/>
  <c r="AC42" i="142"/>
  <c r="W44" i="142"/>
  <c r="S48" i="142"/>
  <c r="L5" i="142"/>
  <c r="R5" i="142" s="1"/>
  <c r="L9" i="142"/>
  <c r="R9" i="142" s="1"/>
  <c r="L13" i="142"/>
  <c r="R13" i="142" s="1"/>
  <c r="L15" i="142"/>
  <c r="R15" i="142" s="1"/>
  <c r="T21" i="142"/>
  <c r="X21" i="142"/>
  <c r="AB21" i="142"/>
  <c r="Q22" i="142"/>
  <c r="S23" i="142"/>
  <c r="X23" i="142"/>
  <c r="AB23" i="142"/>
  <c r="Q24" i="142"/>
  <c r="S25" i="142"/>
  <c r="U30" i="142"/>
  <c r="U32" i="142"/>
  <c r="R36" i="142"/>
  <c r="Z36" i="142"/>
  <c r="S37" i="142"/>
  <c r="W37" i="142"/>
  <c r="AA37" i="142"/>
  <c r="P38" i="142"/>
  <c r="Q39" i="142"/>
  <c r="Y39" i="142"/>
  <c r="AC39" i="142"/>
  <c r="R40" i="142"/>
  <c r="T42" i="142"/>
  <c r="X42" i="142"/>
  <c r="AB42" i="142"/>
  <c r="Q43" i="142"/>
  <c r="V44" i="142"/>
  <c r="Z44" i="142"/>
  <c r="S45" i="142"/>
  <c r="W45" i="142"/>
  <c r="AA45" i="142"/>
  <c r="P46" i="142"/>
  <c r="T46" i="142"/>
  <c r="X46" i="142"/>
  <c r="AB46" i="142"/>
  <c r="Q47" i="142"/>
  <c r="Y47" i="142"/>
  <c r="AC47" i="142"/>
  <c r="R48" i="142"/>
  <c r="V48" i="142"/>
  <c r="Z48" i="142"/>
  <c r="S49" i="142"/>
  <c r="W49" i="142"/>
  <c r="AA49" i="142"/>
  <c r="S2" i="142"/>
  <c r="S4" i="142"/>
  <c r="S6" i="142"/>
  <c r="S8" i="142"/>
  <c r="S10" i="142"/>
  <c r="S12" i="142"/>
  <c r="S19" i="142"/>
  <c r="W19" i="142"/>
  <c r="AA19" i="142"/>
  <c r="P20" i="142"/>
  <c r="U20" i="142"/>
  <c r="Y20" i="142"/>
  <c r="AC20" i="142"/>
  <c r="S21" i="142"/>
  <c r="W21" i="142"/>
  <c r="AA21" i="142"/>
  <c r="P22" i="142"/>
  <c r="U22" i="142"/>
  <c r="Y22" i="142"/>
  <c r="AC22" i="142"/>
  <c r="R23" i="142"/>
  <c r="W23" i="142"/>
  <c r="AA23" i="142"/>
  <c r="P24" i="142"/>
  <c r="T24" i="142"/>
  <c r="Y24" i="142"/>
  <c r="AC24" i="142"/>
  <c r="R25" i="142"/>
  <c r="W25" i="142"/>
  <c r="AA25" i="142"/>
  <c r="P26" i="142"/>
  <c r="T26" i="142"/>
  <c r="Y26" i="142"/>
  <c r="AC26" i="142"/>
  <c r="R27" i="142"/>
  <c r="V27" i="142"/>
  <c r="AA27" i="142"/>
  <c r="P28" i="142"/>
  <c r="T28" i="142"/>
  <c r="X28" i="142"/>
  <c r="AC28" i="142"/>
  <c r="R29" i="142"/>
  <c r="V29" i="142"/>
  <c r="AA29" i="142"/>
  <c r="P30" i="142"/>
  <c r="T30" i="142"/>
  <c r="X30" i="142"/>
  <c r="R31" i="142"/>
  <c r="V31" i="142"/>
  <c r="Z31" i="142"/>
  <c r="Q36" i="142"/>
  <c r="U36" i="142"/>
  <c r="Y36" i="142"/>
  <c r="AC36" i="142"/>
  <c r="R37" i="142"/>
  <c r="V37" i="142"/>
  <c r="Z37" i="142"/>
  <c r="S38" i="142"/>
  <c r="W38" i="142"/>
  <c r="AA38" i="142"/>
  <c r="P39" i="142"/>
  <c r="T39" i="142"/>
  <c r="X39" i="142"/>
  <c r="AB39" i="142"/>
  <c r="Q40" i="142"/>
  <c r="U40" i="142"/>
  <c r="Y40" i="142"/>
  <c r="AC40" i="142"/>
  <c r="R41" i="142"/>
  <c r="V41" i="142"/>
  <c r="Z41" i="142"/>
  <c r="S42" i="142"/>
  <c r="W42" i="142"/>
  <c r="AA42" i="142"/>
  <c r="P43" i="142"/>
  <c r="T43" i="142"/>
  <c r="X43" i="142"/>
  <c r="AB43" i="142"/>
  <c r="Q44" i="142"/>
  <c r="U44" i="142"/>
  <c r="Y44" i="142"/>
  <c r="AC44" i="142"/>
  <c r="R45" i="142"/>
  <c r="V45" i="142"/>
  <c r="Z45" i="142"/>
  <c r="S46" i="142"/>
  <c r="W46" i="142"/>
  <c r="AA46" i="142"/>
  <c r="P47" i="142"/>
  <c r="T47" i="142"/>
  <c r="X47" i="142"/>
  <c r="AB47" i="142"/>
  <c r="Q48" i="142"/>
  <c r="U48" i="142"/>
  <c r="Y48" i="142"/>
  <c r="AC48" i="142"/>
  <c r="R49" i="142"/>
  <c r="V49" i="142"/>
  <c r="Z49" i="142"/>
  <c r="W36" i="142"/>
  <c r="W40" i="142"/>
  <c r="S44" i="142"/>
  <c r="AA44" i="142"/>
  <c r="U46" i="142"/>
  <c r="Y46" i="142"/>
  <c r="AC46" i="142"/>
  <c r="W48" i="142"/>
  <c r="AA48" i="142"/>
  <c r="L3" i="142"/>
  <c r="R3" i="142" s="1"/>
  <c r="L7" i="142"/>
  <c r="R7" i="142" s="1"/>
  <c r="T19" i="142"/>
  <c r="X19" i="142"/>
  <c r="AB19" i="142"/>
  <c r="X25" i="142"/>
  <c r="AB25" i="142"/>
  <c r="Q26" i="142"/>
  <c r="U26" i="142"/>
  <c r="S27" i="142"/>
  <c r="W27" i="142"/>
  <c r="AB27" i="142"/>
  <c r="Q28" i="142"/>
  <c r="S29" i="142"/>
  <c r="W29" i="142"/>
  <c r="AB29" i="142"/>
  <c r="Q30" i="142"/>
  <c r="Y30" i="142"/>
  <c r="S31" i="142"/>
  <c r="W31" i="142"/>
  <c r="AA31" i="142"/>
  <c r="V36" i="142"/>
  <c r="U39" i="142"/>
  <c r="V40" i="142"/>
  <c r="Z40" i="142"/>
  <c r="S41" i="142"/>
  <c r="W41" i="142"/>
  <c r="AA41" i="142"/>
  <c r="U43" i="142"/>
  <c r="R44" i="142"/>
  <c r="R19" i="142"/>
  <c r="V19" i="142"/>
  <c r="T20" i="142"/>
  <c r="X20" i="142"/>
  <c r="Q21" i="142"/>
  <c r="V21" i="142"/>
  <c r="T22" i="142"/>
  <c r="X22" i="142"/>
  <c r="Q23" i="142"/>
  <c r="V23" i="142"/>
  <c r="S24" i="142"/>
  <c r="X24" i="142"/>
  <c r="Q25" i="142"/>
  <c r="U25" i="142"/>
  <c r="S26" i="142"/>
  <c r="X26" i="142"/>
  <c r="Q27" i="142"/>
  <c r="U27" i="142"/>
  <c r="S28" i="142"/>
  <c r="W28" i="142"/>
  <c r="Q29" i="142"/>
  <c r="U29" i="142"/>
  <c r="S30" i="142"/>
  <c r="W30" i="142"/>
  <c r="Q31" i="142"/>
  <c r="U31" i="142"/>
  <c r="S32" i="142"/>
  <c r="W32" i="142"/>
  <c r="P36" i="142"/>
  <c r="T36" i="142"/>
  <c r="X36" i="142"/>
  <c r="Q37" i="142"/>
  <c r="U37" i="142"/>
  <c r="Y37" i="142"/>
  <c r="R38" i="142"/>
  <c r="V38" i="142"/>
  <c r="S39" i="142"/>
  <c r="W39" i="142"/>
  <c r="P40" i="142"/>
  <c r="T40" i="142"/>
  <c r="X40" i="142"/>
  <c r="Q41" i="142"/>
  <c r="U41" i="142"/>
  <c r="Y41" i="142"/>
  <c r="R42" i="142"/>
  <c r="V42" i="142"/>
  <c r="S43" i="142"/>
  <c r="W43" i="142"/>
  <c r="P44" i="142"/>
  <c r="T44" i="142"/>
  <c r="X44" i="142"/>
  <c r="Q45" i="142"/>
  <c r="U45" i="142"/>
  <c r="Y45" i="142"/>
  <c r="R46" i="142"/>
  <c r="V46" i="142"/>
  <c r="S47" i="142"/>
  <c r="W47" i="142"/>
  <c r="P48" i="142"/>
  <c r="T48" i="142"/>
  <c r="X48" i="142"/>
  <c r="Q49" i="142"/>
  <c r="U49" i="142"/>
  <c r="Y49" i="142"/>
  <c r="L3" i="141"/>
  <c r="R3" i="141" s="1"/>
  <c r="S2" i="141"/>
  <c r="S4" i="141"/>
  <c r="AC52" i="141"/>
  <c r="L25" i="141"/>
  <c r="R25" i="141" s="1"/>
  <c r="L5" i="141"/>
  <c r="R5" i="141" s="1"/>
  <c r="T62" i="141"/>
  <c r="V42" i="141"/>
  <c r="AH42" i="141"/>
  <c r="AL49" i="141"/>
  <c r="AI30" i="141"/>
  <c r="AI31" i="141"/>
  <c r="AI32" i="141"/>
  <c r="AI33" i="141"/>
  <c r="AI34" i="141"/>
  <c r="AI35" i="141"/>
  <c r="AI36" i="141"/>
  <c r="AI37" i="141"/>
  <c r="AI38" i="141"/>
  <c r="AI39" i="141"/>
  <c r="AL40" i="141"/>
  <c r="U29" i="141"/>
  <c r="U43" i="141"/>
  <c r="U41" i="141"/>
  <c r="Y44" i="141"/>
  <c r="Y42" i="141"/>
  <c r="Y29" i="141"/>
  <c r="Y52" i="141"/>
  <c r="Y51" i="141"/>
  <c r="Y50" i="141"/>
  <c r="Y49" i="141"/>
  <c r="Y48" i="141"/>
  <c r="Y47" i="141"/>
  <c r="Y46" i="141"/>
  <c r="Y45" i="141"/>
  <c r="AG45" i="141"/>
  <c r="AG29" i="141"/>
  <c r="AG52" i="141"/>
  <c r="AG51" i="141"/>
  <c r="AG50" i="141"/>
  <c r="AG49" i="141"/>
  <c r="AG48" i="141"/>
  <c r="AG47" i="141"/>
  <c r="AG43" i="141"/>
  <c r="AG41" i="141"/>
  <c r="AK49" i="141"/>
  <c r="AK48" i="141"/>
  <c r="AK47" i="141"/>
  <c r="AK46" i="141"/>
  <c r="AK45" i="141"/>
  <c r="AK44" i="141"/>
  <c r="AK42" i="141"/>
  <c r="AK29" i="141"/>
  <c r="Q77" i="141"/>
  <c r="Q73" i="141"/>
  <c r="Q69" i="141"/>
  <c r="Q62" i="141"/>
  <c r="Q78" i="141"/>
  <c r="Q74" i="141"/>
  <c r="Q70" i="141"/>
  <c r="Q66" i="141"/>
  <c r="Q65" i="141"/>
  <c r="Q61" i="141"/>
  <c r="Y77" i="141"/>
  <c r="Y73" i="141"/>
  <c r="Y69" i="141"/>
  <c r="Y62" i="141"/>
  <c r="Y78" i="141"/>
  <c r="Y74" i="141"/>
  <c r="Y70" i="141"/>
  <c r="Y66" i="141"/>
  <c r="Y65" i="141"/>
  <c r="Y61" i="141"/>
  <c r="AG77" i="141"/>
  <c r="AG73" i="141"/>
  <c r="AG69" i="141"/>
  <c r="AG62" i="141"/>
  <c r="AG78" i="141"/>
  <c r="AG74" i="141"/>
  <c r="AG70" i="141"/>
  <c r="AG66" i="141"/>
  <c r="AG65" i="141"/>
  <c r="AG61" i="141"/>
  <c r="AF79" i="141"/>
  <c r="X79" i="141"/>
  <c r="P79" i="141"/>
  <c r="AF78" i="141"/>
  <c r="X78" i="141"/>
  <c r="P78" i="141"/>
  <c r="AL77" i="141"/>
  <c r="AD77" i="141"/>
  <c r="V77" i="141"/>
  <c r="AF75" i="141"/>
  <c r="X75" i="141"/>
  <c r="P75" i="141"/>
  <c r="AF74" i="141"/>
  <c r="X74" i="141"/>
  <c r="P74" i="141"/>
  <c r="AL73" i="141"/>
  <c r="AD73" i="141"/>
  <c r="V73" i="141"/>
  <c r="AF71" i="141"/>
  <c r="X71" i="141"/>
  <c r="P71" i="141"/>
  <c r="AF70" i="141"/>
  <c r="X70" i="141"/>
  <c r="P70" i="141"/>
  <c r="AL69" i="141"/>
  <c r="AD69" i="141"/>
  <c r="V69" i="141"/>
  <c r="AF67" i="141"/>
  <c r="X67" i="141"/>
  <c r="P67" i="141"/>
  <c r="AF66" i="141"/>
  <c r="X66" i="141"/>
  <c r="P66" i="141"/>
  <c r="AL65" i="141"/>
  <c r="AD65" i="141"/>
  <c r="V65" i="141"/>
  <c r="AF63" i="141"/>
  <c r="X63" i="141"/>
  <c r="P63" i="141"/>
  <c r="AF62" i="141"/>
  <c r="X62" i="141"/>
  <c r="P62" i="141"/>
  <c r="AL61" i="141"/>
  <c r="AD61" i="141"/>
  <c r="V61" i="141"/>
  <c r="AF59" i="141"/>
  <c r="X59" i="141"/>
  <c r="P59" i="141"/>
  <c r="AF58" i="141"/>
  <c r="X58" i="141"/>
  <c r="P58" i="141"/>
  <c r="AL57" i="141"/>
  <c r="AD57" i="141"/>
  <c r="V57" i="141"/>
  <c r="AI47" i="141"/>
  <c r="AI46" i="141"/>
  <c r="AI45" i="141"/>
  <c r="AM43" i="141"/>
  <c r="AE42" i="141"/>
  <c r="AM41" i="141"/>
  <c r="S24" i="141"/>
  <c r="S22" i="141"/>
  <c r="S20" i="141"/>
  <c r="S18" i="141"/>
  <c r="S16" i="141"/>
  <c r="S14" i="141"/>
  <c r="S12" i="141"/>
  <c r="S10" i="141"/>
  <c r="S8" i="141"/>
  <c r="S6" i="141"/>
  <c r="AH80" i="141"/>
  <c r="AI79" i="141"/>
  <c r="S79" i="141"/>
  <c r="AH76" i="141"/>
  <c r="R76" i="141"/>
  <c r="AA75" i="141"/>
  <c r="AH72" i="141"/>
  <c r="R72" i="141"/>
  <c r="AA71" i="141"/>
  <c r="AH68" i="141"/>
  <c r="R68" i="141"/>
  <c r="AA67" i="141"/>
  <c r="Z64" i="141"/>
  <c r="AI63" i="141"/>
  <c r="S63" i="141"/>
  <c r="Z60" i="141"/>
  <c r="S5" i="141"/>
  <c r="S3" i="141"/>
  <c r="Z80" i="141"/>
  <c r="R80" i="141"/>
  <c r="AA79" i="141"/>
  <c r="Z76" i="141"/>
  <c r="AI75" i="141"/>
  <c r="S75" i="141"/>
  <c r="Z72" i="141"/>
  <c r="AI71" i="141"/>
  <c r="S71" i="141"/>
  <c r="Z68" i="141"/>
  <c r="AI67" i="141"/>
  <c r="S67" i="141"/>
  <c r="AH64" i="141"/>
  <c r="R64" i="141"/>
  <c r="AA63" i="141"/>
  <c r="AH60" i="141"/>
  <c r="R60" i="141"/>
  <c r="AA29" i="141"/>
  <c r="W30" i="141"/>
  <c r="AM30" i="141"/>
  <c r="AE31" i="141"/>
  <c r="W32" i="141"/>
  <c r="AM32" i="141"/>
  <c r="AE33" i="141"/>
  <c r="W34" i="141"/>
  <c r="AM34" i="141"/>
  <c r="AE35" i="141"/>
  <c r="V36" i="141"/>
  <c r="AM36" i="141"/>
  <c r="AE37" i="141"/>
  <c r="V38" i="141"/>
  <c r="AM38" i="141"/>
  <c r="AE39" i="141"/>
  <c r="V40" i="141"/>
  <c r="AG40" i="141"/>
  <c r="AD41" i="141"/>
  <c r="AB42" i="141"/>
  <c r="AJ43" i="141"/>
  <c r="Y43" i="141"/>
  <c r="AK43" i="141"/>
  <c r="Z44" i="141"/>
  <c r="AL46" i="141"/>
  <c r="AC47" i="141"/>
  <c r="U48" i="141"/>
  <c r="AL50" i="141"/>
  <c r="U52" i="141"/>
  <c r="Y57" i="141"/>
  <c r="T58" i="141"/>
  <c r="S59" i="141"/>
  <c r="AI60" i="141"/>
  <c r="S64" i="141"/>
  <c r="AB67" i="141"/>
  <c r="AB70" i="141"/>
  <c r="Z73" i="141"/>
  <c r="AI76" i="141"/>
  <c r="S80" i="141"/>
  <c r="S7" i="141"/>
  <c r="L8" i="141"/>
  <c r="R8" i="141" s="1"/>
  <c r="S11" i="141"/>
  <c r="L12" i="141"/>
  <c r="R12" i="141" s="1"/>
  <c r="S15" i="141"/>
  <c r="L16" i="141"/>
  <c r="R16" i="141" s="1"/>
  <c r="S19" i="141"/>
  <c r="L20" i="141"/>
  <c r="R20" i="141" s="1"/>
  <c r="S23" i="141"/>
  <c r="L24" i="141"/>
  <c r="R24" i="141" s="1"/>
  <c r="S25" i="141"/>
  <c r="P43" i="141"/>
  <c r="R29" i="141"/>
  <c r="AH29" i="141"/>
  <c r="AB30" i="141"/>
  <c r="T31" i="141"/>
  <c r="AJ31" i="141"/>
  <c r="AB32" i="141"/>
  <c r="S33" i="141"/>
  <c r="AJ33" i="141"/>
  <c r="AB34" i="141"/>
  <c r="S35" i="141"/>
  <c r="AJ35" i="141"/>
  <c r="AB36" i="141"/>
  <c r="S37" i="141"/>
  <c r="AJ37" i="141"/>
  <c r="AB38" i="141"/>
  <c r="S39" i="141"/>
  <c r="AJ39" i="141"/>
  <c r="AM40" i="141"/>
  <c r="P42" i="141"/>
  <c r="AL42" i="141"/>
  <c r="X43" i="141"/>
  <c r="V44" i="141"/>
  <c r="AM45" i="141"/>
  <c r="AD46" i="141"/>
  <c r="AM47" i="141"/>
  <c r="AD48" i="141"/>
  <c r="V49" i="141"/>
  <c r="AI50" i="141"/>
  <c r="V51" i="141"/>
  <c r="AI52" i="141"/>
  <c r="R57" i="141"/>
  <c r="Q58" i="141"/>
  <c r="AG58" i="141"/>
  <c r="AA60" i="141"/>
  <c r="AH61" i="141"/>
  <c r="AJ63" i="141"/>
  <c r="R65" i="141"/>
  <c r="AJ66" i="141"/>
  <c r="T67" i="141"/>
  <c r="AA68" i="141"/>
  <c r="AH69" i="141"/>
  <c r="T70" i="141"/>
  <c r="AJ71" i="141"/>
  <c r="AL72" i="141"/>
  <c r="R73" i="141"/>
  <c r="AJ74" i="141"/>
  <c r="T75" i="141"/>
  <c r="AA76" i="141"/>
  <c r="AH77" i="141"/>
  <c r="T78" i="141"/>
  <c r="AJ79" i="141"/>
  <c r="AL80" i="141"/>
  <c r="L7" i="141"/>
  <c r="R7" i="141" s="1"/>
  <c r="L9" i="141"/>
  <c r="R9" i="141" s="1"/>
  <c r="L11" i="141"/>
  <c r="R11" i="141" s="1"/>
  <c r="L13" i="141"/>
  <c r="R13" i="141" s="1"/>
  <c r="L15" i="141"/>
  <c r="R15" i="141" s="1"/>
  <c r="L17" i="141"/>
  <c r="R17" i="141" s="1"/>
  <c r="L19" i="141"/>
  <c r="R19" i="141" s="1"/>
  <c r="L21" i="141"/>
  <c r="R21" i="141" s="1"/>
  <c r="L23" i="141"/>
  <c r="R23" i="141" s="1"/>
  <c r="AI44" i="141"/>
  <c r="AJ29" i="141"/>
  <c r="W29" i="141"/>
  <c r="AE29" i="141"/>
  <c r="AM29" i="141"/>
  <c r="S30" i="141"/>
  <c r="AA30" i="141"/>
  <c r="S31" i="141"/>
  <c r="AA31" i="141"/>
  <c r="R32" i="141"/>
  <c r="AA32" i="141"/>
  <c r="R33" i="141"/>
  <c r="AA33" i="141"/>
  <c r="R34" i="141"/>
  <c r="AA34" i="141"/>
  <c r="R35" i="141"/>
  <c r="AA35" i="141"/>
  <c r="R36" i="141"/>
  <c r="AA36" i="141"/>
  <c r="R37" i="141"/>
  <c r="AA37" i="141"/>
  <c r="R38" i="141"/>
  <c r="AA38" i="141"/>
  <c r="R39" i="141"/>
  <c r="AA39" i="141"/>
  <c r="R40" i="141"/>
  <c r="Z40" i="141"/>
  <c r="X41" i="141"/>
  <c r="AI41" i="141"/>
  <c r="T43" i="141"/>
  <c r="AE43" i="141"/>
  <c r="U44" i="141"/>
  <c r="AG44" i="141"/>
  <c r="U45" i="141"/>
  <c r="AL45" i="141"/>
  <c r="AC46" i="141"/>
  <c r="U47" i="141"/>
  <c r="AL47" i="141"/>
  <c r="AC48" i="141"/>
  <c r="U49" i="141"/>
  <c r="AC50" i="141"/>
  <c r="U51" i="141"/>
  <c r="AK51" i="141"/>
  <c r="P77" i="141"/>
  <c r="T77" i="141"/>
  <c r="X77" i="141"/>
  <c r="AB77" i="141"/>
  <c r="AF77" i="141"/>
  <c r="AJ77" i="141"/>
  <c r="Q57" i="141"/>
  <c r="AG57" i="141"/>
  <c r="AB58" i="141"/>
  <c r="AA59" i="141"/>
  <c r="S60" i="141"/>
  <c r="Z61" i="141"/>
  <c r="AB63" i="141"/>
  <c r="AI64" i="141"/>
  <c r="AB66" i="141"/>
  <c r="S68" i="141"/>
  <c r="Z69" i="141"/>
  <c r="AB71" i="141"/>
  <c r="AI72" i="141"/>
  <c r="AB74" i="141"/>
  <c r="S76" i="141"/>
  <c r="Z77" i="141"/>
  <c r="AB79" i="141"/>
  <c r="AI80" i="141"/>
  <c r="Q43" i="141"/>
  <c r="Q41" i="141"/>
  <c r="Q29" i="141"/>
  <c r="Q52" i="141"/>
  <c r="Q51" i="141"/>
  <c r="Q50" i="141"/>
  <c r="Q49" i="141"/>
  <c r="Q48" i="141"/>
  <c r="Q47" i="141"/>
  <c r="Q46" i="141"/>
  <c r="Q45" i="141"/>
  <c r="AC41" i="141"/>
  <c r="AC29" i="141"/>
  <c r="AC44" i="141"/>
  <c r="L4" i="141"/>
  <c r="R4" i="141" s="1"/>
  <c r="L2" i="141"/>
  <c r="R2" i="141" s="1"/>
  <c r="U78" i="141"/>
  <c r="U77" i="141"/>
  <c r="U74" i="141"/>
  <c r="U73" i="141"/>
  <c r="U70" i="141"/>
  <c r="U69" i="141"/>
  <c r="U66" i="141"/>
  <c r="U65" i="141"/>
  <c r="U62" i="141"/>
  <c r="U61" i="141"/>
  <c r="U58" i="141"/>
  <c r="U57" i="141"/>
  <c r="AC78" i="141"/>
  <c r="AC77" i="141"/>
  <c r="AC74" i="141"/>
  <c r="AC73" i="141"/>
  <c r="AC70" i="141"/>
  <c r="AC69" i="141"/>
  <c r="AC66" i="141"/>
  <c r="AC65" i="141"/>
  <c r="AC62" i="141"/>
  <c r="AC61" i="141"/>
  <c r="AC58" i="141"/>
  <c r="AC57" i="141"/>
  <c r="AK78" i="141"/>
  <c r="AK77" i="141"/>
  <c r="AK74" i="141"/>
  <c r="AK73" i="141"/>
  <c r="AK70" i="141"/>
  <c r="AK69" i="141"/>
  <c r="AK66" i="141"/>
  <c r="AK65" i="141"/>
  <c r="AK62" i="141"/>
  <c r="AK61" i="141"/>
  <c r="AK58" i="141"/>
  <c r="AK57" i="141"/>
  <c r="R52" i="141"/>
  <c r="R51" i="141"/>
  <c r="R50" i="141"/>
  <c r="R49" i="141"/>
  <c r="R48" i="141"/>
  <c r="R47" i="141"/>
  <c r="R46" i="141"/>
  <c r="R45" i="141"/>
  <c r="R44" i="141"/>
  <c r="R42" i="141"/>
  <c r="V43" i="141"/>
  <c r="V41" i="141"/>
  <c r="Z52" i="141"/>
  <c r="Z51" i="141"/>
  <c r="Z50" i="141"/>
  <c r="Z49" i="141"/>
  <c r="Z48" i="141"/>
  <c r="Z47" i="141"/>
  <c r="Z46" i="141"/>
  <c r="Z45" i="141"/>
  <c r="Z43" i="141"/>
  <c r="Z41" i="141"/>
  <c r="AD44" i="141"/>
  <c r="AD42" i="141"/>
  <c r="AH52" i="141"/>
  <c r="AH51" i="141"/>
  <c r="AH50" i="141"/>
  <c r="AH49" i="141"/>
  <c r="AH48" i="141"/>
  <c r="AH43" i="141"/>
  <c r="AH41" i="141"/>
  <c r="AH46" i="141"/>
  <c r="AH45" i="141"/>
  <c r="AL43" i="141"/>
  <c r="AL41" i="141"/>
  <c r="AL30" i="141"/>
  <c r="AH30" i="141"/>
  <c r="AD30" i="141"/>
  <c r="Z30" i="141"/>
  <c r="V30" i="141"/>
  <c r="R30" i="141"/>
  <c r="AK30" i="141"/>
  <c r="AG30" i="141"/>
  <c r="AC30" i="141"/>
  <c r="Y30" i="141"/>
  <c r="U30" i="141"/>
  <c r="P30" i="141"/>
  <c r="AL31" i="141"/>
  <c r="AH31" i="141"/>
  <c r="AD31" i="141"/>
  <c r="Z31" i="141"/>
  <c r="V31" i="141"/>
  <c r="Q31" i="141"/>
  <c r="AK31" i="141"/>
  <c r="AG31" i="141"/>
  <c r="AC31" i="141"/>
  <c r="Y31" i="141"/>
  <c r="U31" i="141"/>
  <c r="P31" i="141"/>
  <c r="AL32" i="141"/>
  <c r="AH32" i="141"/>
  <c r="AD32" i="141"/>
  <c r="Z32" i="141"/>
  <c r="V32" i="141"/>
  <c r="Q32" i="141"/>
  <c r="AK32" i="141"/>
  <c r="AG32" i="141"/>
  <c r="AC32" i="141"/>
  <c r="Y32" i="141"/>
  <c r="U32" i="141"/>
  <c r="P32" i="141"/>
  <c r="AL33" i="141"/>
  <c r="AH33" i="141"/>
  <c r="AD33" i="141"/>
  <c r="Z33" i="141"/>
  <c r="V33" i="141"/>
  <c r="Q33" i="141"/>
  <c r="AK33" i="141"/>
  <c r="AG33" i="141"/>
  <c r="AC33" i="141"/>
  <c r="Y33" i="141"/>
  <c r="U33" i="141"/>
  <c r="P33" i="141"/>
  <c r="AL34" i="141"/>
  <c r="AH34" i="141"/>
  <c r="AD34" i="141"/>
  <c r="Z34" i="141"/>
  <c r="V34" i="141"/>
  <c r="Q34" i="141"/>
  <c r="AK34" i="141"/>
  <c r="AG34" i="141"/>
  <c r="AC34" i="141"/>
  <c r="Y34" i="141"/>
  <c r="T34" i="141"/>
  <c r="P34" i="141"/>
  <c r="AL35" i="141"/>
  <c r="AH35" i="141"/>
  <c r="AD35" i="141"/>
  <c r="Z35" i="141"/>
  <c r="U35" i="141"/>
  <c r="Q35" i="141"/>
  <c r="AK35" i="141"/>
  <c r="AG35" i="141"/>
  <c r="AC35" i="141"/>
  <c r="Y35" i="141"/>
  <c r="T35" i="141"/>
  <c r="P35" i="141"/>
  <c r="AL36" i="141"/>
  <c r="AH36" i="141"/>
  <c r="AD36" i="141"/>
  <c r="Z36" i="141"/>
  <c r="U36" i="141"/>
  <c r="Q36" i="141"/>
  <c r="AK36" i="141"/>
  <c r="AG36" i="141"/>
  <c r="AC36" i="141"/>
  <c r="Y36" i="141"/>
  <c r="T36" i="141"/>
  <c r="P36" i="141"/>
  <c r="AL37" i="141"/>
  <c r="AH37" i="141"/>
  <c r="AD37" i="141"/>
  <c r="Z37" i="141"/>
  <c r="U37" i="141"/>
  <c r="Q37" i="141"/>
  <c r="AK37" i="141"/>
  <c r="AG37" i="141"/>
  <c r="AC37" i="141"/>
  <c r="Y37" i="141"/>
  <c r="T37" i="141"/>
  <c r="P37" i="141"/>
  <c r="AL38" i="141"/>
  <c r="AH38" i="141"/>
  <c r="AD38" i="141"/>
  <c r="Z38" i="141"/>
  <c r="U38" i="141"/>
  <c r="Q38" i="141"/>
  <c r="AK38" i="141"/>
  <c r="AG38" i="141"/>
  <c r="AC38" i="141"/>
  <c r="X38" i="141"/>
  <c r="T38" i="141"/>
  <c r="P38" i="141"/>
  <c r="AL39" i="141"/>
  <c r="AH39" i="141"/>
  <c r="AD39" i="141"/>
  <c r="Y39" i="141"/>
  <c r="U39" i="141"/>
  <c r="Q39" i="141"/>
  <c r="AK39" i="141"/>
  <c r="AG39" i="141"/>
  <c r="AC39" i="141"/>
  <c r="X39" i="141"/>
  <c r="T39" i="141"/>
  <c r="P39" i="141"/>
  <c r="AJ40" i="141"/>
  <c r="AF40" i="141"/>
  <c r="AB40" i="141"/>
  <c r="AK40" i="141"/>
  <c r="AE40" i="141"/>
  <c r="Y40" i="141"/>
  <c r="U40" i="141"/>
  <c r="Q40" i="141"/>
  <c r="AI40" i="141"/>
  <c r="AD40" i="141"/>
  <c r="X40" i="141"/>
  <c r="T40" i="141"/>
  <c r="P40" i="141"/>
  <c r="S29" i="141"/>
  <c r="AI29" i="141"/>
  <c r="AE30" i="141"/>
  <c r="W31" i="141"/>
  <c r="AM31" i="141"/>
  <c r="AE32" i="141"/>
  <c r="W33" i="141"/>
  <c r="AM33" i="141"/>
  <c r="AE34" i="141"/>
  <c r="W35" i="141"/>
  <c r="AM35" i="141"/>
  <c r="AE36" i="141"/>
  <c r="V37" i="141"/>
  <c r="AM37" i="141"/>
  <c r="AE38" i="141"/>
  <c r="V39" i="141"/>
  <c r="AM39" i="141"/>
  <c r="R41" i="141"/>
  <c r="Q42" i="141"/>
  <c r="AM42" i="141"/>
  <c r="P44" i="141"/>
  <c r="AL44" i="141"/>
  <c r="AC45" i="141"/>
  <c r="U46" i="141"/>
  <c r="AL48" i="141"/>
  <c r="AC49" i="141"/>
  <c r="U50" i="141"/>
  <c r="AC51" i="141"/>
  <c r="AK52" i="141"/>
  <c r="AJ58" i="141"/>
  <c r="AI59" i="141"/>
  <c r="AB62" i="141"/>
  <c r="Z65" i="141"/>
  <c r="AI68" i="141"/>
  <c r="S72" i="141"/>
  <c r="AB75" i="141"/>
  <c r="AB78" i="141"/>
  <c r="L6" i="141"/>
  <c r="R6" i="141" s="1"/>
  <c r="S9" i="141"/>
  <c r="L10" i="141"/>
  <c r="R10" i="141" s="1"/>
  <c r="S13" i="141"/>
  <c r="L14" i="141"/>
  <c r="R14" i="141" s="1"/>
  <c r="S17" i="141"/>
  <c r="L18" i="141"/>
  <c r="R18" i="141" s="1"/>
  <c r="S21" i="141"/>
  <c r="L22" i="141"/>
  <c r="R22" i="141" s="1"/>
  <c r="X44" i="141"/>
  <c r="Z29" i="141"/>
  <c r="T30" i="141"/>
  <c r="AJ30" i="141"/>
  <c r="AB31" i="141"/>
  <c r="T32" i="141"/>
  <c r="AJ32" i="141"/>
  <c r="AB33" i="141"/>
  <c r="S34" i="141"/>
  <c r="AJ34" i="141"/>
  <c r="AB35" i="141"/>
  <c r="S36" i="141"/>
  <c r="AJ36" i="141"/>
  <c r="AB37" i="141"/>
  <c r="S38" i="141"/>
  <c r="AJ38" i="141"/>
  <c r="AB39" i="141"/>
  <c r="S40" i="141"/>
  <c r="AC40" i="141"/>
  <c r="AJ41" i="141"/>
  <c r="Y41" i="141"/>
  <c r="AK41" i="141"/>
  <c r="Z42" i="141"/>
  <c r="AI43" i="141"/>
  <c r="AH44" i="141"/>
  <c r="V45" i="141"/>
  <c r="AJ46" i="141"/>
  <c r="V47" i="141"/>
  <c r="AJ48" i="141"/>
  <c r="AM49" i="141"/>
  <c r="AD50" i="141"/>
  <c r="AM51" i="141"/>
  <c r="AD52" i="141"/>
  <c r="AH57" i="141"/>
  <c r="AB59" i="141"/>
  <c r="AL64" i="141"/>
  <c r="V29" i="141"/>
  <c r="AD29" i="141"/>
  <c r="AL29" i="141"/>
  <c r="X30" i="141"/>
  <c r="AF30" i="141"/>
  <c r="X31" i="141"/>
  <c r="AF31" i="141"/>
  <c r="X32" i="141"/>
  <c r="AF32" i="141"/>
  <c r="X33" i="141"/>
  <c r="AF33" i="141"/>
  <c r="X34" i="141"/>
  <c r="AF34" i="141"/>
  <c r="X35" i="141"/>
  <c r="AF35" i="141"/>
  <c r="X36" i="141"/>
  <c r="AF36" i="141"/>
  <c r="W37" i="141"/>
  <c r="AF37" i="141"/>
  <c r="W38" i="141"/>
  <c r="AF38" i="141"/>
  <c r="W39" i="141"/>
  <c r="AF39" i="141"/>
  <c r="W40" i="141"/>
  <c r="AH40" i="141"/>
  <c r="T41" i="141"/>
  <c r="AE41" i="141"/>
  <c r="U42" i="141"/>
  <c r="AG42" i="141"/>
  <c r="R43" i="141"/>
  <c r="AC43" i="141"/>
  <c r="Q44" i="141"/>
  <c r="AB44" i="141"/>
  <c r="AM44" i="141"/>
  <c r="AJ45" i="141"/>
  <c r="AD45" i="141"/>
  <c r="V46" i="141"/>
  <c r="AM46" i="141"/>
  <c r="AJ47" i="141"/>
  <c r="AD47" i="141"/>
  <c r="V48" i="141"/>
  <c r="AM48" i="141"/>
  <c r="AI49" i="141"/>
  <c r="AD49" i="141"/>
  <c r="V50" i="141"/>
  <c r="AM50" i="141"/>
  <c r="AI51" i="141"/>
  <c r="AD51" i="141"/>
  <c r="V52" i="141"/>
  <c r="AL52" i="141"/>
  <c r="Z57" i="141"/>
  <c r="Y58" i="141"/>
  <c r="T59" i="141"/>
  <c r="AJ59" i="141"/>
  <c r="AL60" i="141"/>
  <c r="R61" i="141"/>
  <c r="AJ62" i="141"/>
  <c r="T63" i="141"/>
  <c r="AA64" i="141"/>
  <c r="AH65" i="141"/>
  <c r="T66" i="141"/>
  <c r="AJ67" i="141"/>
  <c r="AL68" i="141"/>
  <c r="R69" i="141"/>
  <c r="AJ70" i="141"/>
  <c r="T71" i="141"/>
  <c r="AA72" i="141"/>
  <c r="AH73" i="141"/>
  <c r="T74" i="141"/>
  <c r="AJ75" i="141"/>
  <c r="AL76" i="141"/>
  <c r="R77" i="141"/>
  <c r="AJ78" i="141"/>
  <c r="T79" i="141"/>
  <c r="AA80" i="141"/>
  <c r="AL59" i="141"/>
  <c r="AH59" i="141"/>
  <c r="AD59" i="141"/>
  <c r="Z59" i="141"/>
  <c r="V59" i="141"/>
  <c r="R59" i="141"/>
  <c r="AK59" i="141"/>
  <c r="AG59" i="141"/>
  <c r="AC59" i="141"/>
  <c r="Y59" i="141"/>
  <c r="U59" i="141"/>
  <c r="Q59" i="141"/>
  <c r="AL63" i="141"/>
  <c r="AH63" i="141"/>
  <c r="AD63" i="141"/>
  <c r="Z63" i="141"/>
  <c r="V63" i="141"/>
  <c r="R63" i="141"/>
  <c r="AK63" i="141"/>
  <c r="AG63" i="141"/>
  <c r="AC63" i="141"/>
  <c r="Y63" i="141"/>
  <c r="U63" i="141"/>
  <c r="Q63" i="141"/>
  <c r="AL67" i="141"/>
  <c r="AH67" i="141"/>
  <c r="AD67" i="141"/>
  <c r="Z67" i="141"/>
  <c r="V67" i="141"/>
  <c r="R67" i="141"/>
  <c r="AK67" i="141"/>
  <c r="AG67" i="141"/>
  <c r="AC67" i="141"/>
  <c r="Y67" i="141"/>
  <c r="U67" i="141"/>
  <c r="Q67" i="141"/>
  <c r="AL71" i="141"/>
  <c r="AH71" i="141"/>
  <c r="AD71" i="141"/>
  <c r="Z71" i="141"/>
  <c r="V71" i="141"/>
  <c r="R71" i="141"/>
  <c r="AK71" i="141"/>
  <c r="AG71" i="141"/>
  <c r="AC71" i="141"/>
  <c r="Y71" i="141"/>
  <c r="U71" i="141"/>
  <c r="Q71" i="141"/>
  <c r="AL75" i="141"/>
  <c r="AH75" i="141"/>
  <c r="AD75" i="141"/>
  <c r="Z75" i="141"/>
  <c r="V75" i="141"/>
  <c r="R75" i="141"/>
  <c r="AK75" i="141"/>
  <c r="AG75" i="141"/>
  <c r="AC75" i="141"/>
  <c r="Y75" i="141"/>
  <c r="U75" i="141"/>
  <c r="Q75" i="141"/>
  <c r="AL79" i="141"/>
  <c r="AH79" i="141"/>
  <c r="AD79" i="141"/>
  <c r="Z79" i="141"/>
  <c r="V79" i="141"/>
  <c r="R79" i="141"/>
  <c r="AK79" i="141"/>
  <c r="AG79" i="141"/>
  <c r="AC79" i="141"/>
  <c r="Y79" i="141"/>
  <c r="U79" i="141"/>
  <c r="Q79" i="141"/>
  <c r="T29" i="141"/>
  <c r="X29" i="141"/>
  <c r="AB29" i="141"/>
  <c r="AF29" i="141"/>
  <c r="P41" i="141"/>
  <c r="X42" i="141"/>
  <c r="AI42" i="141"/>
  <c r="AM58" i="141"/>
  <c r="W59" i="141"/>
  <c r="AE59" i="141"/>
  <c r="AM59" i="141"/>
  <c r="V60" i="141"/>
  <c r="AD60" i="141"/>
  <c r="AM62" i="141"/>
  <c r="W63" i="141"/>
  <c r="AE63" i="141"/>
  <c r="AM63" i="141"/>
  <c r="V64" i="141"/>
  <c r="AD64" i="141"/>
  <c r="AM66" i="141"/>
  <c r="W67" i="141"/>
  <c r="AE67" i="141"/>
  <c r="AM67" i="141"/>
  <c r="V68" i="141"/>
  <c r="AD68" i="141"/>
  <c r="AM70" i="141"/>
  <c r="W71" i="141"/>
  <c r="AE71" i="141"/>
  <c r="AM71" i="141"/>
  <c r="V72" i="141"/>
  <c r="AD72" i="141"/>
  <c r="AM74" i="141"/>
  <c r="W75" i="141"/>
  <c r="AE75" i="141"/>
  <c r="AM75" i="141"/>
  <c r="V76" i="141"/>
  <c r="AD76" i="141"/>
  <c r="AM78" i="141"/>
  <c r="W79" i="141"/>
  <c r="AE79" i="141"/>
  <c r="AM79" i="141"/>
  <c r="V80" i="141"/>
  <c r="AD80" i="141"/>
  <c r="P52" i="141"/>
  <c r="P51" i="141"/>
  <c r="P50" i="141"/>
  <c r="P49" i="141"/>
  <c r="P48" i="141"/>
  <c r="P47" i="141"/>
  <c r="P46" i="141"/>
  <c r="P45" i="141"/>
  <c r="T52" i="141"/>
  <c r="T51" i="141"/>
  <c r="T50" i="141"/>
  <c r="T49" i="141"/>
  <c r="T48" i="141"/>
  <c r="T47" i="141"/>
  <c r="T46" i="141"/>
  <c r="T45" i="141"/>
  <c r="X52" i="141"/>
  <c r="X51" i="141"/>
  <c r="X50" i="141"/>
  <c r="X49" i="141"/>
  <c r="X48" i="141"/>
  <c r="X47" i="141"/>
  <c r="X46" i="141"/>
  <c r="X45" i="141"/>
  <c r="AB52" i="141"/>
  <c r="AB51" i="141"/>
  <c r="AB50" i="141"/>
  <c r="AB49" i="141"/>
  <c r="AB48" i="141"/>
  <c r="AB47" i="141"/>
  <c r="AB46" i="141"/>
  <c r="AB45" i="141"/>
  <c r="AF52" i="141"/>
  <c r="AF51" i="141"/>
  <c r="AF50" i="141"/>
  <c r="AF49" i="141"/>
  <c r="AF48" i="141"/>
  <c r="AF47" i="141"/>
  <c r="AF46" i="141"/>
  <c r="AJ52" i="141"/>
  <c r="AJ51" i="141"/>
  <c r="AJ50" i="141"/>
  <c r="AK60" i="141"/>
  <c r="AG60" i="141"/>
  <c r="AC60" i="141"/>
  <c r="Y60" i="141"/>
  <c r="U60" i="141"/>
  <c r="Q60" i="141"/>
  <c r="AJ60" i="141"/>
  <c r="AF60" i="141"/>
  <c r="AB60" i="141"/>
  <c r="X60" i="141"/>
  <c r="T60" i="141"/>
  <c r="P60" i="141"/>
  <c r="AK64" i="141"/>
  <c r="AG64" i="141"/>
  <c r="AC64" i="141"/>
  <c r="Y64" i="141"/>
  <c r="U64" i="141"/>
  <c r="Q64" i="141"/>
  <c r="AJ64" i="141"/>
  <c r="AF64" i="141"/>
  <c r="AB64" i="141"/>
  <c r="X64" i="141"/>
  <c r="T64" i="141"/>
  <c r="P64" i="141"/>
  <c r="AK68" i="141"/>
  <c r="AG68" i="141"/>
  <c r="AC68" i="141"/>
  <c r="Y68" i="141"/>
  <c r="U68" i="141"/>
  <c r="Q68" i="141"/>
  <c r="AJ68" i="141"/>
  <c r="AF68" i="141"/>
  <c r="AB68" i="141"/>
  <c r="X68" i="141"/>
  <c r="T68" i="141"/>
  <c r="P68" i="141"/>
  <c r="AK72" i="141"/>
  <c r="AG72" i="141"/>
  <c r="AC72" i="141"/>
  <c r="Y72" i="141"/>
  <c r="U72" i="141"/>
  <c r="Q72" i="141"/>
  <c r="AJ72" i="141"/>
  <c r="AF72" i="141"/>
  <c r="AB72" i="141"/>
  <c r="X72" i="141"/>
  <c r="T72" i="141"/>
  <c r="P72" i="141"/>
  <c r="AK76" i="141"/>
  <c r="AG76" i="141"/>
  <c r="AC76" i="141"/>
  <c r="Y76" i="141"/>
  <c r="U76" i="141"/>
  <c r="Q76" i="141"/>
  <c r="AJ76" i="141"/>
  <c r="AF76" i="141"/>
  <c r="AB76" i="141"/>
  <c r="X76" i="141"/>
  <c r="T76" i="141"/>
  <c r="P76" i="141"/>
  <c r="AK80" i="141"/>
  <c r="AG80" i="141"/>
  <c r="AC80" i="141"/>
  <c r="Y80" i="141"/>
  <c r="U80" i="141"/>
  <c r="Q80" i="141"/>
  <c r="AJ80" i="141"/>
  <c r="AF80" i="141"/>
  <c r="AB80" i="141"/>
  <c r="X80" i="141"/>
  <c r="T80" i="141"/>
  <c r="P80" i="141"/>
  <c r="AJ42" i="141"/>
  <c r="T42" i="141"/>
  <c r="AB43" i="141"/>
  <c r="AJ44" i="141"/>
  <c r="T44" i="141"/>
  <c r="AM57" i="141"/>
  <c r="W60" i="141"/>
  <c r="AE60" i="141"/>
  <c r="AM60" i="141"/>
  <c r="AM61" i="141"/>
  <c r="W64" i="141"/>
  <c r="AE64" i="141"/>
  <c r="AM64" i="141"/>
  <c r="AM65" i="141"/>
  <c r="W68" i="141"/>
  <c r="AE68" i="141"/>
  <c r="AM68" i="141"/>
  <c r="AM69" i="141"/>
  <c r="W72" i="141"/>
  <c r="AE72" i="141"/>
  <c r="AM72" i="141"/>
  <c r="AM73" i="141"/>
  <c r="W76" i="141"/>
  <c r="AE76" i="141"/>
  <c r="AM76" i="141"/>
  <c r="AM77" i="141"/>
  <c r="W80" i="141"/>
  <c r="AE80" i="141"/>
  <c r="AM80" i="141"/>
  <c r="S41" i="141"/>
  <c r="W41" i="141"/>
  <c r="AA41" i="141"/>
  <c r="AF41" i="141"/>
  <c r="S42" i="141"/>
  <c r="W42" i="141"/>
  <c r="AA42" i="141"/>
  <c r="AF42" i="141"/>
  <c r="S43" i="141"/>
  <c r="W43" i="141"/>
  <c r="AA43" i="141"/>
  <c r="AF43" i="141"/>
  <c r="S44" i="141"/>
  <c r="W44" i="141"/>
  <c r="AA44" i="141"/>
  <c r="AF44" i="141"/>
  <c r="S45" i="141"/>
  <c r="W45" i="141"/>
  <c r="AA45" i="141"/>
  <c r="AE45" i="141"/>
  <c r="S46" i="141"/>
  <c r="W46" i="141"/>
  <c r="AA46" i="141"/>
  <c r="AE46" i="141"/>
  <c r="S47" i="141"/>
  <c r="W47" i="141"/>
  <c r="AA47" i="141"/>
  <c r="AE47" i="141"/>
  <c r="S48" i="141"/>
  <c r="W48" i="141"/>
  <c r="AA48" i="141"/>
  <c r="AE48" i="141"/>
  <c r="S49" i="141"/>
  <c r="W49" i="141"/>
  <c r="AA49" i="141"/>
  <c r="AE49" i="141"/>
  <c r="S50" i="141"/>
  <c r="W50" i="141"/>
  <c r="AA50" i="141"/>
  <c r="AE50" i="141"/>
  <c r="S51" i="141"/>
  <c r="W51" i="141"/>
  <c r="AA51" i="141"/>
  <c r="AE51" i="141"/>
  <c r="S52" i="141"/>
  <c r="W52" i="141"/>
  <c r="AA52" i="141"/>
  <c r="AE52" i="141"/>
  <c r="S57" i="141"/>
  <c r="W57" i="141"/>
  <c r="AA57" i="141"/>
  <c r="AE57" i="141"/>
  <c r="AI57" i="141"/>
  <c r="R58" i="141"/>
  <c r="V58" i="141"/>
  <c r="Z58" i="141"/>
  <c r="AD58" i="141"/>
  <c r="AH58" i="141"/>
  <c r="AL58" i="141"/>
  <c r="S61" i="141"/>
  <c r="W61" i="141"/>
  <c r="AA61" i="141"/>
  <c r="AE61" i="141"/>
  <c r="AI61" i="141"/>
  <c r="R62" i="141"/>
  <c r="V62" i="141"/>
  <c r="Z62" i="141"/>
  <c r="AD62" i="141"/>
  <c r="AH62" i="141"/>
  <c r="AL62" i="141"/>
  <c r="S65" i="141"/>
  <c r="W65" i="141"/>
  <c r="AA65" i="141"/>
  <c r="AE65" i="141"/>
  <c r="AI65" i="141"/>
  <c r="R66" i="141"/>
  <c r="V66" i="141"/>
  <c r="Z66" i="141"/>
  <c r="AD66" i="141"/>
  <c r="AH66" i="141"/>
  <c r="AL66" i="141"/>
  <c r="S69" i="141"/>
  <c r="W69" i="141"/>
  <c r="AA69" i="141"/>
  <c r="AE69" i="141"/>
  <c r="AI69" i="141"/>
  <c r="R70" i="141"/>
  <c r="V70" i="141"/>
  <c r="Z70" i="141"/>
  <c r="AD70" i="141"/>
  <c r="AH70" i="141"/>
  <c r="AL70" i="141"/>
  <c r="S73" i="141"/>
  <c r="W73" i="141"/>
  <c r="AA73" i="141"/>
  <c r="AE73" i="141"/>
  <c r="AI73" i="141"/>
  <c r="R74" i="141"/>
  <c r="V74" i="141"/>
  <c r="Z74" i="141"/>
  <c r="AD74" i="141"/>
  <c r="AH74" i="141"/>
  <c r="AL74" i="141"/>
  <c r="S77" i="141"/>
  <c r="W77" i="141"/>
  <c r="AA77" i="141"/>
  <c r="AE77" i="141"/>
  <c r="AI77" i="141"/>
  <c r="R78" i="141"/>
  <c r="V78" i="141"/>
  <c r="Z78" i="141"/>
  <c r="AD78" i="141"/>
  <c r="AH78" i="141"/>
  <c r="AL78" i="141"/>
  <c r="T57" i="141"/>
  <c r="X57" i="141"/>
  <c r="AB57" i="141"/>
  <c r="AF57" i="141"/>
  <c r="AJ57" i="141"/>
  <c r="S58" i="141"/>
  <c r="W58" i="141"/>
  <c r="AA58" i="141"/>
  <c r="AE58" i="141"/>
  <c r="AI58" i="141"/>
  <c r="P61" i="141"/>
  <c r="T61" i="141"/>
  <c r="X61" i="141"/>
  <c r="AB61" i="141"/>
  <c r="AF61" i="141"/>
  <c r="AJ61" i="141"/>
  <c r="S62" i="141"/>
  <c r="W62" i="141"/>
  <c r="AA62" i="141"/>
  <c r="AE62" i="141"/>
  <c r="AI62" i="141"/>
  <c r="P65" i="141"/>
  <c r="T65" i="141"/>
  <c r="X65" i="141"/>
  <c r="AB65" i="141"/>
  <c r="AF65" i="141"/>
  <c r="AJ65" i="141"/>
  <c r="S66" i="141"/>
  <c r="W66" i="141"/>
  <c r="AA66" i="141"/>
  <c r="AE66" i="141"/>
  <c r="AI66" i="141"/>
  <c r="P69" i="141"/>
  <c r="T69" i="141"/>
  <c r="X69" i="141"/>
  <c r="AB69" i="141"/>
  <c r="AF69" i="141"/>
  <c r="AJ69" i="141"/>
  <c r="S70" i="141"/>
  <c r="W70" i="141"/>
  <c r="AA70" i="141"/>
  <c r="AE70" i="141"/>
  <c r="AI70" i="141"/>
  <c r="P73" i="141"/>
  <c r="T73" i="141"/>
  <c r="X73" i="141"/>
  <c r="AB73" i="141"/>
  <c r="AF73" i="141"/>
  <c r="AJ73" i="141"/>
  <c r="S74" i="141"/>
  <c r="W74" i="141"/>
  <c r="AA74" i="141"/>
  <c r="AE74" i="141"/>
  <c r="AI74" i="141"/>
  <c r="S78" i="141"/>
  <c r="W78" i="141"/>
  <c r="AA78" i="141"/>
  <c r="AE78" i="141"/>
  <c r="AI78" i="141"/>
  <c r="O87" i="143" l="1"/>
  <c r="M70" i="145"/>
  <c r="N57" i="144"/>
  <c r="N49" i="144"/>
  <c r="O91" i="143"/>
  <c r="P66" i="143"/>
  <c r="O77" i="143"/>
  <c r="M91" i="143"/>
  <c r="O86" i="143"/>
  <c r="O69" i="143"/>
  <c r="O85" i="143"/>
  <c r="O68" i="143"/>
  <c r="N64" i="141"/>
  <c r="N76" i="141"/>
  <c r="N72" i="141"/>
  <c r="N80" i="141"/>
  <c r="N66" i="141"/>
  <c r="N68" i="141"/>
  <c r="N60" i="141"/>
  <c r="N79" i="141"/>
  <c r="N75" i="141"/>
  <c r="N71" i="141"/>
  <c r="N67" i="141"/>
  <c r="N63" i="141"/>
  <c r="N59" i="141"/>
  <c r="N65" i="141"/>
  <c r="N77" i="141"/>
  <c r="N57" i="141"/>
  <c r="N61" i="141"/>
  <c r="N74" i="141"/>
  <c r="N73" i="141"/>
  <c r="N62" i="141"/>
  <c r="N78" i="141"/>
  <c r="N58" i="141"/>
  <c r="N70" i="141"/>
  <c r="N69" i="141"/>
  <c r="O61" i="151"/>
  <c r="O73" i="151"/>
  <c r="O71" i="151"/>
  <c r="N63" i="151"/>
  <c r="O69" i="151"/>
  <c r="O80" i="151"/>
  <c r="N73" i="151"/>
  <c r="O64" i="151"/>
  <c r="N57" i="151"/>
  <c r="O70" i="151"/>
  <c r="M78" i="151"/>
  <c r="N78" i="151"/>
  <c r="M74" i="151"/>
  <c r="M70" i="151"/>
  <c r="N70" i="151"/>
  <c r="M66" i="151"/>
  <c r="N66" i="151"/>
  <c r="M62" i="151"/>
  <c r="N62" i="151"/>
  <c r="M58" i="151"/>
  <c r="N58" i="151"/>
  <c r="M79" i="151"/>
  <c r="M75" i="151"/>
  <c r="N79" i="151"/>
  <c r="O74" i="151"/>
  <c r="M71" i="151"/>
  <c r="N60" i="151"/>
  <c r="N76" i="151"/>
  <c r="M63" i="151"/>
  <c r="M68" i="151"/>
  <c r="O75" i="151"/>
  <c r="M73" i="151"/>
  <c r="O57" i="151"/>
  <c r="O60" i="151"/>
  <c r="O67" i="151"/>
  <c r="N80" i="151"/>
  <c r="O77" i="151"/>
  <c r="N65" i="151"/>
  <c r="M60" i="151"/>
  <c r="M67" i="151"/>
  <c r="M69" i="151"/>
  <c r="M80" i="151"/>
  <c r="M57" i="151"/>
  <c r="M59" i="151"/>
  <c r="O76" i="151"/>
  <c r="N69" i="151"/>
  <c r="O79" i="151"/>
  <c r="N64" i="151"/>
  <c r="M65" i="151"/>
  <c r="M64" i="151"/>
  <c r="N71" i="151"/>
  <c r="O72" i="151"/>
  <c r="O78" i="151"/>
  <c r="O66" i="151"/>
  <c r="N75" i="151"/>
  <c r="O63" i="151"/>
  <c r="N68" i="151"/>
  <c r="O65" i="151"/>
  <c r="N77" i="151"/>
  <c r="O68" i="151"/>
  <c r="N61" i="151"/>
  <c r="O62" i="151"/>
  <c r="O58" i="151"/>
  <c r="M76" i="151"/>
  <c r="O59" i="151"/>
  <c r="N72" i="151"/>
  <c r="M61" i="151"/>
  <c r="N67" i="151"/>
  <c r="M72" i="151"/>
  <c r="M77" i="151"/>
  <c r="AO65" i="151"/>
  <c r="AO30" i="151"/>
  <c r="AO38" i="151"/>
  <c r="AO35" i="151"/>
  <c r="AH53" i="151"/>
  <c r="AO61" i="151"/>
  <c r="AG81" i="151"/>
  <c r="AO46" i="151"/>
  <c r="AO32" i="151"/>
  <c r="AO69" i="151"/>
  <c r="AO57" i="151"/>
  <c r="AO50" i="151"/>
  <c r="AO42" i="151"/>
  <c r="AO34" i="151"/>
  <c r="AE81" i="151"/>
  <c r="U53" i="151"/>
  <c r="AO78" i="151"/>
  <c r="S81" i="151"/>
  <c r="AO75" i="151"/>
  <c r="AO48" i="151"/>
  <c r="AO43" i="151"/>
  <c r="AA53" i="151"/>
  <c r="AO68" i="151"/>
  <c r="AO47" i="151"/>
  <c r="AJ81" i="151"/>
  <c r="T81" i="151"/>
  <c r="AA81" i="151"/>
  <c r="AO62" i="151"/>
  <c r="AO36" i="151"/>
  <c r="AD53" i="151"/>
  <c r="AG53" i="151"/>
  <c r="AO49" i="151"/>
  <c r="AL81" i="151"/>
  <c r="AO63" i="151"/>
  <c r="S53" i="151"/>
  <c r="AI53" i="151"/>
  <c r="AB53" i="151"/>
  <c r="AO41" i="151"/>
  <c r="AO33" i="151"/>
  <c r="Z53" i="151"/>
  <c r="AO39" i="151"/>
  <c r="AK81" i="151"/>
  <c r="AC81" i="151"/>
  <c r="AO73" i="151"/>
  <c r="AO60" i="151"/>
  <c r="AO76" i="151"/>
  <c r="X81" i="151"/>
  <c r="AO58" i="151"/>
  <c r="AL53" i="151"/>
  <c r="AD81" i="151"/>
  <c r="AE53" i="151"/>
  <c r="X53" i="151"/>
  <c r="AN53" i="151"/>
  <c r="R81" i="151"/>
  <c r="AO45" i="151"/>
  <c r="U81" i="151"/>
  <c r="AO70" i="151"/>
  <c r="AO72" i="151"/>
  <c r="AO59" i="151"/>
  <c r="AO51" i="151"/>
  <c r="AO52" i="151"/>
  <c r="V53" i="151"/>
  <c r="R53" i="151"/>
  <c r="AO29" i="151"/>
  <c r="AB81" i="151"/>
  <c r="AI81" i="151"/>
  <c r="AN81" i="151"/>
  <c r="AO79" i="151"/>
  <c r="AC53" i="151"/>
  <c r="Z81" i="151"/>
  <c r="V81" i="151"/>
  <c r="T53" i="151"/>
  <c r="AJ53" i="151"/>
  <c r="AH81" i="151"/>
  <c r="AO31" i="151"/>
  <c r="AO77" i="151"/>
  <c r="AF81" i="151"/>
  <c r="AM81" i="151"/>
  <c r="W81" i="151"/>
  <c r="AO71" i="151"/>
  <c r="AO66" i="151"/>
  <c r="Y81" i="151"/>
  <c r="AO40" i="151"/>
  <c r="AK53" i="151"/>
  <c r="Y53" i="151"/>
  <c r="AO44" i="151"/>
  <c r="W53" i="151"/>
  <c r="AM53" i="151"/>
  <c r="AF53" i="151"/>
  <c r="AO37" i="151"/>
  <c r="Q81" i="151"/>
  <c r="Q53" i="151"/>
  <c r="AO74" i="151"/>
  <c r="AO64" i="151"/>
  <c r="AO80" i="151"/>
  <c r="AO67" i="151"/>
  <c r="AD46" i="150"/>
  <c r="AD38" i="150"/>
  <c r="Z50" i="150"/>
  <c r="R33" i="150"/>
  <c r="U33" i="150"/>
  <c r="AD26" i="150"/>
  <c r="AB33" i="150"/>
  <c r="P33" i="150"/>
  <c r="AD20" i="150"/>
  <c r="Q33" i="150"/>
  <c r="AD19" i="150"/>
  <c r="R50" i="150"/>
  <c r="T33" i="150"/>
  <c r="AD39" i="150"/>
  <c r="AA50" i="150"/>
  <c r="AD31" i="150"/>
  <c r="AC50" i="150"/>
  <c r="AD30" i="150"/>
  <c r="AD43" i="150"/>
  <c r="AD24" i="150"/>
  <c r="AD45" i="150"/>
  <c r="AD23" i="150"/>
  <c r="AD48" i="150"/>
  <c r="V33" i="150"/>
  <c r="AD32" i="150"/>
  <c r="S33" i="150"/>
  <c r="AD49" i="150"/>
  <c r="AD41" i="150"/>
  <c r="W50" i="150"/>
  <c r="AD40" i="150"/>
  <c r="X50" i="150"/>
  <c r="U50" i="150"/>
  <c r="AD28" i="150"/>
  <c r="AA33" i="150"/>
  <c r="AD36" i="150"/>
  <c r="P50" i="150"/>
  <c r="AD25" i="150"/>
  <c r="V50" i="150"/>
  <c r="X33" i="150"/>
  <c r="AD44" i="150"/>
  <c r="Z33" i="150"/>
  <c r="Q50" i="150"/>
  <c r="AD37" i="150"/>
  <c r="AD29" i="150"/>
  <c r="Y33" i="150"/>
  <c r="AD22" i="150"/>
  <c r="AD42" i="150"/>
  <c r="AB50" i="150"/>
  <c r="AD47" i="150"/>
  <c r="Y50" i="150"/>
  <c r="S50" i="150"/>
  <c r="AD27" i="150"/>
  <c r="AD21" i="150"/>
  <c r="AC33" i="150"/>
  <c r="T50" i="150"/>
  <c r="W33" i="150"/>
  <c r="O53" i="149"/>
  <c r="N71" i="149"/>
  <c r="N67" i="149"/>
  <c r="N63" i="149"/>
  <c r="N59" i="149"/>
  <c r="N55" i="149"/>
  <c r="M71" i="149"/>
  <c r="M67" i="149"/>
  <c r="M63" i="149"/>
  <c r="M59" i="149"/>
  <c r="M55" i="149"/>
  <c r="O61" i="149"/>
  <c r="O66" i="149"/>
  <c r="M74" i="149"/>
  <c r="M66" i="149"/>
  <c r="M58" i="149"/>
  <c r="N70" i="149"/>
  <c r="N54" i="149"/>
  <c r="O73" i="149"/>
  <c r="N62" i="149"/>
  <c r="O68" i="149"/>
  <c r="O60" i="149"/>
  <c r="M73" i="149"/>
  <c r="N64" i="149"/>
  <c r="M61" i="149"/>
  <c r="M72" i="149"/>
  <c r="M69" i="149"/>
  <c r="M53" i="149"/>
  <c r="O67" i="149"/>
  <c r="N69" i="149"/>
  <c r="M60" i="149"/>
  <c r="M56" i="149"/>
  <c r="N73" i="149"/>
  <c r="N53" i="149"/>
  <c r="N74" i="149"/>
  <c r="O62" i="149"/>
  <c r="N68" i="149"/>
  <c r="M65" i="149"/>
  <c r="N60" i="149"/>
  <c r="M57" i="149"/>
  <c r="O71" i="149"/>
  <c r="O65" i="149"/>
  <c r="O57" i="149"/>
  <c r="O74" i="149"/>
  <c r="O58" i="149"/>
  <c r="M68" i="149"/>
  <c r="O59" i="149"/>
  <c r="M70" i="149"/>
  <c r="M62" i="149"/>
  <c r="M54" i="149"/>
  <c r="N61" i="149"/>
  <c r="N58" i="149"/>
  <c r="N72" i="149"/>
  <c r="N56" i="149"/>
  <c r="O55" i="149"/>
  <c r="O69" i="149"/>
  <c r="N65" i="149"/>
  <c r="N57" i="149"/>
  <c r="O70" i="149"/>
  <c r="N66" i="149"/>
  <c r="O54" i="149"/>
  <c r="O72" i="149"/>
  <c r="O64" i="149"/>
  <c r="O56" i="149"/>
  <c r="M64" i="149"/>
  <c r="O63" i="149"/>
  <c r="AM34" i="149"/>
  <c r="AB75" i="149"/>
  <c r="AE75" i="149"/>
  <c r="V75" i="149"/>
  <c r="AM38" i="149"/>
  <c r="AM70" i="149"/>
  <c r="AM62" i="149"/>
  <c r="AM54" i="149"/>
  <c r="AM72" i="149"/>
  <c r="AM48" i="149"/>
  <c r="AG49" i="149"/>
  <c r="V49" i="149"/>
  <c r="AE49" i="149"/>
  <c r="AF75" i="149"/>
  <c r="AI75" i="149"/>
  <c r="AD75" i="149"/>
  <c r="AM43" i="149"/>
  <c r="U75" i="149"/>
  <c r="AM73" i="149"/>
  <c r="AM65" i="149"/>
  <c r="AM57" i="149"/>
  <c r="AM42" i="149"/>
  <c r="X49" i="149"/>
  <c r="AH49" i="149"/>
  <c r="T75" i="149"/>
  <c r="W75" i="149"/>
  <c r="AL75" i="149"/>
  <c r="AM35" i="149"/>
  <c r="AC75" i="149"/>
  <c r="AM46" i="149"/>
  <c r="AM31" i="149"/>
  <c r="Y75" i="149"/>
  <c r="AM71" i="149"/>
  <c r="AM67" i="149"/>
  <c r="AM63" i="149"/>
  <c r="AM59" i="149"/>
  <c r="AM55" i="149"/>
  <c r="AM41" i="149"/>
  <c r="AM45" i="149"/>
  <c r="AM64" i="149"/>
  <c r="AH75" i="149"/>
  <c r="Y49" i="149"/>
  <c r="T49" i="149"/>
  <c r="AJ49" i="149"/>
  <c r="AD49" i="149"/>
  <c r="W49" i="149"/>
  <c r="S75" i="149"/>
  <c r="AM53" i="149"/>
  <c r="Q75" i="149"/>
  <c r="R49" i="149"/>
  <c r="AM27" i="149"/>
  <c r="AA75" i="149"/>
  <c r="Q49" i="149"/>
  <c r="AM28" i="149"/>
  <c r="AM74" i="149"/>
  <c r="AM66" i="149"/>
  <c r="AM58" i="149"/>
  <c r="AM56" i="149"/>
  <c r="AM39" i="149"/>
  <c r="R75" i="149"/>
  <c r="AB49" i="149"/>
  <c r="AL49" i="149"/>
  <c r="AM33" i="149"/>
  <c r="AM69" i="149"/>
  <c r="AM61" i="149"/>
  <c r="AM30" i="149"/>
  <c r="AM68" i="149"/>
  <c r="AM44" i="149"/>
  <c r="AC49" i="149"/>
  <c r="AA49" i="149"/>
  <c r="X75" i="149"/>
  <c r="AJ75" i="149"/>
  <c r="AM40" i="149"/>
  <c r="AK75" i="149"/>
  <c r="AM29" i="149"/>
  <c r="AG75" i="149"/>
  <c r="AM32" i="149"/>
  <c r="AM37" i="149"/>
  <c r="AM60" i="149"/>
  <c r="AM47" i="149"/>
  <c r="AM36" i="149"/>
  <c r="Z75" i="149"/>
  <c r="U49" i="149"/>
  <c r="AK49" i="149"/>
  <c r="AF49" i="149"/>
  <c r="Z49" i="149"/>
  <c r="S49" i="149"/>
  <c r="AI49" i="149"/>
  <c r="AF45" i="148"/>
  <c r="S57" i="148"/>
  <c r="AF24" i="148"/>
  <c r="AB57" i="148"/>
  <c r="AF34" i="148"/>
  <c r="W57" i="148"/>
  <c r="P37" i="148"/>
  <c r="AF22" i="148"/>
  <c r="P57" i="148"/>
  <c r="AF41" i="148"/>
  <c r="AF21" i="148"/>
  <c r="Q37" i="148"/>
  <c r="Y57" i="148"/>
  <c r="AD57" i="148"/>
  <c r="AF30" i="148"/>
  <c r="AF26" i="148"/>
  <c r="AF51" i="148"/>
  <c r="AF36" i="148"/>
  <c r="W37" i="148"/>
  <c r="X37" i="148"/>
  <c r="R57" i="148"/>
  <c r="AE37" i="148"/>
  <c r="AF53" i="148"/>
  <c r="AF42" i="148"/>
  <c r="AF44" i="148"/>
  <c r="AA57" i="148"/>
  <c r="Q57" i="148"/>
  <c r="V37" i="148"/>
  <c r="V57" i="148"/>
  <c r="X57" i="148"/>
  <c r="AF33" i="148"/>
  <c r="AF31" i="148"/>
  <c r="AF29" i="148"/>
  <c r="AF27" i="148"/>
  <c r="AF25" i="148"/>
  <c r="AF23" i="148"/>
  <c r="T57" i="148"/>
  <c r="AF43" i="148"/>
  <c r="AF49" i="148"/>
  <c r="S37" i="148"/>
  <c r="T37" i="148"/>
  <c r="AD37" i="148"/>
  <c r="AF32" i="148"/>
  <c r="AF28" i="148"/>
  <c r="AB37" i="148"/>
  <c r="AF46" i="148"/>
  <c r="U37" i="148"/>
  <c r="AF54" i="148"/>
  <c r="AF50" i="148"/>
  <c r="AC57" i="148"/>
  <c r="R37" i="148"/>
  <c r="AF35" i="148"/>
  <c r="AF47" i="148"/>
  <c r="AF56" i="148"/>
  <c r="AF52" i="148"/>
  <c r="AF48" i="148"/>
  <c r="U57" i="148"/>
  <c r="Z37" i="148"/>
  <c r="Z57" i="148"/>
  <c r="Y37" i="148"/>
  <c r="AC37" i="148"/>
  <c r="AF55" i="148"/>
  <c r="AE57" i="148"/>
  <c r="AA37" i="148"/>
  <c r="P65" i="147"/>
  <c r="P80" i="147"/>
  <c r="P92" i="147"/>
  <c r="P91" i="147"/>
  <c r="P67" i="147"/>
  <c r="P79" i="147"/>
  <c r="P85" i="147"/>
  <c r="P81" i="147"/>
  <c r="P76" i="147"/>
  <c r="P75" i="147"/>
  <c r="P90" i="147"/>
  <c r="P86" i="147"/>
  <c r="P82" i="147"/>
  <c r="P78" i="147"/>
  <c r="P74" i="147"/>
  <c r="P70" i="147"/>
  <c r="P66" i="147"/>
  <c r="P73" i="147"/>
  <c r="P89" i="147"/>
  <c r="P68" i="147"/>
  <c r="P84" i="147"/>
  <c r="P83" i="147"/>
  <c r="P87" i="147"/>
  <c r="P77" i="147"/>
  <c r="P69" i="147"/>
  <c r="P72" i="147"/>
  <c r="P88" i="147"/>
  <c r="P71" i="147"/>
  <c r="V61" i="147"/>
  <c r="AT85" i="147"/>
  <c r="AT82" i="147"/>
  <c r="AT66" i="147"/>
  <c r="AT81" i="147"/>
  <c r="AT83" i="147"/>
  <c r="AT87" i="147"/>
  <c r="AL93" i="147"/>
  <c r="W61" i="147"/>
  <c r="AI93" i="147"/>
  <c r="AT54" i="147"/>
  <c r="Y61" i="147"/>
  <c r="AC93" i="147"/>
  <c r="AD93" i="147"/>
  <c r="Z61" i="147"/>
  <c r="W93" i="147"/>
  <c r="AT39" i="147"/>
  <c r="AT35" i="147"/>
  <c r="AQ61" i="147"/>
  <c r="AA61" i="147"/>
  <c r="S93" i="147"/>
  <c r="AT57" i="147"/>
  <c r="AT53" i="147"/>
  <c r="AT49" i="147"/>
  <c r="AT45" i="147"/>
  <c r="X93" i="147"/>
  <c r="AR61" i="147"/>
  <c r="AK61" i="147"/>
  <c r="AT50" i="147"/>
  <c r="AG61" i="147"/>
  <c r="AT43" i="147"/>
  <c r="V93" i="147"/>
  <c r="AT69" i="147"/>
  <c r="AT86" i="147"/>
  <c r="AT78" i="147"/>
  <c r="AT70" i="147"/>
  <c r="AT88" i="147"/>
  <c r="AT80" i="147"/>
  <c r="AT72" i="147"/>
  <c r="Z93" i="147"/>
  <c r="AT71" i="147"/>
  <c r="AT77" i="147"/>
  <c r="AT92" i="147"/>
  <c r="AT84" i="147"/>
  <c r="AT68" i="147"/>
  <c r="AT90" i="147"/>
  <c r="AT34" i="147"/>
  <c r="R61" i="147"/>
  <c r="AT79" i="147"/>
  <c r="AO93" i="147"/>
  <c r="AL61" i="147"/>
  <c r="AT40" i="147"/>
  <c r="AT36" i="147"/>
  <c r="AJ61" i="147"/>
  <c r="U61" i="147"/>
  <c r="AT60" i="147"/>
  <c r="AG93" i="147"/>
  <c r="AD61" i="147"/>
  <c r="AM93" i="147"/>
  <c r="AT38" i="147"/>
  <c r="AE61" i="147"/>
  <c r="AN93" i="147"/>
  <c r="X61" i="147"/>
  <c r="AT74" i="147"/>
  <c r="AP93" i="147"/>
  <c r="R93" i="147"/>
  <c r="AT65" i="147"/>
  <c r="AT76" i="147"/>
  <c r="U93" i="147"/>
  <c r="AT73" i="147"/>
  <c r="AT89" i="147"/>
  <c r="S61" i="147"/>
  <c r="AT33" i="147"/>
  <c r="AT91" i="147"/>
  <c r="AT67" i="147"/>
  <c r="AT75" i="147"/>
  <c r="Y93" i="147"/>
  <c r="AB93" i="147"/>
  <c r="AM61" i="147"/>
  <c r="AT46" i="147"/>
  <c r="AT52" i="147"/>
  <c r="T93" i="147"/>
  <c r="AS93" i="147"/>
  <c r="T61" i="147"/>
  <c r="AT56" i="147"/>
  <c r="AO61" i="147"/>
  <c r="AC61" i="147"/>
  <c r="AF61" i="147"/>
  <c r="AT44" i="147"/>
  <c r="AK93" i="147"/>
  <c r="AH93" i="147"/>
  <c r="AA93" i="147"/>
  <c r="AH61" i="147"/>
  <c r="AF93" i="147"/>
  <c r="AR93" i="147"/>
  <c r="AE93" i="147"/>
  <c r="AT41" i="147"/>
  <c r="AT37" i="147"/>
  <c r="AI61" i="147"/>
  <c r="AT59" i="147"/>
  <c r="AT55" i="147"/>
  <c r="AT51" i="147"/>
  <c r="AT47" i="147"/>
  <c r="AT42" i="147"/>
  <c r="AB61" i="147"/>
  <c r="AN61" i="147"/>
  <c r="AT48" i="147"/>
  <c r="AJ93" i="147"/>
  <c r="AP61" i="147"/>
  <c r="AS61" i="147"/>
  <c r="AT58" i="147"/>
  <c r="AQ93" i="147"/>
  <c r="M59" i="146"/>
  <c r="M69" i="146"/>
  <c r="M61" i="146"/>
  <c r="N68" i="146"/>
  <c r="M57" i="146"/>
  <c r="M62" i="146"/>
  <c r="N71" i="146"/>
  <c r="M66" i="146"/>
  <c r="M74" i="146"/>
  <c r="M64" i="146"/>
  <c r="N56" i="146"/>
  <c r="N64" i="146"/>
  <c r="N53" i="146"/>
  <c r="M63" i="146"/>
  <c r="N58" i="146"/>
  <c r="N74" i="146"/>
  <c r="M72" i="146"/>
  <c r="M53" i="146"/>
  <c r="N55" i="146"/>
  <c r="N63" i="146"/>
  <c r="N70" i="146"/>
  <c r="N60" i="146"/>
  <c r="M67" i="146"/>
  <c r="M68" i="146"/>
  <c r="N73" i="146"/>
  <c r="N65" i="146"/>
  <c r="N72" i="146"/>
  <c r="M58" i="146"/>
  <c r="N62" i="146"/>
  <c r="N59" i="146"/>
  <c r="M71" i="146"/>
  <c r="M70" i="146"/>
  <c r="M54" i="146"/>
  <c r="M56" i="146"/>
  <c r="N54" i="146"/>
  <c r="M73" i="146"/>
  <c r="N69" i="146"/>
  <c r="M65" i="146"/>
  <c r="N61" i="146"/>
  <c r="N66" i="146"/>
  <c r="M60" i="146"/>
  <c r="M55" i="146"/>
  <c r="N57" i="146"/>
  <c r="AL65" i="146"/>
  <c r="AL59" i="146"/>
  <c r="V49" i="146"/>
  <c r="AG49" i="146"/>
  <c r="T49" i="146"/>
  <c r="AL45" i="146"/>
  <c r="AI49" i="146"/>
  <c r="AI75" i="146"/>
  <c r="AL53" i="146"/>
  <c r="P75" i="146"/>
  <c r="AL67" i="146"/>
  <c r="AG75" i="146"/>
  <c r="AL38" i="146"/>
  <c r="AL34" i="146"/>
  <c r="AL62" i="146"/>
  <c r="AL31" i="146"/>
  <c r="AB49" i="146"/>
  <c r="AL68" i="146"/>
  <c r="R49" i="146"/>
  <c r="AB75" i="146"/>
  <c r="V75" i="146"/>
  <c r="AL47" i="146"/>
  <c r="AE75" i="146"/>
  <c r="AF49" i="146"/>
  <c r="AL39" i="146"/>
  <c r="Z49" i="146"/>
  <c r="U49" i="146"/>
  <c r="AK49" i="146"/>
  <c r="Q75" i="146"/>
  <c r="AK75" i="146"/>
  <c r="AD75" i="146"/>
  <c r="X75" i="146"/>
  <c r="S49" i="146"/>
  <c r="AJ75" i="146"/>
  <c r="S75" i="146"/>
  <c r="AL35" i="146"/>
  <c r="W49" i="146"/>
  <c r="AL27" i="146"/>
  <c r="Q49" i="146"/>
  <c r="Z75" i="146"/>
  <c r="AL44" i="146"/>
  <c r="AL28" i="146"/>
  <c r="P49" i="146"/>
  <c r="AC75" i="146"/>
  <c r="AL73" i="146"/>
  <c r="AF75" i="146"/>
  <c r="AL54" i="146"/>
  <c r="AL70" i="146"/>
  <c r="AA49" i="146"/>
  <c r="AL60" i="146"/>
  <c r="AL48" i="146"/>
  <c r="AL40" i="146"/>
  <c r="AL30" i="146"/>
  <c r="AL37" i="146"/>
  <c r="AE49" i="146"/>
  <c r="AH49" i="146"/>
  <c r="AC49" i="146"/>
  <c r="AL64" i="146"/>
  <c r="AA75" i="146"/>
  <c r="AJ49" i="146"/>
  <c r="AL41" i="146"/>
  <c r="AL33" i="146"/>
  <c r="AL29" i="146"/>
  <c r="AL71" i="146"/>
  <c r="T75" i="146"/>
  <c r="X49" i="146"/>
  <c r="AL43" i="146"/>
  <c r="AL69" i="146"/>
  <c r="AL61" i="146"/>
  <c r="AL56" i="146"/>
  <c r="AD49" i="146"/>
  <c r="Y49" i="146"/>
  <c r="W75" i="146"/>
  <c r="U75" i="146"/>
  <c r="R75" i="146"/>
  <c r="AH75" i="146"/>
  <c r="AL55" i="146"/>
  <c r="AL42" i="146"/>
  <c r="AL36" i="146"/>
  <c r="AL32" i="146"/>
  <c r="AL58" i="146"/>
  <c r="AL66" i="146"/>
  <c r="AL74" i="146"/>
  <c r="Y75" i="146"/>
  <c r="AL72" i="146"/>
  <c r="AL63" i="146"/>
  <c r="AL57" i="146"/>
  <c r="AL46" i="146"/>
  <c r="M86" i="145"/>
  <c r="O73" i="145"/>
  <c r="O83" i="145"/>
  <c r="O63" i="145"/>
  <c r="O78" i="145"/>
  <c r="N83" i="145"/>
  <c r="M76" i="145"/>
  <c r="M72" i="145"/>
  <c r="M68" i="145"/>
  <c r="M64" i="145"/>
  <c r="M61" i="145"/>
  <c r="O82" i="145"/>
  <c r="O81" i="145"/>
  <c r="N81" i="145"/>
  <c r="M75" i="145"/>
  <c r="O70" i="145"/>
  <c r="O61" i="145"/>
  <c r="O68" i="145"/>
  <c r="O72" i="145"/>
  <c r="O76" i="145"/>
  <c r="O69" i="145"/>
  <c r="N66" i="145"/>
  <c r="N63" i="145"/>
  <c r="N78" i="145"/>
  <c r="M67" i="145"/>
  <c r="M85" i="145"/>
  <c r="O66" i="145"/>
  <c r="M83" i="145"/>
  <c r="N76" i="145"/>
  <c r="N72" i="145"/>
  <c r="N68" i="145"/>
  <c r="N64" i="145"/>
  <c r="N61" i="145"/>
  <c r="N73" i="145"/>
  <c r="N69" i="145"/>
  <c r="N65" i="145"/>
  <c r="N62" i="145"/>
  <c r="M82" i="145"/>
  <c r="N85" i="145"/>
  <c r="O80" i="145"/>
  <c r="N84" i="145"/>
  <c r="O75" i="145"/>
  <c r="N75" i="145"/>
  <c r="O62" i="145"/>
  <c r="O77" i="145"/>
  <c r="M81" i="145"/>
  <c r="O79" i="145"/>
  <c r="N79" i="145"/>
  <c r="M74" i="145"/>
  <c r="N82" i="145"/>
  <c r="O84" i="145"/>
  <c r="O64" i="145"/>
  <c r="M80" i="145"/>
  <c r="M79" i="145"/>
  <c r="O74" i="145"/>
  <c r="N77" i="145"/>
  <c r="M71" i="145"/>
  <c r="M73" i="145"/>
  <c r="M69" i="145"/>
  <c r="M65" i="145"/>
  <c r="M62" i="145"/>
  <c r="O86" i="145"/>
  <c r="N86" i="145"/>
  <c r="O85" i="145"/>
  <c r="N70" i="145"/>
  <c r="O67" i="145"/>
  <c r="N67" i="145"/>
  <c r="O65" i="145"/>
  <c r="M84" i="145"/>
  <c r="M77" i="145"/>
  <c r="N80" i="145"/>
  <c r="N74" i="145"/>
  <c r="O71" i="145"/>
  <c r="N71" i="145"/>
  <c r="M66" i="145"/>
  <c r="M63" i="145"/>
  <c r="M78" i="145"/>
  <c r="AF57" i="145"/>
  <c r="R57" i="145"/>
  <c r="AQ31" i="145"/>
  <c r="AQ65" i="145"/>
  <c r="AJ87" i="145"/>
  <c r="T87" i="145"/>
  <c r="AQ53" i="145"/>
  <c r="AI87" i="145"/>
  <c r="S87" i="145"/>
  <c r="Y57" i="145"/>
  <c r="AQ76" i="145"/>
  <c r="AQ48" i="145"/>
  <c r="AA57" i="145"/>
  <c r="AQ49" i="145"/>
  <c r="AQ37" i="145"/>
  <c r="Z87" i="145"/>
  <c r="AK87" i="145"/>
  <c r="AQ82" i="145"/>
  <c r="AQ83" i="145"/>
  <c r="V87" i="145"/>
  <c r="AQ35" i="145"/>
  <c r="AE57" i="145"/>
  <c r="W57" i="145"/>
  <c r="AQ75" i="145"/>
  <c r="AQ77" i="145"/>
  <c r="X87" i="145"/>
  <c r="W87" i="145"/>
  <c r="AC57" i="145"/>
  <c r="AQ85" i="145"/>
  <c r="AQ79" i="145"/>
  <c r="AL57" i="145"/>
  <c r="AG87" i="145"/>
  <c r="AQ42" i="145"/>
  <c r="AB57" i="145"/>
  <c r="AQ67" i="145"/>
  <c r="S57" i="145"/>
  <c r="AQ74" i="145"/>
  <c r="AQ80" i="145"/>
  <c r="AQ69" i="145"/>
  <c r="AF87" i="145"/>
  <c r="AE87" i="145"/>
  <c r="AK57" i="145"/>
  <c r="U57" i="145"/>
  <c r="AQ71" i="145"/>
  <c r="AO87" i="145"/>
  <c r="AQ34" i="145"/>
  <c r="V57" i="145"/>
  <c r="AN87" i="145"/>
  <c r="AQ64" i="145"/>
  <c r="AQ44" i="145"/>
  <c r="AD57" i="145"/>
  <c r="AQ41" i="145"/>
  <c r="AH87" i="145"/>
  <c r="AQ46" i="145"/>
  <c r="Z57" i="145"/>
  <c r="AQ54" i="145"/>
  <c r="AI57" i="145"/>
  <c r="AQ39" i="145"/>
  <c r="AQ43" i="145"/>
  <c r="Q87" i="145"/>
  <c r="AQ61" i="145"/>
  <c r="Q57" i="145"/>
  <c r="AQ32" i="145"/>
  <c r="AQ50" i="145"/>
  <c r="AN57" i="145"/>
  <c r="AQ45" i="145"/>
  <c r="AQ52" i="145"/>
  <c r="AQ62" i="145"/>
  <c r="AM87" i="145"/>
  <c r="AQ38" i="145"/>
  <c r="AH57" i="145"/>
  <c r="AQ36" i="145"/>
  <c r="AQ47" i="145"/>
  <c r="AQ70" i="145"/>
  <c r="R87" i="145"/>
  <c r="AC87" i="145"/>
  <c r="AQ86" i="145"/>
  <c r="AL87" i="145"/>
  <c r="AJ57" i="145"/>
  <c r="AQ56" i="145"/>
  <c r="AQ84" i="145"/>
  <c r="AQ73" i="145"/>
  <c r="AB87" i="145"/>
  <c r="AQ55" i="145"/>
  <c r="AQ51" i="145"/>
  <c r="AA87" i="145"/>
  <c r="AG57" i="145"/>
  <c r="AQ81" i="145"/>
  <c r="AQ68" i="145"/>
  <c r="Y87" i="145"/>
  <c r="AQ33" i="145"/>
  <c r="AO57" i="145"/>
  <c r="AM57" i="145"/>
  <c r="AQ72" i="145"/>
  <c r="AP87" i="145"/>
  <c r="U87" i="145"/>
  <c r="AP57" i="145"/>
  <c r="T57" i="145"/>
  <c r="AD87" i="145"/>
  <c r="AQ40" i="145"/>
  <c r="X57" i="145"/>
  <c r="AQ66" i="145"/>
  <c r="AQ63" i="145"/>
  <c r="AQ78" i="145"/>
  <c r="N55" i="144"/>
  <c r="N47" i="144"/>
  <c r="N50" i="144"/>
  <c r="N58" i="144"/>
  <c r="N54" i="144"/>
  <c r="N48" i="144"/>
  <c r="N56" i="144"/>
  <c r="N59" i="144"/>
  <c r="N51" i="144"/>
  <c r="N60" i="144"/>
  <c r="N62" i="144"/>
  <c r="N61" i="144"/>
  <c r="N53" i="144"/>
  <c r="N45" i="144"/>
  <c r="N52" i="144"/>
  <c r="N46" i="144"/>
  <c r="X41" i="144"/>
  <c r="Y41" i="144"/>
  <c r="P63" i="144"/>
  <c r="AH45" i="144"/>
  <c r="Y63" i="144"/>
  <c r="U63" i="144"/>
  <c r="AH34" i="144"/>
  <c r="T41" i="144"/>
  <c r="S63" i="144"/>
  <c r="AH36" i="144"/>
  <c r="R41" i="144"/>
  <c r="AH61" i="144"/>
  <c r="AH53" i="144"/>
  <c r="AF63" i="144"/>
  <c r="AH25" i="144"/>
  <c r="S41" i="144"/>
  <c r="AE63" i="144"/>
  <c r="AH31" i="144"/>
  <c r="AH54" i="144"/>
  <c r="AH60" i="144"/>
  <c r="AH39" i="144"/>
  <c r="P41" i="144"/>
  <c r="AH24" i="144"/>
  <c r="AH23" i="144"/>
  <c r="Q41" i="144"/>
  <c r="W63" i="144"/>
  <c r="V41" i="144"/>
  <c r="AH55" i="144"/>
  <c r="AH47" i="144"/>
  <c r="T63" i="144"/>
  <c r="AH29" i="144"/>
  <c r="W41" i="144"/>
  <c r="AD63" i="144"/>
  <c r="AH27" i="144"/>
  <c r="AH52" i="144"/>
  <c r="AH62" i="144"/>
  <c r="AH46" i="144"/>
  <c r="AC63" i="144"/>
  <c r="AH26" i="144"/>
  <c r="AB41" i="144"/>
  <c r="AA63" i="144"/>
  <c r="AH28" i="144"/>
  <c r="Z41" i="144"/>
  <c r="AH57" i="144"/>
  <c r="AH49" i="144"/>
  <c r="X63" i="144"/>
  <c r="AH33" i="144"/>
  <c r="AA41" i="144"/>
  <c r="AF41" i="144"/>
  <c r="AH38" i="144"/>
  <c r="AG41" i="144"/>
  <c r="R63" i="144"/>
  <c r="AH50" i="144"/>
  <c r="AH58" i="144"/>
  <c r="V63" i="144"/>
  <c r="AH32" i="144"/>
  <c r="AG63" i="144"/>
  <c r="Q63" i="144"/>
  <c r="AH30" i="144"/>
  <c r="AH40" i="144"/>
  <c r="AD41" i="144"/>
  <c r="AH59" i="144"/>
  <c r="AH51" i="144"/>
  <c r="AB63" i="144"/>
  <c r="AH37" i="144"/>
  <c r="AE41" i="144"/>
  <c r="AC41" i="144"/>
  <c r="U41" i="144"/>
  <c r="AH35" i="144"/>
  <c r="Z63" i="144"/>
  <c r="AH48" i="144"/>
  <c r="AH56" i="144"/>
  <c r="M81" i="143"/>
  <c r="N91" i="143"/>
  <c r="O89" i="143"/>
  <c r="O72" i="143"/>
  <c r="M65" i="143"/>
  <c r="O67" i="143"/>
  <c r="P75" i="143"/>
  <c r="O71" i="143"/>
  <c r="P73" i="143"/>
  <c r="P91" i="143"/>
  <c r="N87" i="143"/>
  <c r="N81" i="143"/>
  <c r="P81" i="143"/>
  <c r="O88" i="143"/>
  <c r="N66" i="143"/>
  <c r="O73" i="143"/>
  <c r="O76" i="143"/>
  <c r="M87" i="143"/>
  <c r="P70" i="143"/>
  <c r="O70" i="143"/>
  <c r="P72" i="143"/>
  <c r="P74" i="143"/>
  <c r="N92" i="143"/>
  <c r="M92" i="143"/>
  <c r="P88" i="143"/>
  <c r="N84" i="143"/>
  <c r="M84" i="143"/>
  <c r="P80" i="143"/>
  <c r="P87" i="143"/>
  <c r="M70" i="143"/>
  <c r="N67" i="143"/>
  <c r="M67" i="143"/>
  <c r="M82" i="143"/>
  <c r="M68" i="143"/>
  <c r="M85" i="143"/>
  <c r="N82" i="143"/>
  <c r="N68" i="143"/>
  <c r="N85" i="143"/>
  <c r="P82" i="143"/>
  <c r="P68" i="143"/>
  <c r="P85" i="143"/>
  <c r="N79" i="143"/>
  <c r="M79" i="143"/>
  <c r="O75" i="143"/>
  <c r="O78" i="143"/>
  <c r="O92" i="143"/>
  <c r="M74" i="143"/>
  <c r="N71" i="143"/>
  <c r="M71" i="143"/>
  <c r="N77" i="143"/>
  <c r="P83" i="143"/>
  <c r="O83" i="143"/>
  <c r="M90" i="143"/>
  <c r="N90" i="143"/>
  <c r="P90" i="143"/>
  <c r="P77" i="143"/>
  <c r="M77" i="143"/>
  <c r="O90" i="143"/>
  <c r="O82" i="143"/>
  <c r="O65" i="143"/>
  <c r="P92" i="143"/>
  <c r="N88" i="143"/>
  <c r="M88" i="143"/>
  <c r="P84" i="143"/>
  <c r="N80" i="143"/>
  <c r="M80" i="143"/>
  <c r="N69" i="143"/>
  <c r="N83" i="143"/>
  <c r="N70" i="143"/>
  <c r="P67" i="143"/>
  <c r="M86" i="143"/>
  <c r="M76" i="143"/>
  <c r="N86" i="143"/>
  <c r="N76" i="143"/>
  <c r="P86" i="143"/>
  <c r="P76" i="143"/>
  <c r="O79" i="143"/>
  <c r="P79" i="143"/>
  <c r="O84" i="143"/>
  <c r="N73" i="143"/>
  <c r="P69" i="143"/>
  <c r="N74" i="143"/>
  <c r="P71" i="143"/>
  <c r="O66" i="143"/>
  <c r="O81" i="143"/>
  <c r="O80" i="143"/>
  <c r="M69" i="143"/>
  <c r="M78" i="143"/>
  <c r="M72" i="143"/>
  <c r="M89" i="143"/>
  <c r="N78" i="143"/>
  <c r="N72" i="143"/>
  <c r="N89" i="143"/>
  <c r="P78" i="143"/>
  <c r="P89" i="143"/>
  <c r="N75" i="143"/>
  <c r="M75" i="143"/>
  <c r="M73" i="143"/>
  <c r="P65" i="143"/>
  <c r="M83" i="143"/>
  <c r="N65" i="143"/>
  <c r="O74" i="143"/>
  <c r="M66" i="143"/>
  <c r="AT80" i="143"/>
  <c r="S93" i="143"/>
  <c r="AT87" i="143"/>
  <c r="AT58" i="143"/>
  <c r="AT83" i="143"/>
  <c r="S61" i="143"/>
  <c r="AT33" i="143"/>
  <c r="R93" i="143"/>
  <c r="AT65" i="143"/>
  <c r="AF93" i="143"/>
  <c r="AT88" i="143"/>
  <c r="AT91" i="143"/>
  <c r="AA61" i="143"/>
  <c r="AT81" i="143"/>
  <c r="AH61" i="143"/>
  <c r="U61" i="143"/>
  <c r="AF61" i="143"/>
  <c r="W93" i="143"/>
  <c r="AG93" i="143"/>
  <c r="T93" i="143"/>
  <c r="AT51" i="143"/>
  <c r="AI61" i="143"/>
  <c r="AQ93" i="143"/>
  <c r="AT49" i="143"/>
  <c r="AT39" i="143"/>
  <c r="AG61" i="143"/>
  <c r="AT67" i="143"/>
  <c r="AL93" i="143"/>
  <c r="V93" i="143"/>
  <c r="AT76" i="143"/>
  <c r="AT79" i="143"/>
  <c r="AM61" i="143"/>
  <c r="AT37" i="143"/>
  <c r="AA93" i="143"/>
  <c r="AT71" i="143"/>
  <c r="AB61" i="143"/>
  <c r="AR61" i="143"/>
  <c r="AT66" i="143"/>
  <c r="AK93" i="143"/>
  <c r="U93" i="143"/>
  <c r="AN93" i="143"/>
  <c r="X93" i="143"/>
  <c r="AT92" i="143"/>
  <c r="AT84" i="143"/>
  <c r="AT41" i="143"/>
  <c r="AO61" i="143"/>
  <c r="AK61" i="143"/>
  <c r="AL61" i="143"/>
  <c r="AT70" i="143"/>
  <c r="AT78" i="143"/>
  <c r="AT72" i="143"/>
  <c r="AT89" i="143"/>
  <c r="AT59" i="143"/>
  <c r="AS61" i="143"/>
  <c r="W61" i="143"/>
  <c r="Z93" i="143"/>
  <c r="AP61" i="143"/>
  <c r="AT74" i="143"/>
  <c r="X61" i="143"/>
  <c r="AN61" i="143"/>
  <c r="AM93" i="143"/>
  <c r="R61" i="143"/>
  <c r="AT34" i="143"/>
  <c r="AC93" i="143"/>
  <c r="AT45" i="143"/>
  <c r="AD61" i="143"/>
  <c r="AT56" i="143"/>
  <c r="AT36" i="143"/>
  <c r="AT46" i="143"/>
  <c r="AT90" i="143"/>
  <c r="AT75" i="143"/>
  <c r="AT50" i="143"/>
  <c r="AT77" i="143"/>
  <c r="AT53" i="143"/>
  <c r="AT38" i="143"/>
  <c r="AT35" i="143"/>
  <c r="AJ93" i="143"/>
  <c r="AI93" i="143"/>
  <c r="AT73" i="143"/>
  <c r="AP93" i="143"/>
  <c r="Z61" i="143"/>
  <c r="AD93" i="143"/>
  <c r="AT86" i="143"/>
  <c r="AT60" i="143"/>
  <c r="AT44" i="143"/>
  <c r="AE61" i="143"/>
  <c r="AT69" i="143"/>
  <c r="AO93" i="143"/>
  <c r="Y93" i="143"/>
  <c r="AR93" i="143"/>
  <c r="AB93" i="143"/>
  <c r="AS93" i="143"/>
  <c r="AT55" i="143"/>
  <c r="AT47" i="143"/>
  <c r="Y61" i="143"/>
  <c r="AT48" i="143"/>
  <c r="AT42" i="143"/>
  <c r="AT43" i="143"/>
  <c r="AT40" i="143"/>
  <c r="AQ61" i="143"/>
  <c r="V61" i="143"/>
  <c r="AT82" i="143"/>
  <c r="AT68" i="143"/>
  <c r="AT85" i="143"/>
  <c r="AH93" i="143"/>
  <c r="AT54" i="143"/>
  <c r="AC61" i="143"/>
  <c r="AT52" i="143"/>
  <c r="AT57" i="143"/>
  <c r="T61" i="143"/>
  <c r="AJ61" i="143"/>
  <c r="AE93" i="143"/>
  <c r="AD48" i="142"/>
  <c r="AD40" i="142"/>
  <c r="AB33" i="142"/>
  <c r="AD47" i="142"/>
  <c r="AD39" i="142"/>
  <c r="AD19" i="142"/>
  <c r="Q33" i="142"/>
  <c r="P33" i="142"/>
  <c r="AD20" i="142"/>
  <c r="Y50" i="142"/>
  <c r="AD30" i="142"/>
  <c r="AA50" i="142"/>
  <c r="AD23" i="142"/>
  <c r="AD49" i="142"/>
  <c r="V50" i="142"/>
  <c r="Z50" i="142"/>
  <c r="Y33" i="142"/>
  <c r="AD31" i="142"/>
  <c r="AD45" i="142"/>
  <c r="T50" i="142"/>
  <c r="V33" i="142"/>
  <c r="X33" i="142"/>
  <c r="W50" i="142"/>
  <c r="U50" i="142"/>
  <c r="AD24" i="142"/>
  <c r="W33" i="142"/>
  <c r="AD46" i="142"/>
  <c r="S50" i="142"/>
  <c r="AB50" i="142"/>
  <c r="AD21" i="142"/>
  <c r="AC33" i="142"/>
  <c r="AD29" i="142"/>
  <c r="AD37" i="142"/>
  <c r="AD41" i="142"/>
  <c r="P50" i="142"/>
  <c r="AD36" i="142"/>
  <c r="X50" i="142"/>
  <c r="AD22" i="142"/>
  <c r="AA33" i="142"/>
  <c r="R50" i="142"/>
  <c r="AD42" i="142"/>
  <c r="Z33" i="142"/>
  <c r="AC50" i="142"/>
  <c r="AD28" i="142"/>
  <c r="AD38" i="142"/>
  <c r="AD25" i="142"/>
  <c r="AD44" i="142"/>
  <c r="R33" i="142"/>
  <c r="T33" i="142"/>
  <c r="AD43" i="142"/>
  <c r="Q50" i="142"/>
  <c r="AD26" i="142"/>
  <c r="S33" i="142"/>
  <c r="U33" i="142"/>
  <c r="AD32" i="142"/>
  <c r="AD27" i="142"/>
  <c r="P53" i="141"/>
  <c r="AN30" i="141"/>
  <c r="Q53" i="141"/>
  <c r="AN29" i="141"/>
  <c r="AJ81" i="141"/>
  <c r="AN50" i="141"/>
  <c r="S53" i="141"/>
  <c r="AN77" i="141"/>
  <c r="AE53" i="141"/>
  <c r="AN42" i="141"/>
  <c r="Y81" i="141"/>
  <c r="AN63" i="141"/>
  <c r="AN79" i="141"/>
  <c r="AN65" i="141"/>
  <c r="S81" i="141"/>
  <c r="AM81" i="141"/>
  <c r="AN45" i="141"/>
  <c r="AN49" i="141"/>
  <c r="AB53" i="141"/>
  <c r="AD53" i="141"/>
  <c r="AN43" i="141"/>
  <c r="AL81" i="141"/>
  <c r="AN70" i="141"/>
  <c r="AN75" i="141"/>
  <c r="AN61" i="141"/>
  <c r="AB81" i="141"/>
  <c r="W81" i="141"/>
  <c r="AN48" i="141"/>
  <c r="AN52" i="141"/>
  <c r="AF53" i="141"/>
  <c r="Z81" i="141"/>
  <c r="AL53" i="141"/>
  <c r="AN39" i="141"/>
  <c r="AN38" i="141"/>
  <c r="AN37" i="141"/>
  <c r="AN36" i="141"/>
  <c r="AN35" i="141"/>
  <c r="AN34" i="141"/>
  <c r="AN33" i="141"/>
  <c r="AN32" i="141"/>
  <c r="AN31" i="141"/>
  <c r="Q81" i="141"/>
  <c r="AJ53" i="141"/>
  <c r="R53" i="141"/>
  <c r="AD81" i="141"/>
  <c r="AN66" i="141"/>
  <c r="AN71" i="141"/>
  <c r="AN57" i="141"/>
  <c r="P81" i="141"/>
  <c r="AN69" i="141"/>
  <c r="T81" i="141"/>
  <c r="AE81" i="141"/>
  <c r="AN46" i="141"/>
  <c r="X53" i="141"/>
  <c r="V53" i="141"/>
  <c r="AN44" i="141"/>
  <c r="AC53" i="141"/>
  <c r="R81" i="141"/>
  <c r="AN58" i="141"/>
  <c r="AN74" i="141"/>
  <c r="U53" i="141"/>
  <c r="X81" i="141"/>
  <c r="AI81" i="141"/>
  <c r="AI53" i="141"/>
  <c r="AM53" i="141"/>
  <c r="AN59" i="141"/>
  <c r="Y53" i="141"/>
  <c r="AN73" i="141"/>
  <c r="AF81" i="141"/>
  <c r="AA81" i="141"/>
  <c r="AN80" i="141"/>
  <c r="AN76" i="141"/>
  <c r="AN72" i="141"/>
  <c r="AN68" i="141"/>
  <c r="AN64" i="141"/>
  <c r="AN60" i="141"/>
  <c r="AN47" i="141"/>
  <c r="AN51" i="141"/>
  <c r="AN41" i="141"/>
  <c r="T53" i="141"/>
  <c r="AH81" i="141"/>
  <c r="Z53" i="141"/>
  <c r="AN40" i="141"/>
  <c r="AK81" i="141"/>
  <c r="AC81" i="141"/>
  <c r="U81" i="141"/>
  <c r="AG81" i="141"/>
  <c r="W53" i="141"/>
  <c r="AH53" i="141"/>
  <c r="AA53" i="141"/>
  <c r="V81" i="141"/>
  <c r="AN62" i="141"/>
  <c r="AN67" i="141"/>
  <c r="AN78" i="141"/>
  <c r="AK53" i="141"/>
  <c r="AG53" i="141"/>
  <c r="O75" i="149" l="1"/>
  <c r="M75" i="149"/>
  <c r="N75" i="149"/>
  <c r="AT61" i="147"/>
  <c r="N75" i="146"/>
  <c r="M75" i="146"/>
  <c r="AQ57" i="145"/>
  <c r="N63" i="144"/>
  <c r="AT61" i="143"/>
</calcChain>
</file>

<file path=xl/sharedStrings.xml><?xml version="1.0" encoding="utf-8"?>
<sst xmlns="http://schemas.openxmlformats.org/spreadsheetml/2006/main" count="9242" uniqueCount="1307">
  <si>
    <t>Date</t>
  </si>
  <si>
    <t xml:space="preserve">Start </t>
  </si>
  <si>
    <t>Visiting</t>
  </si>
  <si>
    <t>Gender</t>
  </si>
  <si>
    <t>CTK1</t>
  </si>
  <si>
    <t>Girls</t>
  </si>
  <si>
    <t>IHM2</t>
  </si>
  <si>
    <t>BRG1</t>
  </si>
  <si>
    <t>Boys</t>
  </si>
  <si>
    <t>BRG2</t>
  </si>
  <si>
    <t>BRG3</t>
  </si>
  <si>
    <t>CTK3</t>
  </si>
  <si>
    <t>JUD1</t>
  </si>
  <si>
    <t>SJN2</t>
  </si>
  <si>
    <t>SPC2</t>
  </si>
  <si>
    <t>IHM1</t>
  </si>
  <si>
    <t>CTK2</t>
  </si>
  <si>
    <t>BYE</t>
  </si>
  <si>
    <t>STM1</t>
  </si>
  <si>
    <t>SJN1</t>
  </si>
  <si>
    <t>OLA1</t>
  </si>
  <si>
    <t>SPC3</t>
  </si>
  <si>
    <t>STM2</t>
  </si>
  <si>
    <t>JUD3</t>
  </si>
  <si>
    <t>JUD2</t>
  </si>
  <si>
    <t>OLA2</t>
  </si>
  <si>
    <t>SPC1</t>
  </si>
  <si>
    <t>Home</t>
  </si>
  <si>
    <t>Neutral</t>
  </si>
  <si>
    <t>TOTAL</t>
  </si>
  <si>
    <t>4B</t>
  </si>
  <si>
    <t>5B</t>
  </si>
  <si>
    <t>3B</t>
  </si>
  <si>
    <t>4G</t>
  </si>
  <si>
    <t>3G</t>
  </si>
  <si>
    <t>Loc</t>
  </si>
  <si>
    <t>Vis</t>
  </si>
  <si>
    <t>Hm</t>
  </si>
  <si>
    <t>Grd</t>
  </si>
  <si>
    <t>GP</t>
  </si>
  <si>
    <t>Visitor</t>
  </si>
  <si>
    <t>Visitors</t>
  </si>
  <si>
    <t>HSP1</t>
  </si>
  <si>
    <t>JOE1</t>
  </si>
  <si>
    <t>SCL1</t>
  </si>
  <si>
    <t>HSP2</t>
  </si>
  <si>
    <t>JOE2</t>
  </si>
  <si>
    <t>OLA3</t>
  </si>
  <si>
    <t>NDA1</t>
  </si>
  <si>
    <t>SCS1</t>
  </si>
  <si>
    <t>NDA2</t>
  </si>
  <si>
    <t>SCS2</t>
  </si>
  <si>
    <t>6B</t>
  </si>
  <si>
    <t>7G</t>
  </si>
  <si>
    <t>6G</t>
  </si>
  <si>
    <t>7B</t>
  </si>
  <si>
    <t>5G</t>
  </si>
  <si>
    <t>8B</t>
  </si>
  <si>
    <t>Start</t>
  </si>
  <si>
    <t>STM3</t>
  </si>
  <si>
    <t>TRN1</t>
  </si>
  <si>
    <t>SCL2</t>
  </si>
  <si>
    <t>IHM3</t>
  </si>
  <si>
    <t>8G</t>
  </si>
  <si>
    <t>Game</t>
  </si>
  <si>
    <t>3B1</t>
  </si>
  <si>
    <t>3B2</t>
  </si>
  <si>
    <t>3B3</t>
  </si>
  <si>
    <t>3B4</t>
  </si>
  <si>
    <t>3B5</t>
  </si>
  <si>
    <t>3B6</t>
  </si>
  <si>
    <t>3B7</t>
  </si>
  <si>
    <t>3B8</t>
  </si>
  <si>
    <t>3B9</t>
  </si>
  <si>
    <t>3B10</t>
  </si>
  <si>
    <t>3B11</t>
  </si>
  <si>
    <t>3B12</t>
  </si>
  <si>
    <t>3B13</t>
  </si>
  <si>
    <t>3B14</t>
  </si>
  <si>
    <t>3B15</t>
  </si>
  <si>
    <t>3B16</t>
  </si>
  <si>
    <t>3B17</t>
  </si>
  <si>
    <t>3B18</t>
  </si>
  <si>
    <t>3B19</t>
  </si>
  <si>
    <t>3B20</t>
  </si>
  <si>
    <t>3B21</t>
  </si>
  <si>
    <t>3B22</t>
  </si>
  <si>
    <t>3B23</t>
  </si>
  <si>
    <t>3B24</t>
  </si>
  <si>
    <t>3B25</t>
  </si>
  <si>
    <t>3B26</t>
  </si>
  <si>
    <t>3B27</t>
  </si>
  <si>
    <t>3B28</t>
  </si>
  <si>
    <t>3B29</t>
  </si>
  <si>
    <t>3B30</t>
  </si>
  <si>
    <t>3B31</t>
  </si>
  <si>
    <t>3B32</t>
  </si>
  <si>
    <t>3B33</t>
  </si>
  <si>
    <t>3B34</t>
  </si>
  <si>
    <t>3B35</t>
  </si>
  <si>
    <t>3B36</t>
  </si>
  <si>
    <t>3B37</t>
  </si>
  <si>
    <t>3B38</t>
  </si>
  <si>
    <t>3B39</t>
  </si>
  <si>
    <t>3B40</t>
  </si>
  <si>
    <t>3B41</t>
  </si>
  <si>
    <t>3B42</t>
  </si>
  <si>
    <t>3B43</t>
  </si>
  <si>
    <t>3B44</t>
  </si>
  <si>
    <t>3B45</t>
  </si>
  <si>
    <t>3B46</t>
  </si>
  <si>
    <t>3B47</t>
  </si>
  <si>
    <t>3B48</t>
  </si>
  <si>
    <t>3B49</t>
  </si>
  <si>
    <t>3B50</t>
  </si>
  <si>
    <t>3B51</t>
  </si>
  <si>
    <t>3B52</t>
  </si>
  <si>
    <t>3B53</t>
  </si>
  <si>
    <t>3B54</t>
  </si>
  <si>
    <t>3B55</t>
  </si>
  <si>
    <t>3B56</t>
  </si>
  <si>
    <t>3B57</t>
  </si>
  <si>
    <t>3B58</t>
  </si>
  <si>
    <t>3B59</t>
  </si>
  <si>
    <t>3B60</t>
  </si>
  <si>
    <t>3B61</t>
  </si>
  <si>
    <t>3B62</t>
  </si>
  <si>
    <t>3B63</t>
  </si>
  <si>
    <t>3B64</t>
  </si>
  <si>
    <t>3B65</t>
  </si>
  <si>
    <t>3B66</t>
  </si>
  <si>
    <t>3B67</t>
  </si>
  <si>
    <t>3B68</t>
  </si>
  <si>
    <t>3B69</t>
  </si>
  <si>
    <t>3B70</t>
  </si>
  <si>
    <t>3B71</t>
  </si>
  <si>
    <t>3B72</t>
  </si>
  <si>
    <t>3B73</t>
  </si>
  <si>
    <t>3B74</t>
  </si>
  <si>
    <t>3B75</t>
  </si>
  <si>
    <t>3B76</t>
  </si>
  <si>
    <t>3B77</t>
  </si>
  <si>
    <t>3B78</t>
  </si>
  <si>
    <t>3B79</t>
  </si>
  <si>
    <t>3B80</t>
  </si>
  <si>
    <t>3B81</t>
  </si>
  <si>
    <t>3B82</t>
  </si>
  <si>
    <t>3B83</t>
  </si>
  <si>
    <t>3B84</t>
  </si>
  <si>
    <t>3B85</t>
  </si>
  <si>
    <t>3B86</t>
  </si>
  <si>
    <t>3B87</t>
  </si>
  <si>
    <t>3B88</t>
  </si>
  <si>
    <t>3B89</t>
  </si>
  <si>
    <t>3B90</t>
  </si>
  <si>
    <t>3B91</t>
  </si>
  <si>
    <t>3B92</t>
  </si>
  <si>
    <t>3B93</t>
  </si>
  <si>
    <t>3B94</t>
  </si>
  <si>
    <t>3B95</t>
  </si>
  <si>
    <t>3B96</t>
  </si>
  <si>
    <t>3B97</t>
  </si>
  <si>
    <t>3B98</t>
  </si>
  <si>
    <t>3B99</t>
  </si>
  <si>
    <t>3B100</t>
  </si>
  <si>
    <t>3B101</t>
  </si>
  <si>
    <t>3B102</t>
  </si>
  <si>
    <t>3B103</t>
  </si>
  <si>
    <t>3B104</t>
  </si>
  <si>
    <t>3B105</t>
  </si>
  <si>
    <t>3B106</t>
  </si>
  <si>
    <t>3B107</t>
  </si>
  <si>
    <t>3B108</t>
  </si>
  <si>
    <t>3B109</t>
  </si>
  <si>
    <t>3B110</t>
  </si>
  <si>
    <t>3B111</t>
  </si>
  <si>
    <t>3B112</t>
  </si>
  <si>
    <t>3B113</t>
  </si>
  <si>
    <t>3B114</t>
  </si>
  <si>
    <t>3B115</t>
  </si>
  <si>
    <t>3B116</t>
  </si>
  <si>
    <t>3B117</t>
  </si>
  <si>
    <t>3B118</t>
  </si>
  <si>
    <t>3B119</t>
  </si>
  <si>
    <t>3B120</t>
  </si>
  <si>
    <t>3G1</t>
  </si>
  <si>
    <t>3G2</t>
  </si>
  <si>
    <t>3G3</t>
  </si>
  <si>
    <t>3G4</t>
  </si>
  <si>
    <t>3G5</t>
  </si>
  <si>
    <t>3G6</t>
  </si>
  <si>
    <t>3G7</t>
  </si>
  <si>
    <t>3G8</t>
  </si>
  <si>
    <t>3G9</t>
  </si>
  <si>
    <t>3G10</t>
  </si>
  <si>
    <t>3G11</t>
  </si>
  <si>
    <t>3G12</t>
  </si>
  <si>
    <t>3G13</t>
  </si>
  <si>
    <t>3G14</t>
  </si>
  <si>
    <t>3G15</t>
  </si>
  <si>
    <t>3G16</t>
  </si>
  <si>
    <t>3G17</t>
  </si>
  <si>
    <t>3G18</t>
  </si>
  <si>
    <t>3G19</t>
  </si>
  <si>
    <t>3G20</t>
  </si>
  <si>
    <t>3G21</t>
  </si>
  <si>
    <t>3G22</t>
  </si>
  <si>
    <t>3G23</t>
  </si>
  <si>
    <t>3G24</t>
  </si>
  <si>
    <t>3G25</t>
  </si>
  <si>
    <t>3G26</t>
  </si>
  <si>
    <t>3G27</t>
  </si>
  <si>
    <t>3G28</t>
  </si>
  <si>
    <t>3G29</t>
  </si>
  <si>
    <t>3G30</t>
  </si>
  <si>
    <t>3G31</t>
  </si>
  <si>
    <t>3G32</t>
  </si>
  <si>
    <t>3G33</t>
  </si>
  <si>
    <t>3G34</t>
  </si>
  <si>
    <t>3G35</t>
  </si>
  <si>
    <t>3G36</t>
  </si>
  <si>
    <t>3G37</t>
  </si>
  <si>
    <t>3G38</t>
  </si>
  <si>
    <t>3G39</t>
  </si>
  <si>
    <t>3G40</t>
  </si>
  <si>
    <t>3G41</t>
  </si>
  <si>
    <t>3G42</t>
  </si>
  <si>
    <t>3G43</t>
  </si>
  <si>
    <t>3G44</t>
  </si>
  <si>
    <t>3G45</t>
  </si>
  <si>
    <t>3G46</t>
  </si>
  <si>
    <t>3G47</t>
  </si>
  <si>
    <t>3G48</t>
  </si>
  <si>
    <t>3G49</t>
  </si>
  <si>
    <t>3G50</t>
  </si>
  <si>
    <t>3G51</t>
  </si>
  <si>
    <t>3G52</t>
  </si>
  <si>
    <t>3G53</t>
  </si>
  <si>
    <t>3G54</t>
  </si>
  <si>
    <t>3G55</t>
  </si>
  <si>
    <t>3G56</t>
  </si>
  <si>
    <t>3G57</t>
  </si>
  <si>
    <t>3G58</t>
  </si>
  <si>
    <t>3G59</t>
  </si>
  <si>
    <t>3G60</t>
  </si>
  <si>
    <t>3G61</t>
  </si>
  <si>
    <t>3G62</t>
  </si>
  <si>
    <t>3G63</t>
  </si>
  <si>
    <t>3G64</t>
  </si>
  <si>
    <t>3G65</t>
  </si>
  <si>
    <t>3G66</t>
  </si>
  <si>
    <t>3G67</t>
  </si>
  <si>
    <t>3G68</t>
  </si>
  <si>
    <t>3G69</t>
  </si>
  <si>
    <t>3G70</t>
  </si>
  <si>
    <t>4B1</t>
  </si>
  <si>
    <t>4B2</t>
  </si>
  <si>
    <t>4B3</t>
  </si>
  <si>
    <t>4B4</t>
  </si>
  <si>
    <t>4B5</t>
  </si>
  <si>
    <t>4B6</t>
  </si>
  <si>
    <t>4B7</t>
  </si>
  <si>
    <t>4B8</t>
  </si>
  <si>
    <t>4B9</t>
  </si>
  <si>
    <t>4B10</t>
  </si>
  <si>
    <t>4B11</t>
  </si>
  <si>
    <t>4B12</t>
  </si>
  <si>
    <t>4B13</t>
  </si>
  <si>
    <t>4B14</t>
  </si>
  <si>
    <t>4B15</t>
  </si>
  <si>
    <t>4B16</t>
  </si>
  <si>
    <t>4B17</t>
  </si>
  <si>
    <t>4B18</t>
  </si>
  <si>
    <t>4B19</t>
  </si>
  <si>
    <t>4B20</t>
  </si>
  <si>
    <t>4B21</t>
  </si>
  <si>
    <t>4B22</t>
  </si>
  <si>
    <t>4B23</t>
  </si>
  <si>
    <t>4B24</t>
  </si>
  <si>
    <t>4B25</t>
  </si>
  <si>
    <t>4B26</t>
  </si>
  <si>
    <t>4B27</t>
  </si>
  <si>
    <t>4B28</t>
  </si>
  <si>
    <t>4B29</t>
  </si>
  <si>
    <t>4B30</t>
  </si>
  <si>
    <t>4B31</t>
  </si>
  <si>
    <t>4B32</t>
  </si>
  <si>
    <t>4B33</t>
  </si>
  <si>
    <t>4B34</t>
  </si>
  <si>
    <t>4B35</t>
  </si>
  <si>
    <t>4B36</t>
  </si>
  <si>
    <t>4B37</t>
  </si>
  <si>
    <t>4B38</t>
  </si>
  <si>
    <t>4B39</t>
  </si>
  <si>
    <t>4B40</t>
  </si>
  <si>
    <t>4B41</t>
  </si>
  <si>
    <t>4B42</t>
  </si>
  <si>
    <t>4B43</t>
  </si>
  <si>
    <t>4B44</t>
  </si>
  <si>
    <t>4B45</t>
  </si>
  <si>
    <t>4B46</t>
  </si>
  <si>
    <t>4B47</t>
  </si>
  <si>
    <t>4B48</t>
  </si>
  <si>
    <t>4B49</t>
  </si>
  <si>
    <t>4B50</t>
  </si>
  <si>
    <t>4B51</t>
  </si>
  <si>
    <t>4B52</t>
  </si>
  <si>
    <t>4B53</t>
  </si>
  <si>
    <t>4B54</t>
  </si>
  <si>
    <t>4B55</t>
  </si>
  <si>
    <t>4B56</t>
  </si>
  <si>
    <t>4B57</t>
  </si>
  <si>
    <t>4B58</t>
  </si>
  <si>
    <t>4B59</t>
  </si>
  <si>
    <t>4B60</t>
  </si>
  <si>
    <t>4B61</t>
  </si>
  <si>
    <t>4B62</t>
  </si>
  <si>
    <t>4B63</t>
  </si>
  <si>
    <t>4B64</t>
  </si>
  <si>
    <t>4B65</t>
  </si>
  <si>
    <t>4B66</t>
  </si>
  <si>
    <t>4B67</t>
  </si>
  <si>
    <t>4B68</t>
  </si>
  <si>
    <t>4B69</t>
  </si>
  <si>
    <t>4B70</t>
  </si>
  <si>
    <t>4B71</t>
  </si>
  <si>
    <t>4B72</t>
  </si>
  <si>
    <t>4B73</t>
  </si>
  <si>
    <t>4B74</t>
  </si>
  <si>
    <t>4B75</t>
  </si>
  <si>
    <t>4B76</t>
  </si>
  <si>
    <t>4B77</t>
  </si>
  <si>
    <t>4B78</t>
  </si>
  <si>
    <t>4B79</t>
  </si>
  <si>
    <t>4B80</t>
  </si>
  <si>
    <t>4B81</t>
  </si>
  <si>
    <t>4B82</t>
  </si>
  <si>
    <t>4B83</t>
  </si>
  <si>
    <t>4B84</t>
  </si>
  <si>
    <t>4B85</t>
  </si>
  <si>
    <t>4B86</t>
  </si>
  <si>
    <t>4B87</t>
  </si>
  <si>
    <t>4B88</t>
  </si>
  <si>
    <t>4B89</t>
  </si>
  <si>
    <t>4B90</t>
  </si>
  <si>
    <t>4B91</t>
  </si>
  <si>
    <t>4B92</t>
  </si>
  <si>
    <t>4B93</t>
  </si>
  <si>
    <t>4B94</t>
  </si>
  <si>
    <t>4B95</t>
  </si>
  <si>
    <t>4B96</t>
  </si>
  <si>
    <t>4B97</t>
  </si>
  <si>
    <t>4B98</t>
  </si>
  <si>
    <t>4B99</t>
  </si>
  <si>
    <t>4B100</t>
  </si>
  <si>
    <t>4B101</t>
  </si>
  <si>
    <t>4B102</t>
  </si>
  <si>
    <t>4B103</t>
  </si>
  <si>
    <t>4B104</t>
  </si>
  <si>
    <t>4B105</t>
  </si>
  <si>
    <t>4B106</t>
  </si>
  <si>
    <t>4B107</t>
  </si>
  <si>
    <t>4B108</t>
  </si>
  <si>
    <t>4B109</t>
  </si>
  <si>
    <t>4B110</t>
  </si>
  <si>
    <t>4B111</t>
  </si>
  <si>
    <t>4B112</t>
  </si>
  <si>
    <t>4B113</t>
  </si>
  <si>
    <t>4B114</t>
  </si>
  <si>
    <t>4B115</t>
  </si>
  <si>
    <t>4B116</t>
  </si>
  <si>
    <t>4B117</t>
  </si>
  <si>
    <t>4B118</t>
  </si>
  <si>
    <t>4B119</t>
  </si>
  <si>
    <t>4B120</t>
  </si>
  <si>
    <t>4B121</t>
  </si>
  <si>
    <t>4B122</t>
  </si>
  <si>
    <t>4B123</t>
  </si>
  <si>
    <t>4B124</t>
  </si>
  <si>
    <t>4B125</t>
  </si>
  <si>
    <t>4B126</t>
  </si>
  <si>
    <t>4B127</t>
  </si>
  <si>
    <t>4B128</t>
  </si>
  <si>
    <t>4B129</t>
  </si>
  <si>
    <t>4B130</t>
  </si>
  <si>
    <t>4B131</t>
  </si>
  <si>
    <t>4B132</t>
  </si>
  <si>
    <t>4B133</t>
  </si>
  <si>
    <t>4B134</t>
  </si>
  <si>
    <t>4B135</t>
  </si>
  <si>
    <t>4B136</t>
  </si>
  <si>
    <t>4B137</t>
  </si>
  <si>
    <t>4B138</t>
  </si>
  <si>
    <t>4B139</t>
  </si>
  <si>
    <t>4B140</t>
  </si>
  <si>
    <t>4G1</t>
  </si>
  <si>
    <t>4G2</t>
  </si>
  <si>
    <t>4G3</t>
  </si>
  <si>
    <t>4G4</t>
  </si>
  <si>
    <t>4G5</t>
  </si>
  <si>
    <t>4G6</t>
  </si>
  <si>
    <t>4G7</t>
  </si>
  <si>
    <t>4G8</t>
  </si>
  <si>
    <t>4G9</t>
  </si>
  <si>
    <t>4G10</t>
  </si>
  <si>
    <t>4G11</t>
  </si>
  <si>
    <t>4G12</t>
  </si>
  <si>
    <t>4G13</t>
  </si>
  <si>
    <t>4G14</t>
  </si>
  <si>
    <t>4G15</t>
  </si>
  <si>
    <t>4G16</t>
  </si>
  <si>
    <t>4G17</t>
  </si>
  <si>
    <t>4G18</t>
  </si>
  <si>
    <t>4G19</t>
  </si>
  <si>
    <t>4G20</t>
  </si>
  <si>
    <t>4G21</t>
  </si>
  <si>
    <t>4G22</t>
  </si>
  <si>
    <t>4G23</t>
  </si>
  <si>
    <t>4G24</t>
  </si>
  <si>
    <t>4G25</t>
  </si>
  <si>
    <t>4G26</t>
  </si>
  <si>
    <t>4G27</t>
  </si>
  <si>
    <t>4G28</t>
  </si>
  <si>
    <t>4G29</t>
  </si>
  <si>
    <t>4G30</t>
  </si>
  <si>
    <t>4G31</t>
  </si>
  <si>
    <t>4G32</t>
  </si>
  <si>
    <t>4G33</t>
  </si>
  <si>
    <t>4G34</t>
  </si>
  <si>
    <t>4G35</t>
  </si>
  <si>
    <t>4G36</t>
  </si>
  <si>
    <t>4G37</t>
  </si>
  <si>
    <t>4G38</t>
  </si>
  <si>
    <t>4G39</t>
  </si>
  <si>
    <t>4G40</t>
  </si>
  <si>
    <t>4G41</t>
  </si>
  <si>
    <t>4G42</t>
  </si>
  <si>
    <t>4G43</t>
  </si>
  <si>
    <t>4G44</t>
  </si>
  <si>
    <t>4G45</t>
  </si>
  <si>
    <t>4G46</t>
  </si>
  <si>
    <t>4G47</t>
  </si>
  <si>
    <t>4G48</t>
  </si>
  <si>
    <t>4G49</t>
  </si>
  <si>
    <t>4G50</t>
  </si>
  <si>
    <t>4G51</t>
  </si>
  <si>
    <t>4G52</t>
  </si>
  <si>
    <t>4G53</t>
  </si>
  <si>
    <t>4G54</t>
  </si>
  <si>
    <t>4G55</t>
  </si>
  <si>
    <t>4G56</t>
  </si>
  <si>
    <t>4G57</t>
  </si>
  <si>
    <t>4G58</t>
  </si>
  <si>
    <t>4G59</t>
  </si>
  <si>
    <t>4G60</t>
  </si>
  <si>
    <t>4G61</t>
  </si>
  <si>
    <t>4G62</t>
  </si>
  <si>
    <t>4G63</t>
  </si>
  <si>
    <t>4G64</t>
  </si>
  <si>
    <t>4G65</t>
  </si>
  <si>
    <t>4G66</t>
  </si>
  <si>
    <t>4G67</t>
  </si>
  <si>
    <t>4G68</t>
  </si>
  <si>
    <t>4G69</t>
  </si>
  <si>
    <t>4G70</t>
  </si>
  <si>
    <t>4G71</t>
  </si>
  <si>
    <t>4G72</t>
  </si>
  <si>
    <t>4G73</t>
  </si>
  <si>
    <t>4G74</t>
  </si>
  <si>
    <t>4G75</t>
  </si>
  <si>
    <t>4G76</t>
  </si>
  <si>
    <t>4G77</t>
  </si>
  <si>
    <t>4G78</t>
  </si>
  <si>
    <t>4G79</t>
  </si>
  <si>
    <t>4G80</t>
  </si>
  <si>
    <t>4G81</t>
  </si>
  <si>
    <t>4G82</t>
  </si>
  <si>
    <t>4G83</t>
  </si>
  <si>
    <t>4G84</t>
  </si>
  <si>
    <t>4G85</t>
  </si>
  <si>
    <t>4G86</t>
  </si>
  <si>
    <t>4G87</t>
  </si>
  <si>
    <t>4G88</t>
  </si>
  <si>
    <t>4G89</t>
  </si>
  <si>
    <t>4G90</t>
  </si>
  <si>
    <t>5B1</t>
  </si>
  <si>
    <t>5B2</t>
  </si>
  <si>
    <t>5B3</t>
  </si>
  <si>
    <t>5B4</t>
  </si>
  <si>
    <t>5B5</t>
  </si>
  <si>
    <t>5B6</t>
  </si>
  <si>
    <t>5B7</t>
  </si>
  <si>
    <t>5B8</t>
  </si>
  <si>
    <t>5B9</t>
  </si>
  <si>
    <t>5B10</t>
  </si>
  <si>
    <t>5B11</t>
  </si>
  <si>
    <t>5B12</t>
  </si>
  <si>
    <t>5B13</t>
  </si>
  <si>
    <t>5B14</t>
  </si>
  <si>
    <t>5B15</t>
  </si>
  <si>
    <t>5B16</t>
  </si>
  <si>
    <t>5B17</t>
  </si>
  <si>
    <t>5B18</t>
  </si>
  <si>
    <t>5B19</t>
  </si>
  <si>
    <t>5B20</t>
  </si>
  <si>
    <t>5B21</t>
  </si>
  <si>
    <t>5B22</t>
  </si>
  <si>
    <t>5B23</t>
  </si>
  <si>
    <t>5B24</t>
  </si>
  <si>
    <t>5B25</t>
  </si>
  <si>
    <t>5B26</t>
  </si>
  <si>
    <t>5B27</t>
  </si>
  <si>
    <t>5B28</t>
  </si>
  <si>
    <t>5B29</t>
  </si>
  <si>
    <t>5B30</t>
  </si>
  <si>
    <t>5B31</t>
  </si>
  <si>
    <t>5B32</t>
  </si>
  <si>
    <t>5B33</t>
  </si>
  <si>
    <t>5B34</t>
  </si>
  <si>
    <t>5B35</t>
  </si>
  <si>
    <t>5B36</t>
  </si>
  <si>
    <t>5B37</t>
  </si>
  <si>
    <t>5B38</t>
  </si>
  <si>
    <t>5B39</t>
  </si>
  <si>
    <t>5B40</t>
  </si>
  <si>
    <t>5B41</t>
  </si>
  <si>
    <t>5B42</t>
  </si>
  <si>
    <t>5B43</t>
  </si>
  <si>
    <t>5B44</t>
  </si>
  <si>
    <t>5B45</t>
  </si>
  <si>
    <t>5B46</t>
  </si>
  <si>
    <t>5B47</t>
  </si>
  <si>
    <t>5B48</t>
  </si>
  <si>
    <t>5B49</t>
  </si>
  <si>
    <t>5B50</t>
  </si>
  <si>
    <t>5B51</t>
  </si>
  <si>
    <t>5B52</t>
  </si>
  <si>
    <t>5B53</t>
  </si>
  <si>
    <t>5B54</t>
  </si>
  <si>
    <t>5B55</t>
  </si>
  <si>
    <t>5B56</t>
  </si>
  <si>
    <t>5B57</t>
  </si>
  <si>
    <t>5B58</t>
  </si>
  <si>
    <t>5B59</t>
  </si>
  <si>
    <t>5B60</t>
  </si>
  <si>
    <t>5B61</t>
  </si>
  <si>
    <t>5B62</t>
  </si>
  <si>
    <t>5B63</t>
  </si>
  <si>
    <t>5B64</t>
  </si>
  <si>
    <t>5B65</t>
  </si>
  <si>
    <t>5B66</t>
  </si>
  <si>
    <t>5B67</t>
  </si>
  <si>
    <t>5B68</t>
  </si>
  <si>
    <t>5B69</t>
  </si>
  <si>
    <t>5B70</t>
  </si>
  <si>
    <t>5B71</t>
  </si>
  <si>
    <t>5B72</t>
  </si>
  <si>
    <t>5B73</t>
  </si>
  <si>
    <t>5B74</t>
  </si>
  <si>
    <t>5B75</t>
  </si>
  <si>
    <t>5B76</t>
  </si>
  <si>
    <t>5B77</t>
  </si>
  <si>
    <t>5B78</t>
  </si>
  <si>
    <t>5B79</t>
  </si>
  <si>
    <t>5B80</t>
  </si>
  <si>
    <t>5B81</t>
  </si>
  <si>
    <t>5B82</t>
  </si>
  <si>
    <t>5B83</t>
  </si>
  <si>
    <t>5B84</t>
  </si>
  <si>
    <t>5B85</t>
  </si>
  <si>
    <t>5B86</t>
  </si>
  <si>
    <t>5B87</t>
  </si>
  <si>
    <t>5B88</t>
  </si>
  <si>
    <t>5B89</t>
  </si>
  <si>
    <t>5B90</t>
  </si>
  <si>
    <t>5B91</t>
  </si>
  <si>
    <t>5B92</t>
  </si>
  <si>
    <t>5B93</t>
  </si>
  <si>
    <t>5B94</t>
  </si>
  <si>
    <t>5B95</t>
  </si>
  <si>
    <t>5B96</t>
  </si>
  <si>
    <t>5B97</t>
  </si>
  <si>
    <t>5B98</t>
  </si>
  <si>
    <t>5B99</t>
  </si>
  <si>
    <t>5B100</t>
  </si>
  <si>
    <t>5B101</t>
  </si>
  <si>
    <t>5B102</t>
  </si>
  <si>
    <t>5B103</t>
  </si>
  <si>
    <t>5B104</t>
  </si>
  <si>
    <t>5B105</t>
  </si>
  <si>
    <t>5B106</t>
  </si>
  <si>
    <t>5B107</t>
  </si>
  <si>
    <t>5B108</t>
  </si>
  <si>
    <t>5B109</t>
  </si>
  <si>
    <t>5B110</t>
  </si>
  <si>
    <t>5B111</t>
  </si>
  <si>
    <t>5B112</t>
  </si>
  <si>
    <t>5B113</t>
  </si>
  <si>
    <t>5B114</t>
  </si>
  <si>
    <t>5B115</t>
  </si>
  <si>
    <t>5B116</t>
  </si>
  <si>
    <t>5B117</t>
  </si>
  <si>
    <t>5B118</t>
  </si>
  <si>
    <t>5B119</t>
  </si>
  <si>
    <t>5B120</t>
  </si>
  <si>
    <t>5B121</t>
  </si>
  <si>
    <t>5B122</t>
  </si>
  <si>
    <t>5B123</t>
  </si>
  <si>
    <t>5B124</t>
  </si>
  <si>
    <t>5B125</t>
  </si>
  <si>
    <t>5B126</t>
  </si>
  <si>
    <t>5B127</t>
  </si>
  <si>
    <t>5B128</t>
  </si>
  <si>
    <t>5B129</t>
  </si>
  <si>
    <t>5B130</t>
  </si>
  <si>
    <t>5G1</t>
  </si>
  <si>
    <t>5G2</t>
  </si>
  <si>
    <t>5G3</t>
  </si>
  <si>
    <t>5G4</t>
  </si>
  <si>
    <t>5G5</t>
  </si>
  <si>
    <t>5G6</t>
  </si>
  <si>
    <t>5G7</t>
  </si>
  <si>
    <t>5G8</t>
  </si>
  <si>
    <t>5G9</t>
  </si>
  <si>
    <t>5G10</t>
  </si>
  <si>
    <t>5G11</t>
  </si>
  <si>
    <t>5G12</t>
  </si>
  <si>
    <t>5G13</t>
  </si>
  <si>
    <t>5G14</t>
  </si>
  <si>
    <t>5G15</t>
  </si>
  <si>
    <t>5G16</t>
  </si>
  <si>
    <t>5G17</t>
  </si>
  <si>
    <t>5G18</t>
  </si>
  <si>
    <t>5G19</t>
  </si>
  <si>
    <t>5G20</t>
  </si>
  <si>
    <t>5G21</t>
  </si>
  <si>
    <t>5G22</t>
  </si>
  <si>
    <t>5G23</t>
  </si>
  <si>
    <t>5G24</t>
  </si>
  <si>
    <t>5G25</t>
  </si>
  <si>
    <t>5G26</t>
  </si>
  <si>
    <t>5G27</t>
  </si>
  <si>
    <t>5G28</t>
  </si>
  <si>
    <t>5G29</t>
  </si>
  <si>
    <t>5G30</t>
  </si>
  <si>
    <t>5G31</t>
  </si>
  <si>
    <t>5G32</t>
  </si>
  <si>
    <t>5G33</t>
  </si>
  <si>
    <t>5G34</t>
  </si>
  <si>
    <t>5G35</t>
  </si>
  <si>
    <t>5G36</t>
  </si>
  <si>
    <t>5G37</t>
  </si>
  <si>
    <t>5G38</t>
  </si>
  <si>
    <t>5G39</t>
  </si>
  <si>
    <t>5G40</t>
  </si>
  <si>
    <t>5G41</t>
  </si>
  <si>
    <t>5G42</t>
  </si>
  <si>
    <t>5G43</t>
  </si>
  <si>
    <t>5G44</t>
  </si>
  <si>
    <t>5G45</t>
  </si>
  <si>
    <t>5G46</t>
  </si>
  <si>
    <t>5G47</t>
  </si>
  <si>
    <t>5G48</t>
  </si>
  <si>
    <t>5G49</t>
  </si>
  <si>
    <t>5G50</t>
  </si>
  <si>
    <t>5G51</t>
  </si>
  <si>
    <t>5G52</t>
  </si>
  <si>
    <t>5G53</t>
  </si>
  <si>
    <t>5G54</t>
  </si>
  <si>
    <t>5G55</t>
  </si>
  <si>
    <t>5G56</t>
  </si>
  <si>
    <t>5G57</t>
  </si>
  <si>
    <t>5G58</t>
  </si>
  <si>
    <t>5G59</t>
  </si>
  <si>
    <t>5G60</t>
  </si>
  <si>
    <t>5G61</t>
  </si>
  <si>
    <t>5G62</t>
  </si>
  <si>
    <t>5G63</t>
  </si>
  <si>
    <t>5G64</t>
  </si>
  <si>
    <t>5G65</t>
  </si>
  <si>
    <t>5G66</t>
  </si>
  <si>
    <t>5G67</t>
  </si>
  <si>
    <t>5G68</t>
  </si>
  <si>
    <t>5G69</t>
  </si>
  <si>
    <t>5G70</t>
  </si>
  <si>
    <t>5G71</t>
  </si>
  <si>
    <t>5G72</t>
  </si>
  <si>
    <t>5G73</t>
  </si>
  <si>
    <t>5G74</t>
  </si>
  <si>
    <t>5G75</t>
  </si>
  <si>
    <t>5G76</t>
  </si>
  <si>
    <t>5G77</t>
  </si>
  <si>
    <t>5G78</t>
  </si>
  <si>
    <t>5G79</t>
  </si>
  <si>
    <t>5G80</t>
  </si>
  <si>
    <t>5G81</t>
  </si>
  <si>
    <t>5G82</t>
  </si>
  <si>
    <t>5G83</t>
  </si>
  <si>
    <t>5G84</t>
  </si>
  <si>
    <t>5G85</t>
  </si>
  <si>
    <t>5G86</t>
  </si>
  <si>
    <t>5G87</t>
  </si>
  <si>
    <t>5G88</t>
  </si>
  <si>
    <t>5G89</t>
  </si>
  <si>
    <t>5G90</t>
  </si>
  <si>
    <t>5G91</t>
  </si>
  <si>
    <t>5G92</t>
  </si>
  <si>
    <t>5G93</t>
  </si>
  <si>
    <t>5G94</t>
  </si>
  <si>
    <t>5G95</t>
  </si>
  <si>
    <t>5G96</t>
  </si>
  <si>
    <t>5G97</t>
  </si>
  <si>
    <t>5G98</t>
  </si>
  <si>
    <t>5G99</t>
  </si>
  <si>
    <t>5G100</t>
  </si>
  <si>
    <t>5G101</t>
  </si>
  <si>
    <t>5G102</t>
  </si>
  <si>
    <t>5G103</t>
  </si>
  <si>
    <t>5G104</t>
  </si>
  <si>
    <t>5G105</t>
  </si>
  <si>
    <t>5G106</t>
  </si>
  <si>
    <t>5G107</t>
  </si>
  <si>
    <t>5G108</t>
  </si>
  <si>
    <t>5G109</t>
  </si>
  <si>
    <t>5G110</t>
  </si>
  <si>
    <t>6B1</t>
  </si>
  <si>
    <t>6B2</t>
  </si>
  <si>
    <t>6B3</t>
  </si>
  <si>
    <t>6B4</t>
  </si>
  <si>
    <t>6B5</t>
  </si>
  <si>
    <t>6B6</t>
  </si>
  <si>
    <t>6B7</t>
  </si>
  <si>
    <t>6B8</t>
  </si>
  <si>
    <t>6B9</t>
  </si>
  <si>
    <t>6B10</t>
  </si>
  <si>
    <t>6B11</t>
  </si>
  <si>
    <t>6B12</t>
  </si>
  <si>
    <t>6B13</t>
  </si>
  <si>
    <t>6B14</t>
  </si>
  <si>
    <t>6B15</t>
  </si>
  <si>
    <t>6B16</t>
  </si>
  <si>
    <t>6B17</t>
  </si>
  <si>
    <t>6B18</t>
  </si>
  <si>
    <t>6B19</t>
  </si>
  <si>
    <t>6B20</t>
  </si>
  <si>
    <t>6B21</t>
  </si>
  <si>
    <t>6B22</t>
  </si>
  <si>
    <t>6B23</t>
  </si>
  <si>
    <t>6B24</t>
  </si>
  <si>
    <t>6B25</t>
  </si>
  <si>
    <t>6B26</t>
  </si>
  <si>
    <t>6B27</t>
  </si>
  <si>
    <t>6B28</t>
  </si>
  <si>
    <t>6B29</t>
  </si>
  <si>
    <t>6B30</t>
  </si>
  <si>
    <t>6B31</t>
  </si>
  <si>
    <t>6B32</t>
  </si>
  <si>
    <t>6B33</t>
  </si>
  <si>
    <t>6B34</t>
  </si>
  <si>
    <t>6B35</t>
  </si>
  <si>
    <t>6B36</t>
  </si>
  <si>
    <t>6B37</t>
  </si>
  <si>
    <t>6B38</t>
  </si>
  <si>
    <t>6B39</t>
  </si>
  <si>
    <t>6B40</t>
  </si>
  <si>
    <t>6B41</t>
  </si>
  <si>
    <t>6B42</t>
  </si>
  <si>
    <t>6B43</t>
  </si>
  <si>
    <t>6B44</t>
  </si>
  <si>
    <t>6B45</t>
  </si>
  <si>
    <t>6B46</t>
  </si>
  <si>
    <t>6B47</t>
  </si>
  <si>
    <t>6B48</t>
  </si>
  <si>
    <t>6B49</t>
  </si>
  <si>
    <t>6B50</t>
  </si>
  <si>
    <t>6B51</t>
  </si>
  <si>
    <t>6B52</t>
  </si>
  <si>
    <t>6B53</t>
  </si>
  <si>
    <t>6B54</t>
  </si>
  <si>
    <t>6B55</t>
  </si>
  <si>
    <t>6B56</t>
  </si>
  <si>
    <t>6B57</t>
  </si>
  <si>
    <t>6B58</t>
  </si>
  <si>
    <t>6B59</t>
  </si>
  <si>
    <t>6B60</t>
  </si>
  <si>
    <t>6B61</t>
  </si>
  <si>
    <t>6B62</t>
  </si>
  <si>
    <t>6B63</t>
  </si>
  <si>
    <t>6B64</t>
  </si>
  <si>
    <t>6B65</t>
  </si>
  <si>
    <t>6B66</t>
  </si>
  <si>
    <t>6B67</t>
  </si>
  <si>
    <t>6B68</t>
  </si>
  <si>
    <t>6B69</t>
  </si>
  <si>
    <t>6B70</t>
  </si>
  <si>
    <t>6B71</t>
  </si>
  <si>
    <t>6B72</t>
  </si>
  <si>
    <t>6B73</t>
  </si>
  <si>
    <t>6B74</t>
  </si>
  <si>
    <t>6B75</t>
  </si>
  <si>
    <t>6B76</t>
  </si>
  <si>
    <t>6B77</t>
  </si>
  <si>
    <t>6B78</t>
  </si>
  <si>
    <t>6B79</t>
  </si>
  <si>
    <t>6B80</t>
  </si>
  <si>
    <t>6B81</t>
  </si>
  <si>
    <t>6B82</t>
  </si>
  <si>
    <t>6B83</t>
  </si>
  <si>
    <t>6B84</t>
  </si>
  <si>
    <t>6B85</t>
  </si>
  <si>
    <t>6B86</t>
  </si>
  <si>
    <t>6B87</t>
  </si>
  <si>
    <t>6B88</t>
  </si>
  <si>
    <t>6B89</t>
  </si>
  <si>
    <t>6B90</t>
  </si>
  <si>
    <t>6B91</t>
  </si>
  <si>
    <t>6B92</t>
  </si>
  <si>
    <t>6B93</t>
  </si>
  <si>
    <t>6B94</t>
  </si>
  <si>
    <t>6B95</t>
  </si>
  <si>
    <t>6B96</t>
  </si>
  <si>
    <t>6B97</t>
  </si>
  <si>
    <t>6B98</t>
  </si>
  <si>
    <t>6B99</t>
  </si>
  <si>
    <t>6B100</t>
  </si>
  <si>
    <t>6B101</t>
  </si>
  <si>
    <t>6B102</t>
  </si>
  <si>
    <t>6B103</t>
  </si>
  <si>
    <t>6B104</t>
  </si>
  <si>
    <t>6B105</t>
  </si>
  <si>
    <t>6B106</t>
  </si>
  <si>
    <t>6B107</t>
  </si>
  <si>
    <t>6B108</t>
  </si>
  <si>
    <t>6B109</t>
  </si>
  <si>
    <t>6B110</t>
  </si>
  <si>
    <t>6B111</t>
  </si>
  <si>
    <t>6B112</t>
  </si>
  <si>
    <t>6B113</t>
  </si>
  <si>
    <t>6B114</t>
  </si>
  <si>
    <t>6B115</t>
  </si>
  <si>
    <t>6B116</t>
  </si>
  <si>
    <t>6B117</t>
  </si>
  <si>
    <t>6B118</t>
  </si>
  <si>
    <t>6B119</t>
  </si>
  <si>
    <t>6B120</t>
  </si>
  <si>
    <t>6B121</t>
  </si>
  <si>
    <t>6B122</t>
  </si>
  <si>
    <t>6B123</t>
  </si>
  <si>
    <t>6B124</t>
  </si>
  <si>
    <t>6B125</t>
  </si>
  <si>
    <t>6B126</t>
  </si>
  <si>
    <t>6B127</t>
  </si>
  <si>
    <t>6B128</t>
  </si>
  <si>
    <t>6B129</t>
  </si>
  <si>
    <t>6B130</t>
  </si>
  <si>
    <t>6B131</t>
  </si>
  <si>
    <t>6B132</t>
  </si>
  <si>
    <t>6B133</t>
  </si>
  <si>
    <t>6B134</t>
  </si>
  <si>
    <t>6B135</t>
  </si>
  <si>
    <t>6B136</t>
  </si>
  <si>
    <t>6B137</t>
  </si>
  <si>
    <t>6B138</t>
  </si>
  <si>
    <t>6B139</t>
  </si>
  <si>
    <t>6B140</t>
  </si>
  <si>
    <t>6G1</t>
  </si>
  <si>
    <t>6G2</t>
  </si>
  <si>
    <t>6G3</t>
  </si>
  <si>
    <t>6G4</t>
  </si>
  <si>
    <t>6G5</t>
  </si>
  <si>
    <t>6G6</t>
  </si>
  <si>
    <t>6G7</t>
  </si>
  <si>
    <t>6G8</t>
  </si>
  <si>
    <t>6G9</t>
  </si>
  <si>
    <t>6G10</t>
  </si>
  <si>
    <t>6G11</t>
  </si>
  <si>
    <t>6G12</t>
  </si>
  <si>
    <t>6G13</t>
  </si>
  <si>
    <t>6G14</t>
  </si>
  <si>
    <t>6G15</t>
  </si>
  <si>
    <t>6G16</t>
  </si>
  <si>
    <t>6G17</t>
  </si>
  <si>
    <t>6G18</t>
  </si>
  <si>
    <t>6G19</t>
  </si>
  <si>
    <t>6G20</t>
  </si>
  <si>
    <t>6G21</t>
  </si>
  <si>
    <t>6G22</t>
  </si>
  <si>
    <t>6G23</t>
  </si>
  <si>
    <t>6G24</t>
  </si>
  <si>
    <t>6G25</t>
  </si>
  <si>
    <t>6G26</t>
  </si>
  <si>
    <t>6G27</t>
  </si>
  <si>
    <t>6G28</t>
  </si>
  <si>
    <t>6G29</t>
  </si>
  <si>
    <t>6G30</t>
  </si>
  <si>
    <t>6G31</t>
  </si>
  <si>
    <t>6G32</t>
  </si>
  <si>
    <t>6G33</t>
  </si>
  <si>
    <t>6G34</t>
  </si>
  <si>
    <t>6G35</t>
  </si>
  <si>
    <t>6G36</t>
  </si>
  <si>
    <t>6G37</t>
  </si>
  <si>
    <t>6G38</t>
  </si>
  <si>
    <t>6G39</t>
  </si>
  <si>
    <t>6G40</t>
  </si>
  <si>
    <t>6G41</t>
  </si>
  <si>
    <t>6G42</t>
  </si>
  <si>
    <t>6G43</t>
  </si>
  <si>
    <t>6G44</t>
  </si>
  <si>
    <t>6G45</t>
  </si>
  <si>
    <t>6G46</t>
  </si>
  <si>
    <t>6G47</t>
  </si>
  <si>
    <t>6G48</t>
  </si>
  <si>
    <t>6G49</t>
  </si>
  <si>
    <t>6G50</t>
  </si>
  <si>
    <t>6G51</t>
  </si>
  <si>
    <t>6G52</t>
  </si>
  <si>
    <t>6G53</t>
  </si>
  <si>
    <t>6G54</t>
  </si>
  <si>
    <t>6G55</t>
  </si>
  <si>
    <t>6G56</t>
  </si>
  <si>
    <t>6G57</t>
  </si>
  <si>
    <t>6G58</t>
  </si>
  <si>
    <t>6G59</t>
  </si>
  <si>
    <t>6G60</t>
  </si>
  <si>
    <t>6G61</t>
  </si>
  <si>
    <t>6G62</t>
  </si>
  <si>
    <t>6G63</t>
  </si>
  <si>
    <t>6G64</t>
  </si>
  <si>
    <t>6G65</t>
  </si>
  <si>
    <t>6G66</t>
  </si>
  <si>
    <t>6G67</t>
  </si>
  <si>
    <t>6G68</t>
  </si>
  <si>
    <t>6G69</t>
  </si>
  <si>
    <t>6G70</t>
  </si>
  <si>
    <t>6G71</t>
  </si>
  <si>
    <t>6G72</t>
  </si>
  <si>
    <t>6G73</t>
  </si>
  <si>
    <t>6G74</t>
  </si>
  <si>
    <t>6G75</t>
  </si>
  <si>
    <t>6G76</t>
  </si>
  <si>
    <t>6G77</t>
  </si>
  <si>
    <t>6G78</t>
  </si>
  <si>
    <t>6G79</t>
  </si>
  <si>
    <t>6G80</t>
  </si>
  <si>
    <t>7B1</t>
  </si>
  <si>
    <t>7B2</t>
  </si>
  <si>
    <t>7B3</t>
  </si>
  <si>
    <t>7B4</t>
  </si>
  <si>
    <t>7B5</t>
  </si>
  <si>
    <t>7B6</t>
  </si>
  <si>
    <t>7B7</t>
  </si>
  <si>
    <t>7B8</t>
  </si>
  <si>
    <t>7B9</t>
  </si>
  <si>
    <t>7B10</t>
  </si>
  <si>
    <t>7B11</t>
  </si>
  <si>
    <t>7B12</t>
  </si>
  <si>
    <t>7B13</t>
  </si>
  <si>
    <t>7B14</t>
  </si>
  <si>
    <t>7B15</t>
  </si>
  <si>
    <t>7B16</t>
  </si>
  <si>
    <t>7B17</t>
  </si>
  <si>
    <t>7B18</t>
  </si>
  <si>
    <t>7B19</t>
  </si>
  <si>
    <t>7B20</t>
  </si>
  <si>
    <t>7B21</t>
  </si>
  <si>
    <t>7B22</t>
  </si>
  <si>
    <t>7B23</t>
  </si>
  <si>
    <t>7B24</t>
  </si>
  <si>
    <t>7B25</t>
  </si>
  <si>
    <t>7B26</t>
  </si>
  <si>
    <t>7B27</t>
  </si>
  <si>
    <t>7B28</t>
  </si>
  <si>
    <t>7B29</t>
  </si>
  <si>
    <t>7B30</t>
  </si>
  <si>
    <t>7B31</t>
  </si>
  <si>
    <t>7B32</t>
  </si>
  <si>
    <t>7B33</t>
  </si>
  <si>
    <t>7B34</t>
  </si>
  <si>
    <t>7B35</t>
  </si>
  <si>
    <t>7B36</t>
  </si>
  <si>
    <t>7B37</t>
  </si>
  <si>
    <t>7B38</t>
  </si>
  <si>
    <t>7B39</t>
  </si>
  <si>
    <t>7B40</t>
  </si>
  <si>
    <t>7B41</t>
  </si>
  <si>
    <t>7B42</t>
  </si>
  <si>
    <t>7B43</t>
  </si>
  <si>
    <t>7B44</t>
  </si>
  <si>
    <t>7B45</t>
  </si>
  <si>
    <t>7B46</t>
  </si>
  <si>
    <t>7B47</t>
  </si>
  <si>
    <t>7B48</t>
  </si>
  <si>
    <t>7B49</t>
  </si>
  <si>
    <t>7B50</t>
  </si>
  <si>
    <t>7B51</t>
  </si>
  <si>
    <t>7B52</t>
  </si>
  <si>
    <t>7B53</t>
  </si>
  <si>
    <t>7B54</t>
  </si>
  <si>
    <t>7B55</t>
  </si>
  <si>
    <t>7B56</t>
  </si>
  <si>
    <t>7B57</t>
  </si>
  <si>
    <t>7B58</t>
  </si>
  <si>
    <t>7B59</t>
  </si>
  <si>
    <t>7B60</t>
  </si>
  <si>
    <t>7B61</t>
  </si>
  <si>
    <t>7B62</t>
  </si>
  <si>
    <t>7B63</t>
  </si>
  <si>
    <t>7B64</t>
  </si>
  <si>
    <t>7B65</t>
  </si>
  <si>
    <t>7B66</t>
  </si>
  <si>
    <t>7B67</t>
  </si>
  <si>
    <t>7B68</t>
  </si>
  <si>
    <t>7B69</t>
  </si>
  <si>
    <t>7B70</t>
  </si>
  <si>
    <t>7B71</t>
  </si>
  <si>
    <t>7B72</t>
  </si>
  <si>
    <t>7B73</t>
  </si>
  <si>
    <t>7B74</t>
  </si>
  <si>
    <t>7B75</t>
  </si>
  <si>
    <t>7B76</t>
  </si>
  <si>
    <t>7B77</t>
  </si>
  <si>
    <t>7B78</t>
  </si>
  <si>
    <t>7B79</t>
  </si>
  <si>
    <t>7B80</t>
  </si>
  <si>
    <t>7B81</t>
  </si>
  <si>
    <t>7B82</t>
  </si>
  <si>
    <t>7B83</t>
  </si>
  <si>
    <t>7B84</t>
  </si>
  <si>
    <t>7B85</t>
  </si>
  <si>
    <t>7B86</t>
  </si>
  <si>
    <t>7B87</t>
  </si>
  <si>
    <t>7B88</t>
  </si>
  <si>
    <t>7B89</t>
  </si>
  <si>
    <t>7B90</t>
  </si>
  <si>
    <t>7B91</t>
  </si>
  <si>
    <t>7B92</t>
  </si>
  <si>
    <t>7B93</t>
  </si>
  <si>
    <t>7B94</t>
  </si>
  <si>
    <t>7B95</t>
  </si>
  <si>
    <t>7B96</t>
  </si>
  <si>
    <t>7B97</t>
  </si>
  <si>
    <t>7B98</t>
  </si>
  <si>
    <t>7B99</t>
  </si>
  <si>
    <t>7B100</t>
  </si>
  <si>
    <t>7B101</t>
  </si>
  <si>
    <t>7B102</t>
  </si>
  <si>
    <t>7B103</t>
  </si>
  <si>
    <t>7B104</t>
  </si>
  <si>
    <t>7B105</t>
  </si>
  <si>
    <t>7B106</t>
  </si>
  <si>
    <t>7B107</t>
  </si>
  <si>
    <t>7B108</t>
  </si>
  <si>
    <t>7B109</t>
  </si>
  <si>
    <t>7B110</t>
  </si>
  <si>
    <t>7G1</t>
  </si>
  <si>
    <t>7G2</t>
  </si>
  <si>
    <t>7G3</t>
  </si>
  <si>
    <t>7G4</t>
  </si>
  <si>
    <t>7G5</t>
  </si>
  <si>
    <t>7G6</t>
  </si>
  <si>
    <t>7G7</t>
  </si>
  <si>
    <t>7G8</t>
  </si>
  <si>
    <t>7G9</t>
  </si>
  <si>
    <t>7G10</t>
  </si>
  <si>
    <t>7G11</t>
  </si>
  <si>
    <t>7G12</t>
  </si>
  <si>
    <t>7G13</t>
  </si>
  <si>
    <t>7G14</t>
  </si>
  <si>
    <t>7G15</t>
  </si>
  <si>
    <t>7G16</t>
  </si>
  <si>
    <t>7G17</t>
  </si>
  <si>
    <t>7G18</t>
  </si>
  <si>
    <t>7G19</t>
  </si>
  <si>
    <t>7G20</t>
  </si>
  <si>
    <t>7G21</t>
  </si>
  <si>
    <t>7G22</t>
  </si>
  <si>
    <t>7G23</t>
  </si>
  <si>
    <t>7G24</t>
  </si>
  <si>
    <t>7G25</t>
  </si>
  <si>
    <t>7G26</t>
  </si>
  <si>
    <t>7G27</t>
  </si>
  <si>
    <t>7G28</t>
  </si>
  <si>
    <t>7G29</t>
  </si>
  <si>
    <t>7G30</t>
  </si>
  <si>
    <t>7G31</t>
  </si>
  <si>
    <t>7G32</t>
  </si>
  <si>
    <t>7G33</t>
  </si>
  <si>
    <t>7G34</t>
  </si>
  <si>
    <t>7G35</t>
  </si>
  <si>
    <t>7G36</t>
  </si>
  <si>
    <t>7G37</t>
  </si>
  <si>
    <t>7G38</t>
  </si>
  <si>
    <t>7G39</t>
  </si>
  <si>
    <t>7G40</t>
  </si>
  <si>
    <t>7G41</t>
  </si>
  <si>
    <t>7G42</t>
  </si>
  <si>
    <t>7G43</t>
  </si>
  <si>
    <t>7G44</t>
  </si>
  <si>
    <t>7G45</t>
  </si>
  <si>
    <t>7G46</t>
  </si>
  <si>
    <t>7G47</t>
  </si>
  <si>
    <t>7G48</t>
  </si>
  <si>
    <t>7G49</t>
  </si>
  <si>
    <t>7G50</t>
  </si>
  <si>
    <t>7G51</t>
  </si>
  <si>
    <t>7G52</t>
  </si>
  <si>
    <t>7G53</t>
  </si>
  <si>
    <t>7G54</t>
  </si>
  <si>
    <t>7G55</t>
  </si>
  <si>
    <t>7G56</t>
  </si>
  <si>
    <t>7G57</t>
  </si>
  <si>
    <t>7G58</t>
  </si>
  <si>
    <t>7G59</t>
  </si>
  <si>
    <t>7G60</t>
  </si>
  <si>
    <t>7G61</t>
  </si>
  <si>
    <t>7G62</t>
  </si>
  <si>
    <t>7G63</t>
  </si>
  <si>
    <t>7G64</t>
  </si>
  <si>
    <t>7G65</t>
  </si>
  <si>
    <t>7G66</t>
  </si>
  <si>
    <t>7G67</t>
  </si>
  <si>
    <t>7G68</t>
  </si>
  <si>
    <t>7G69</t>
  </si>
  <si>
    <t>7G70</t>
  </si>
  <si>
    <t>8B1</t>
  </si>
  <si>
    <t>8B2</t>
  </si>
  <si>
    <t>8B3</t>
  </si>
  <si>
    <t>8B4</t>
  </si>
  <si>
    <t>8B5</t>
  </si>
  <si>
    <t>8B6</t>
  </si>
  <si>
    <t>8B7</t>
  </si>
  <si>
    <t>8B8</t>
  </si>
  <si>
    <t>8B9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</si>
  <si>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</si>
  <si>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</si>
  <si>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</si>
  <si>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</si>
  <si>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</si>
  <si>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</si>
  <si>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</si>
  <si>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</si>
  <si>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</si>
  <si>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</si>
  <si>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</si>
  <si>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</si>
  <si>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</si>
  <si>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</si>
  <si>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</si>
  <si>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</si>
  <si>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</si>
  <si>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</si>
  <si>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</si>
  <si>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</si>
  <si>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</si>
  <si>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</si>
  <si>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</si>
  <si>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</si>
  <si>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</si>
  <si>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</si>
  <si>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</si>
  <si>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</si>
  <si>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</si>
  <si>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</si>
  <si>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</si>
  <si>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</si>
  <si>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</si>
  <si>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</si>
  <si>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</si>
  <si>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</si>
  <si>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</si>
  <si>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</si>
  <si>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</si>
  <si>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</si>
  <si>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</si>
  <si>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</si>
  <si>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</si>
  <si>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</si>
  <si>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</si>
  <si>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</si>
  <si>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</si>
  <si>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</si>
  <si>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</si>
  <si>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</si>
  <si>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</si>
  <si>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</si>
  <si>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</si>
  <si>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</si>
  <si>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</si>
  <si>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</si>
  <si>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</si>
  <si>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</si>
  <si>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</si>
  <si>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</si>
  <si>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</si>
  <si>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</si>
  <si>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</si>
  <si>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</si>
  <si>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</si>
  <si>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</si>
  <si>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</si>
  <si>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</si>
  <si>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</si>
  <si>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</si>
  <si>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</si>
  <si>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</si>
  <si>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</si>
  <si>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</si>
  <si>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</si>
  <si>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</si>
  <si>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</si>
  <si>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</si>
  <si>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</si>
  <si>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</si>
  <si>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</si>
  <si>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</si>
  <si>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</si>
  <si>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</si>
  <si>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</si>
  <si>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</si>
  <si>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</si>
  <si>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</si>
  <si>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</si>
  <si>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</si>
  <si>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8B100</t>
  </si>
  <si>
    <t>8B101</t>
  </si>
  <si>
    <t>8B102</t>
  </si>
  <si>
    <t>8B103</t>
  </si>
  <si>
    <t>8B104</t>
  </si>
  <si>
    <t>8B105</t>
  </si>
  <si>
    <t>8B106</t>
  </si>
  <si>
    <t>8B107</t>
  </si>
  <si>
    <t>8B108</t>
  </si>
  <si>
    <t>8B109</t>
  </si>
  <si>
    <t>8B110</t>
  </si>
  <si>
    <t>8B111</t>
  </si>
  <si>
    <t>8B112</t>
  </si>
  <si>
    <t>8B113</t>
  </si>
  <si>
    <t>8B114</t>
  </si>
  <si>
    <t>8B115</t>
  </si>
  <si>
    <t>8B116</t>
  </si>
  <si>
    <t>8B117</t>
  </si>
  <si>
    <t>8B118</t>
  </si>
  <si>
    <t>8B119</t>
  </si>
  <si>
    <t>8B120</t>
  </si>
  <si>
    <t>8G1</t>
  </si>
  <si>
    <t>8G2</t>
  </si>
  <si>
    <t>8G3</t>
  </si>
  <si>
    <t>8G4</t>
  </si>
  <si>
    <t>8G5</t>
  </si>
  <si>
    <t>8G6</t>
  </si>
  <si>
    <t>8G7</t>
  </si>
  <si>
    <t>8G8</t>
  </si>
  <si>
    <t>8G9</t>
  </si>
  <si>
    <t>8G10</t>
  </si>
  <si>
    <t>8G11</t>
  </si>
  <si>
    <t>8G12</t>
  </si>
  <si>
    <t>8G13</t>
  </si>
  <si>
    <t>8G14</t>
  </si>
  <si>
    <t>8G15</t>
  </si>
  <si>
    <t>8G16</t>
  </si>
  <si>
    <t>8G17</t>
  </si>
  <si>
    <t>8G18</t>
  </si>
  <si>
    <t>8G19</t>
  </si>
  <si>
    <t>8G20</t>
  </si>
  <si>
    <t>8G21</t>
  </si>
  <si>
    <t>8G22</t>
  </si>
  <si>
    <t>8G23</t>
  </si>
  <si>
    <t>8G24</t>
  </si>
  <si>
    <t>8G25</t>
  </si>
  <si>
    <t>8G26</t>
  </si>
  <si>
    <t>8G27</t>
  </si>
  <si>
    <t>8G28</t>
  </si>
  <si>
    <t>8G29</t>
  </si>
  <si>
    <t>8G30</t>
  </si>
  <si>
    <t>8G31</t>
  </si>
  <si>
    <t>8G32</t>
  </si>
  <si>
    <t>8G33</t>
  </si>
  <si>
    <t>8G34</t>
  </si>
  <si>
    <t>8G35</t>
  </si>
  <si>
    <t>8G36</t>
  </si>
  <si>
    <t>8G37</t>
  </si>
  <si>
    <t>8G38</t>
  </si>
  <si>
    <t>8G39</t>
  </si>
  <si>
    <t>8G40</t>
  </si>
  <si>
    <t>8G41</t>
  </si>
  <si>
    <t>8G42</t>
  </si>
  <si>
    <t>8G43</t>
  </si>
  <si>
    <t>8G44</t>
  </si>
  <si>
    <t>8G45</t>
  </si>
  <si>
    <t>8G46</t>
  </si>
  <si>
    <t>8G47</t>
  </si>
  <si>
    <t>8G48</t>
  </si>
  <si>
    <t>8G49</t>
  </si>
  <si>
    <t>8G50</t>
  </si>
  <si>
    <t>8G51</t>
  </si>
  <si>
    <t>8G52</t>
  </si>
  <si>
    <t>8G53</t>
  </si>
  <si>
    <t>8G54</t>
  </si>
  <si>
    <t>8G55</t>
  </si>
  <si>
    <t>8G56</t>
  </si>
  <si>
    <t>8G57</t>
  </si>
  <si>
    <t>8G58</t>
  </si>
  <si>
    <t>8G59</t>
  </si>
  <si>
    <t>8G60</t>
  </si>
  <si>
    <t>MAR-K</t>
  </si>
  <si>
    <t>MAR-C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</si>
</sst>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8" x14ac:knownFonts="1">
    <font>
      <sz val="10"/>
      <name val="Arial"/>
    </font>
    <font>
      <sz val="7"/>
      <name val="Arial Narrow"/>
      <family val="2"/>
    </font>
    <font>
      <sz val="7"/>
      <name val="Arial"/>
      <family val="2"/>
    </font>
    <font>
      <b/>
      <sz val="7"/>
      <name val="Arial Narrow"/>
      <family val="2"/>
    </font>
    <font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" fontId="1" fillId="0" borderId="1" applyNumberFormat="0">
      <alignment horizontal="center"/>
    </xf>
  </cellStyleXfs>
  <cellXfs count="80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2" fillId="0" borderId="0" xfId="0" applyNumberFormat="1" applyFont="1"/>
    <xf numFmtId="16" fontId="1" fillId="0" borderId="2" xfId="1" applyNumberFormat="1" applyBorder="1" applyAlignment="1">
      <alignment horizontal="center"/>
    </xf>
    <xf numFmtId="18" fontId="1" fillId="0" borderId="2" xfId="1" applyNumberFormat="1" applyBorder="1" applyAlignment="1">
      <alignment horizontal="center"/>
    </xf>
    <xf numFmtId="0" fontId="1" fillId="0" borderId="2" xfId="1" applyNumberFormat="1" applyBorder="1" applyAlignment="1">
      <alignment horizontal="center"/>
    </xf>
    <xf numFmtId="0" fontId="1" fillId="3" borderId="2" xfId="1" applyNumberFormat="1" applyFill="1" applyBorder="1" applyAlignment="1">
      <alignment horizontal="center"/>
    </xf>
    <xf numFmtId="0" fontId="1" fillId="3" borderId="2" xfId="1" applyNumberFormat="1" applyFill="1" applyBorder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3" borderId="2" xfId="1" applyNumberFormat="1" applyFont="1" applyFill="1" applyBorder="1" applyAlignment="1">
      <alignment horizontal="center"/>
    </xf>
    <xf numFmtId="0" fontId="1" fillId="0" borderId="2" xfId="1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" fontId="1" fillId="3" borderId="2" xfId="1" applyNumberForma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16" fontId="1" fillId="0" borderId="4" xfId="1" applyNumberFormat="1" applyBorder="1" applyAlignment="1">
      <alignment horizontal="center"/>
    </xf>
    <xf numFmtId="0" fontId="1" fillId="0" borderId="4" xfId="1" applyNumberFormat="1" applyBorder="1" applyAlignment="1">
      <alignment horizontal="center"/>
    </xf>
    <xf numFmtId="0" fontId="1" fillId="3" borderId="4" xfId="1" applyNumberFormat="1" applyFill="1" applyBorder="1" applyAlignment="1">
      <alignment horizontal="center"/>
    </xf>
    <xf numFmtId="16" fontId="1" fillId="2" borderId="3" xfId="1" applyNumberFormat="1" applyFill="1" applyBorder="1" applyAlignment="1">
      <alignment horizontal="center"/>
    </xf>
    <xf numFmtId="0" fontId="1" fillId="2" borderId="3" xfId="1" applyNumberFormat="1" applyFill="1" applyBorder="1" applyAlignment="1">
      <alignment horizontal="center"/>
    </xf>
    <xf numFmtId="0" fontId="1" fillId="2" borderId="5" xfId="1" applyNumberFormat="1" applyFill="1" applyBorder="1" applyAlignment="1">
      <alignment horizontal="center"/>
    </xf>
    <xf numFmtId="0" fontId="1" fillId="3" borderId="4" xfId="1" applyNumberFormat="1" applyFont="1" applyFill="1" applyBorder="1" applyAlignment="1">
      <alignment horizontal="center"/>
    </xf>
    <xf numFmtId="0" fontId="1" fillId="2" borderId="3" xfId="1" applyNumberFormat="1" applyFill="1" applyBorder="1">
      <alignment horizontal="center"/>
    </xf>
    <xf numFmtId="0" fontId="1" fillId="2" borderId="5" xfId="1" applyNumberFormat="1" applyFill="1" applyBorder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" fontId="1" fillId="3" borderId="2" xfId="1" applyNumberFormat="1" applyFont="1" applyFill="1" applyBorder="1" applyAlignment="1">
      <alignment horizontal="center"/>
    </xf>
    <xf numFmtId="0" fontId="1" fillId="3" borderId="2" xfId="1" applyNumberFormat="1" applyFont="1" applyFill="1" applyBorder="1">
      <alignment horizont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16" fontId="1" fillId="2" borderId="3" xfId="1" applyNumberFormat="1" applyFont="1" applyFill="1" applyBorder="1" applyAlignment="1">
      <alignment horizontal="center"/>
    </xf>
    <xf numFmtId="0" fontId="1" fillId="2" borderId="3" xfId="1" applyNumberFormat="1" applyFont="1" applyFill="1" applyBorder="1" applyAlignment="1">
      <alignment horizontal="center"/>
    </xf>
    <xf numFmtId="0" fontId="1" fillId="2" borderId="5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0" borderId="0" xfId="0" applyNumberFormat="1" applyFont="1"/>
    <xf numFmtId="0" fontId="7" fillId="0" borderId="0" xfId="0" applyFont="1"/>
    <xf numFmtId="1" fontId="1" fillId="0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1" fontId="1" fillId="6" borderId="2" xfId="0" applyNumberFormat="1" applyFont="1" applyFill="1" applyBorder="1" applyAlignment="1">
      <alignment horizontal="center"/>
    </xf>
    <xf numFmtId="1" fontId="2" fillId="6" borderId="2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2" fillId="7" borderId="2" xfId="0" applyNumberFormat="1" applyFont="1" applyFill="1" applyBorder="1" applyAlignment="1">
      <alignment horizontal="center"/>
    </xf>
    <xf numFmtId="18" fontId="1" fillId="0" borderId="4" xfId="1" applyNumberFormat="1" applyBorder="1" applyAlignment="1">
      <alignment horizontal="center"/>
    </xf>
    <xf numFmtId="1" fontId="1" fillId="0" borderId="4" xfId="1" applyNumberFormat="1" applyBorder="1" applyAlignment="1">
      <alignment horizontal="center"/>
    </xf>
    <xf numFmtId="16" fontId="1" fillId="3" borderId="4" xfId="1" applyNumberForma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1" fillId="3" borderId="4" xfId="1" applyNumberFormat="1" applyFill="1" applyBorder="1">
      <alignment horizontal="center"/>
    </xf>
    <xf numFmtId="164" fontId="1" fillId="0" borderId="2" xfId="1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textRotation="90"/>
    </xf>
  </cellXfs>
  <cellStyles count="2">
    <cellStyle name="Normal" xfId="0" builtinId="0"/>
    <cellStyle name="sked by G/g" xfId="1"/>
  </cellStyles>
  <dxfs count="38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241"/>
  <sheetViews>
    <sheetView workbookViewId="0">
      <selection activeCell="D2" sqref="D2"/>
    </sheetView>
  </sheetViews>
  <sheetFormatPr defaultColWidth="7.5703125" defaultRowHeight="12.75" x14ac:dyDescent="0.2"/>
  <cols>
    <col min="2" max="2" width="7.140625" style="50" customWidth="1"/>
    <col min="3" max="3" width="6.7109375" style="50" bestFit="1" customWidth="1"/>
    <col min="4" max="4" width="5.85546875" style="50" bestFit="1" customWidth="1"/>
    <col min="5" max="5" width="5.140625" style="50" bestFit="1" customWidth="1"/>
    <col min="6" max="6" width="4.85546875" style="50" bestFit="1" customWidth="1"/>
    <col min="7" max="7" width="4.5703125" style="50" bestFit="1" customWidth="1"/>
    <col min="8" max="8" width="5.28515625" style="50" bestFit="1" customWidth="1"/>
    <col min="9" max="9" width="7.5703125" customWidth="1"/>
  </cols>
  <sheetData>
    <row r="1" spans="1:8" ht="13.5" thickBot="1" x14ac:dyDescent="0.25">
      <c r="A1" s="47" t="s">
        <v>64</v>
      </c>
      <c r="B1" s="47" t="s">
        <v>0</v>
      </c>
      <c r="C1" s="48" t="s">
        <v>58</v>
      </c>
      <c r="D1" s="48" t="s">
        <v>35</v>
      </c>
      <c r="E1" s="48" t="s">
        <v>36</v>
      </c>
      <c r="F1" s="49" t="s">
        <v>37</v>
      </c>
      <c r="G1" s="48" t="s">
        <v>38</v>
      </c>
      <c r="H1" s="48" t="s">
        <v>3</v>
      </c>
    </row>
    <row r="2" spans="1:8" x14ac:dyDescent="0.2">
      <c r="A2" s="2" t="s">
        <v>185</v>
      </c>
      <c r="B2" s="67">
        <v>41216</v>
      </c>
      <c r="C2" s="71">
        <v>0.375</v>
      </c>
      <c r="D2" s="32" t="str">
        <f t="shared" ref="D2:D65" si="0">LEFT(F2,3)</f>
        <v>BRG</v>
      </c>
      <c r="E2" s="68" t="s">
        <v>22</v>
      </c>
      <c r="F2" s="68" t="s">
        <v>7</v>
      </c>
      <c r="G2" s="69">
        <v>3</v>
      </c>
      <c r="H2" s="68" t="s">
        <v>5</v>
      </c>
    </row>
    <row r="3" spans="1:8" x14ac:dyDescent="0.2">
      <c r="A3" s="2" t="s">
        <v>398</v>
      </c>
      <c r="B3" s="42">
        <v>41216</v>
      </c>
      <c r="C3" s="71">
        <v>0.41666666666666702</v>
      </c>
      <c r="D3" s="32" t="str">
        <f t="shared" si="0"/>
        <v>BRG</v>
      </c>
      <c r="E3" s="29" t="s">
        <v>43</v>
      </c>
      <c r="F3" s="29" t="s">
        <v>7</v>
      </c>
      <c r="G3" s="30">
        <v>4</v>
      </c>
      <c r="H3" s="29" t="s">
        <v>5</v>
      </c>
    </row>
    <row r="4" spans="1:8" x14ac:dyDescent="0.2">
      <c r="A4" s="2" t="s">
        <v>263</v>
      </c>
      <c r="B4" s="25">
        <v>41216</v>
      </c>
      <c r="C4" s="71">
        <v>0.45833333333333298</v>
      </c>
      <c r="D4" s="32" t="str">
        <f t="shared" si="0"/>
        <v>BRG</v>
      </c>
      <c r="E4" s="2" t="s">
        <v>60</v>
      </c>
      <c r="F4" s="2" t="s">
        <v>9</v>
      </c>
      <c r="G4" s="17">
        <v>4</v>
      </c>
      <c r="H4" s="17" t="s">
        <v>8</v>
      </c>
    </row>
    <row r="5" spans="1:8" x14ac:dyDescent="0.2">
      <c r="A5" s="2" t="s">
        <v>264</v>
      </c>
      <c r="B5" s="25">
        <v>41216</v>
      </c>
      <c r="C5" s="71">
        <v>0.5</v>
      </c>
      <c r="D5" s="32" t="str">
        <f t="shared" si="0"/>
        <v>BRG</v>
      </c>
      <c r="E5" s="22" t="s">
        <v>16</v>
      </c>
      <c r="F5" s="2" t="s">
        <v>10</v>
      </c>
      <c r="G5" s="17">
        <v>4</v>
      </c>
      <c r="H5" s="17" t="s">
        <v>8</v>
      </c>
    </row>
    <row r="6" spans="1:8" x14ac:dyDescent="0.2">
      <c r="A6" s="2" t="s">
        <v>616</v>
      </c>
      <c r="B6" s="13">
        <v>41216</v>
      </c>
      <c r="C6" s="71">
        <v>0.54166666666666696</v>
      </c>
      <c r="D6" s="32" t="str">
        <f t="shared" si="0"/>
        <v>BRG</v>
      </c>
      <c r="E6" s="21" t="s">
        <v>15</v>
      </c>
      <c r="F6" s="21" t="s">
        <v>9</v>
      </c>
      <c r="G6" s="16">
        <v>5</v>
      </c>
      <c r="H6" s="16" t="s">
        <v>5</v>
      </c>
    </row>
    <row r="7" spans="1:8" x14ac:dyDescent="0.2">
      <c r="A7" s="2" t="s">
        <v>620</v>
      </c>
      <c r="B7" s="13">
        <v>41216</v>
      </c>
      <c r="C7" s="71">
        <v>0.58333333333333304</v>
      </c>
      <c r="D7" s="32" t="str">
        <f t="shared" si="0"/>
        <v>BRG</v>
      </c>
      <c r="E7" s="21" t="s">
        <v>42</v>
      </c>
      <c r="F7" s="21" t="s">
        <v>7</v>
      </c>
      <c r="G7" s="16">
        <v>5</v>
      </c>
      <c r="H7" s="16" t="s">
        <v>5</v>
      </c>
    </row>
    <row r="8" spans="1:8" x14ac:dyDescent="0.2">
      <c r="A8" s="2" t="s">
        <v>491</v>
      </c>
      <c r="B8" s="13">
        <v>41216</v>
      </c>
      <c r="C8" s="71">
        <v>0.625</v>
      </c>
      <c r="D8" s="32" t="str">
        <f t="shared" si="0"/>
        <v>BRG</v>
      </c>
      <c r="E8" s="21" t="s">
        <v>42</v>
      </c>
      <c r="F8" s="21" t="s">
        <v>9</v>
      </c>
      <c r="G8" s="16">
        <v>5</v>
      </c>
      <c r="H8" s="16" t="s">
        <v>8</v>
      </c>
    </row>
    <row r="9" spans="1:8" x14ac:dyDescent="0.2">
      <c r="A9" s="2" t="s">
        <v>948</v>
      </c>
      <c r="B9" s="25">
        <v>41216</v>
      </c>
      <c r="C9" s="71">
        <v>0.66666666666666696</v>
      </c>
      <c r="D9" s="32" t="str">
        <f t="shared" si="0"/>
        <v>BRG</v>
      </c>
      <c r="E9" s="21" t="s">
        <v>49</v>
      </c>
      <c r="F9" s="21" t="s">
        <v>9</v>
      </c>
      <c r="G9" s="16">
        <v>7</v>
      </c>
      <c r="H9" s="16" t="s">
        <v>8</v>
      </c>
    </row>
    <row r="10" spans="1:8" x14ac:dyDescent="0.2">
      <c r="A10" s="2" t="s">
        <v>1250</v>
      </c>
      <c r="B10" s="25">
        <v>41216</v>
      </c>
      <c r="C10" s="71">
        <v>0.70833333333333304</v>
      </c>
      <c r="D10" s="32" t="str">
        <f t="shared" si="0"/>
        <v>BRG</v>
      </c>
      <c r="E10" s="16" t="s">
        <v>18</v>
      </c>
      <c r="F10" s="16" t="s">
        <v>7</v>
      </c>
      <c r="G10" s="16">
        <v>8</v>
      </c>
      <c r="H10" s="16" t="s">
        <v>5</v>
      </c>
    </row>
    <row r="11" spans="1:8" x14ac:dyDescent="0.2">
      <c r="A11" s="2" t="s">
        <v>193</v>
      </c>
      <c r="B11" s="25">
        <v>41223</v>
      </c>
      <c r="C11" s="71">
        <v>0.375</v>
      </c>
      <c r="D11" s="32" t="str">
        <f t="shared" si="0"/>
        <v>BRG</v>
      </c>
      <c r="E11" s="29" t="s">
        <v>19</v>
      </c>
      <c r="F11" s="29" t="s">
        <v>7</v>
      </c>
      <c r="G11" s="30">
        <v>3</v>
      </c>
      <c r="H11" s="29" t="s">
        <v>5</v>
      </c>
    </row>
    <row r="12" spans="1:8" x14ac:dyDescent="0.2">
      <c r="A12" s="2" t="s">
        <v>81</v>
      </c>
      <c r="B12" s="13">
        <v>41223</v>
      </c>
      <c r="C12" s="71">
        <v>0.41666666666666702</v>
      </c>
      <c r="D12" s="32" t="str">
        <f t="shared" si="0"/>
        <v>BRG</v>
      </c>
      <c r="E12" s="2" t="s">
        <v>26</v>
      </c>
      <c r="F12" s="2" t="s">
        <v>7</v>
      </c>
      <c r="G12" s="16">
        <v>3</v>
      </c>
      <c r="H12" s="16" t="s">
        <v>8</v>
      </c>
    </row>
    <row r="13" spans="1:8" x14ac:dyDescent="0.2">
      <c r="A13" s="2" t="s">
        <v>406</v>
      </c>
      <c r="B13" s="25">
        <v>41223</v>
      </c>
      <c r="C13" s="71">
        <v>0.45833333333333298</v>
      </c>
      <c r="D13" s="32" t="str">
        <f t="shared" si="0"/>
        <v>BRG</v>
      </c>
      <c r="E13" s="29" t="s">
        <v>50</v>
      </c>
      <c r="F13" s="29" t="s">
        <v>9</v>
      </c>
      <c r="G13" s="30">
        <v>4</v>
      </c>
      <c r="H13" s="29" t="s">
        <v>5</v>
      </c>
    </row>
    <row r="14" spans="1:8" x14ac:dyDescent="0.2">
      <c r="A14" s="2" t="s">
        <v>274</v>
      </c>
      <c r="B14" s="25">
        <v>41223</v>
      </c>
      <c r="C14" s="71">
        <v>0.5</v>
      </c>
      <c r="D14" s="32" t="str">
        <f t="shared" si="0"/>
        <v>BRG</v>
      </c>
      <c r="E14" s="41" t="s">
        <v>13</v>
      </c>
      <c r="F14" s="41" t="s">
        <v>7</v>
      </c>
      <c r="G14" s="17">
        <v>4</v>
      </c>
      <c r="H14" s="17" t="s">
        <v>8</v>
      </c>
    </row>
    <row r="15" spans="1:8" x14ac:dyDescent="0.2">
      <c r="A15" s="2" t="s">
        <v>634</v>
      </c>
      <c r="B15" s="25">
        <v>41223</v>
      </c>
      <c r="C15" s="71">
        <v>0.54166666666666696</v>
      </c>
      <c r="D15" s="32" t="str">
        <f t="shared" si="0"/>
        <v>BRG</v>
      </c>
      <c r="E15" s="21" t="s">
        <v>49</v>
      </c>
      <c r="F15" s="21" t="s">
        <v>7</v>
      </c>
      <c r="G15" s="16">
        <v>5</v>
      </c>
      <c r="H15" s="16" t="s">
        <v>5</v>
      </c>
    </row>
    <row r="16" spans="1:8" x14ac:dyDescent="0.2">
      <c r="A16" s="2" t="s">
        <v>501</v>
      </c>
      <c r="B16" s="25">
        <v>41223</v>
      </c>
      <c r="C16" s="71">
        <v>0.58333333333333304</v>
      </c>
      <c r="D16" s="32" t="str">
        <f t="shared" si="0"/>
        <v>BRG</v>
      </c>
      <c r="E16" s="21" t="s">
        <v>20</v>
      </c>
      <c r="F16" s="21" t="s">
        <v>7</v>
      </c>
      <c r="G16" s="16">
        <v>5</v>
      </c>
      <c r="H16" s="16" t="s">
        <v>8</v>
      </c>
    </row>
    <row r="17" spans="1:8" x14ac:dyDescent="0.2">
      <c r="A17" s="2" t="s">
        <v>874</v>
      </c>
      <c r="B17" s="25">
        <v>41223</v>
      </c>
      <c r="C17" s="71">
        <v>0.625</v>
      </c>
      <c r="D17" s="32" t="str">
        <f t="shared" si="0"/>
        <v>BRG</v>
      </c>
      <c r="E17" s="21" t="s">
        <v>20</v>
      </c>
      <c r="F17" s="21" t="s">
        <v>7</v>
      </c>
      <c r="G17" s="16">
        <v>6</v>
      </c>
      <c r="H17" s="16" t="s">
        <v>5</v>
      </c>
    </row>
    <row r="18" spans="1:8" x14ac:dyDescent="0.2">
      <c r="A18" s="2" t="s">
        <v>744</v>
      </c>
      <c r="B18" s="13">
        <v>41223</v>
      </c>
      <c r="C18" s="71">
        <v>0.66666666666666696</v>
      </c>
      <c r="D18" s="32" t="str">
        <f t="shared" si="0"/>
        <v>BRG</v>
      </c>
      <c r="E18" s="2" t="s">
        <v>13</v>
      </c>
      <c r="F18" s="2" t="s">
        <v>7</v>
      </c>
      <c r="G18" s="17">
        <v>6</v>
      </c>
      <c r="H18" s="21" t="s">
        <v>8</v>
      </c>
    </row>
    <row r="19" spans="1:8" x14ac:dyDescent="0.2">
      <c r="A19" s="2" t="s">
        <v>746</v>
      </c>
      <c r="B19" s="25">
        <v>41223</v>
      </c>
      <c r="C19" s="71">
        <v>0.70833333333333304</v>
      </c>
      <c r="D19" s="32" t="str">
        <f t="shared" si="0"/>
        <v>BRG</v>
      </c>
      <c r="E19" s="2" t="s">
        <v>42</v>
      </c>
      <c r="F19" s="2" t="s">
        <v>9</v>
      </c>
      <c r="G19" s="17">
        <v>6</v>
      </c>
      <c r="H19" s="21" t="s">
        <v>8</v>
      </c>
    </row>
    <row r="20" spans="1:8" x14ac:dyDescent="0.2">
      <c r="A20" s="2" t="s">
        <v>1063</v>
      </c>
      <c r="B20" s="25">
        <v>41223</v>
      </c>
      <c r="C20" s="71">
        <v>0.75</v>
      </c>
      <c r="D20" s="32" t="str">
        <f t="shared" si="0"/>
        <v>BRG</v>
      </c>
      <c r="E20" s="21" t="s">
        <v>26</v>
      </c>
      <c r="F20" s="21" t="s">
        <v>7</v>
      </c>
      <c r="G20" s="16">
        <v>7</v>
      </c>
      <c r="H20" s="16" t="s">
        <v>5</v>
      </c>
    </row>
    <row r="21" spans="1:8" x14ac:dyDescent="0.2">
      <c r="A21" s="2" t="s">
        <v>962</v>
      </c>
      <c r="B21" s="13">
        <v>41223</v>
      </c>
      <c r="C21" s="71">
        <v>0.79166666666666696</v>
      </c>
      <c r="D21" s="32" t="str">
        <f t="shared" si="0"/>
        <v>BRG</v>
      </c>
      <c r="E21" s="21" t="s">
        <v>20</v>
      </c>
      <c r="F21" s="21" t="s">
        <v>9</v>
      </c>
      <c r="G21" s="16">
        <v>7</v>
      </c>
      <c r="H21" s="16" t="s">
        <v>8</v>
      </c>
    </row>
    <row r="22" spans="1:8" x14ac:dyDescent="0.2">
      <c r="A22" s="2" t="s">
        <v>1143</v>
      </c>
      <c r="B22" s="25">
        <v>41223</v>
      </c>
      <c r="C22" s="71">
        <v>0.83333333333333304</v>
      </c>
      <c r="D22" s="32" t="str">
        <f t="shared" si="0"/>
        <v>BRG</v>
      </c>
      <c r="E22" s="29" t="s">
        <v>6</v>
      </c>
      <c r="F22" s="29" t="s">
        <v>9</v>
      </c>
      <c r="G22" s="30">
        <v>8</v>
      </c>
      <c r="H22" s="29" t="s">
        <v>8</v>
      </c>
    </row>
    <row r="23" spans="1:8" x14ac:dyDescent="0.2">
      <c r="A23" s="2" t="s">
        <v>414</v>
      </c>
      <c r="B23" s="25">
        <v>41230</v>
      </c>
      <c r="C23" s="71">
        <v>0.33333333333333298</v>
      </c>
      <c r="D23" s="32" t="str">
        <f t="shared" si="0"/>
        <v>BRG</v>
      </c>
      <c r="E23" s="29" t="s">
        <v>42</v>
      </c>
      <c r="F23" s="29" t="s">
        <v>9</v>
      </c>
      <c r="G23" s="30">
        <v>4</v>
      </c>
      <c r="H23" s="29" t="s">
        <v>5</v>
      </c>
    </row>
    <row r="24" spans="1:8" x14ac:dyDescent="0.2">
      <c r="A24" s="2" t="s">
        <v>285</v>
      </c>
      <c r="B24" s="25">
        <v>41230</v>
      </c>
      <c r="C24" s="71">
        <v>0.375</v>
      </c>
      <c r="D24" s="32" t="str">
        <f t="shared" si="0"/>
        <v>BRG</v>
      </c>
      <c r="E24" s="2" t="s">
        <v>48</v>
      </c>
      <c r="F24" s="2" t="s">
        <v>7</v>
      </c>
      <c r="G24" s="17">
        <v>4</v>
      </c>
      <c r="H24" s="17" t="s">
        <v>8</v>
      </c>
    </row>
    <row r="25" spans="1:8" x14ac:dyDescent="0.2">
      <c r="A25" s="2" t="s">
        <v>290</v>
      </c>
      <c r="B25" s="25">
        <v>41230</v>
      </c>
      <c r="C25" s="71">
        <v>0.41666666666666702</v>
      </c>
      <c r="D25" s="32" t="str">
        <f t="shared" si="0"/>
        <v>BRG</v>
      </c>
      <c r="E25" s="2" t="s">
        <v>45</v>
      </c>
      <c r="F25" s="2" t="s">
        <v>10</v>
      </c>
      <c r="G25" s="43">
        <v>4</v>
      </c>
      <c r="H25" s="43" t="s">
        <v>8</v>
      </c>
    </row>
    <row r="26" spans="1:8" x14ac:dyDescent="0.2">
      <c r="A26" s="2" t="s">
        <v>641</v>
      </c>
      <c r="B26" s="13">
        <v>41230</v>
      </c>
      <c r="C26" s="71">
        <v>0.45833333333333298</v>
      </c>
      <c r="D26" s="32" t="str">
        <f t="shared" si="0"/>
        <v>BRG</v>
      </c>
      <c r="E26" s="21" t="s">
        <v>12</v>
      </c>
      <c r="F26" s="21" t="s">
        <v>9</v>
      </c>
      <c r="G26" s="16">
        <v>5</v>
      </c>
      <c r="H26" s="16" t="s">
        <v>5</v>
      </c>
    </row>
    <row r="27" spans="1:8" x14ac:dyDescent="0.2">
      <c r="A27" s="2" t="s">
        <v>516</v>
      </c>
      <c r="B27" s="25">
        <v>41230</v>
      </c>
      <c r="C27" s="71">
        <v>0.5</v>
      </c>
      <c r="D27" s="32" t="str">
        <f t="shared" si="0"/>
        <v>BRG</v>
      </c>
      <c r="E27" s="21" t="s">
        <v>12</v>
      </c>
      <c r="F27" s="21" t="s">
        <v>7</v>
      </c>
      <c r="G27" s="16">
        <v>5</v>
      </c>
      <c r="H27" s="16" t="s">
        <v>8</v>
      </c>
    </row>
    <row r="28" spans="1:8" x14ac:dyDescent="0.2">
      <c r="A28" s="2" t="s">
        <v>522</v>
      </c>
      <c r="B28" s="25">
        <v>41230</v>
      </c>
      <c r="C28" s="71">
        <v>0.54166666666666696</v>
      </c>
      <c r="D28" s="32" t="str">
        <f t="shared" si="0"/>
        <v>BRG</v>
      </c>
      <c r="E28" s="21" t="s">
        <v>14</v>
      </c>
      <c r="F28" s="21" t="s">
        <v>9</v>
      </c>
      <c r="G28" s="16">
        <v>5</v>
      </c>
      <c r="H28" s="16" t="s">
        <v>8</v>
      </c>
    </row>
    <row r="29" spans="1:8" x14ac:dyDescent="0.2">
      <c r="A29" s="2" t="s">
        <v>883</v>
      </c>
      <c r="B29" s="25">
        <v>41230</v>
      </c>
      <c r="C29" s="71">
        <v>0.58333333333333304</v>
      </c>
      <c r="D29" s="32" t="str">
        <f t="shared" si="0"/>
        <v>BRG</v>
      </c>
      <c r="E29" s="29" t="s">
        <v>22</v>
      </c>
      <c r="F29" s="29" t="s">
        <v>7</v>
      </c>
      <c r="G29" s="30">
        <v>6</v>
      </c>
      <c r="H29" s="29" t="s">
        <v>5</v>
      </c>
    </row>
    <row r="30" spans="1:8" x14ac:dyDescent="0.2">
      <c r="A30" s="2" t="s">
        <v>755</v>
      </c>
      <c r="B30" s="25">
        <v>41230</v>
      </c>
      <c r="C30" s="71">
        <v>0.625</v>
      </c>
      <c r="D30" s="32" t="str">
        <f t="shared" si="0"/>
        <v>BRG</v>
      </c>
      <c r="E30" s="2" t="s">
        <v>20</v>
      </c>
      <c r="F30" s="2" t="s">
        <v>7</v>
      </c>
      <c r="G30" s="17">
        <v>6</v>
      </c>
      <c r="H30" s="21" t="s">
        <v>8</v>
      </c>
    </row>
    <row r="31" spans="1:8" x14ac:dyDescent="0.2">
      <c r="A31" s="2" t="s">
        <v>975</v>
      </c>
      <c r="B31" s="25">
        <v>41230</v>
      </c>
      <c r="C31" s="71">
        <v>0.66666666666666696</v>
      </c>
      <c r="D31" s="32" t="str">
        <f t="shared" si="0"/>
        <v>BRG</v>
      </c>
      <c r="E31" s="21" t="s">
        <v>12</v>
      </c>
      <c r="F31" s="21" t="s">
        <v>9</v>
      </c>
      <c r="G31" s="16">
        <v>7</v>
      </c>
      <c r="H31" s="16" t="s">
        <v>8</v>
      </c>
    </row>
    <row r="32" spans="1:8" x14ac:dyDescent="0.2">
      <c r="A32" s="2" t="s">
        <v>977</v>
      </c>
      <c r="B32" s="25">
        <v>41230</v>
      </c>
      <c r="C32" s="71">
        <v>0.70833333333333304</v>
      </c>
      <c r="D32" s="32" t="str">
        <f t="shared" si="0"/>
        <v>BRG</v>
      </c>
      <c r="E32" s="21" t="s">
        <v>25</v>
      </c>
      <c r="F32" s="21" t="s">
        <v>7</v>
      </c>
      <c r="G32" s="16">
        <v>7</v>
      </c>
      <c r="H32" s="16" t="s">
        <v>8</v>
      </c>
    </row>
    <row r="33" spans="1:8" x14ac:dyDescent="0.2">
      <c r="A33" s="2" t="s">
        <v>1259</v>
      </c>
      <c r="B33" s="13">
        <v>41230</v>
      </c>
      <c r="C33" s="71">
        <v>0.75</v>
      </c>
      <c r="D33" s="32" t="str">
        <f t="shared" si="0"/>
        <v>BRG</v>
      </c>
      <c r="E33" s="21" t="s">
        <v>4</v>
      </c>
      <c r="F33" s="21" t="s">
        <v>7</v>
      </c>
      <c r="G33" s="16">
        <v>8</v>
      </c>
      <c r="H33" s="16" t="s">
        <v>5</v>
      </c>
    </row>
    <row r="34" spans="1:8" x14ac:dyDescent="0.2">
      <c r="A34" s="2" t="s">
        <v>1152</v>
      </c>
      <c r="B34" s="25">
        <v>41230</v>
      </c>
      <c r="C34" s="71">
        <v>0.79166666666666696</v>
      </c>
      <c r="D34" s="32" t="str">
        <f t="shared" si="0"/>
        <v>BRG</v>
      </c>
      <c r="E34" s="29" t="s">
        <v>4</v>
      </c>
      <c r="F34" s="29" t="s">
        <v>7</v>
      </c>
      <c r="G34" s="30">
        <v>8</v>
      </c>
      <c r="H34" s="29" t="s">
        <v>8</v>
      </c>
    </row>
    <row r="35" spans="1:8" x14ac:dyDescent="0.2">
      <c r="A35" s="2" t="s">
        <v>1157</v>
      </c>
      <c r="B35" s="13">
        <v>41230</v>
      </c>
      <c r="C35" s="71">
        <v>0.83333333333333304</v>
      </c>
      <c r="D35" s="32" t="str">
        <f t="shared" si="0"/>
        <v>BRG</v>
      </c>
      <c r="E35" s="2" t="s">
        <v>22</v>
      </c>
      <c r="F35" s="2" t="s">
        <v>9</v>
      </c>
      <c r="G35" s="16">
        <v>8</v>
      </c>
      <c r="H35" s="21" t="s">
        <v>8</v>
      </c>
    </row>
    <row r="36" spans="1:8" x14ac:dyDescent="0.2">
      <c r="A36" s="2" t="s">
        <v>111</v>
      </c>
      <c r="B36" s="13">
        <v>41244</v>
      </c>
      <c r="C36" s="71">
        <v>0.375</v>
      </c>
      <c r="D36" s="32" t="str">
        <f t="shared" si="0"/>
        <v>BRG</v>
      </c>
      <c r="E36" s="21" t="s">
        <v>42</v>
      </c>
      <c r="F36" s="21" t="s">
        <v>9</v>
      </c>
      <c r="G36" s="16">
        <v>3</v>
      </c>
      <c r="H36" s="16" t="s">
        <v>8</v>
      </c>
    </row>
    <row r="37" spans="1:8" x14ac:dyDescent="0.2">
      <c r="A37" s="2" t="s">
        <v>210</v>
      </c>
      <c r="B37" s="13">
        <v>41244</v>
      </c>
      <c r="C37" s="71">
        <v>0.41666666666666669</v>
      </c>
      <c r="D37" s="32" t="str">
        <f t="shared" si="0"/>
        <v>BRG</v>
      </c>
      <c r="E37" s="2" t="s">
        <v>12</v>
      </c>
      <c r="F37" s="2" t="s">
        <v>7</v>
      </c>
      <c r="G37" s="16">
        <v>3</v>
      </c>
      <c r="H37" s="16" t="s">
        <v>5</v>
      </c>
    </row>
    <row r="38" spans="1:8" x14ac:dyDescent="0.2">
      <c r="A38" s="2" t="s">
        <v>305</v>
      </c>
      <c r="B38" s="13">
        <v>41244</v>
      </c>
      <c r="C38" s="71">
        <v>0.45833333333333298</v>
      </c>
      <c r="D38" s="32" t="str">
        <f t="shared" si="0"/>
        <v>BRG</v>
      </c>
      <c r="E38" s="2" t="s">
        <v>18</v>
      </c>
      <c r="F38" s="2" t="s">
        <v>10</v>
      </c>
      <c r="G38" s="16">
        <v>4</v>
      </c>
      <c r="H38" s="16" t="s">
        <v>8</v>
      </c>
    </row>
    <row r="39" spans="1:8" x14ac:dyDescent="0.2">
      <c r="A39" s="2" t="s">
        <v>306</v>
      </c>
      <c r="B39" s="13">
        <v>41244</v>
      </c>
      <c r="C39" s="71">
        <v>0.5</v>
      </c>
      <c r="D39" s="32" t="str">
        <f t="shared" si="0"/>
        <v>BRG</v>
      </c>
      <c r="E39" s="2" t="s">
        <v>6</v>
      </c>
      <c r="F39" s="2" t="s">
        <v>9</v>
      </c>
      <c r="G39" s="16">
        <v>4</v>
      </c>
      <c r="H39" s="16" t="s">
        <v>8</v>
      </c>
    </row>
    <row r="40" spans="1:8" x14ac:dyDescent="0.2">
      <c r="A40" s="2" t="s">
        <v>301</v>
      </c>
      <c r="B40" s="13">
        <v>41244</v>
      </c>
      <c r="C40" s="71">
        <v>0.54166666666666696</v>
      </c>
      <c r="D40" s="32" t="str">
        <f t="shared" si="0"/>
        <v>BRG</v>
      </c>
      <c r="E40" s="2" t="s">
        <v>12</v>
      </c>
      <c r="F40" s="2" t="s">
        <v>7</v>
      </c>
      <c r="G40" s="16">
        <v>4</v>
      </c>
      <c r="H40" s="16" t="s">
        <v>8</v>
      </c>
    </row>
    <row r="41" spans="1:8" x14ac:dyDescent="0.2">
      <c r="A41" s="2" t="s">
        <v>654</v>
      </c>
      <c r="B41" s="25">
        <v>41244</v>
      </c>
      <c r="C41" s="71">
        <v>0.58333333333333304</v>
      </c>
      <c r="D41" s="32" t="str">
        <f t="shared" si="0"/>
        <v>BRG</v>
      </c>
      <c r="E41" s="21" t="s">
        <v>20</v>
      </c>
      <c r="F41" s="21" t="s">
        <v>9</v>
      </c>
      <c r="G41" s="16">
        <v>5</v>
      </c>
      <c r="H41" s="16" t="s">
        <v>5</v>
      </c>
    </row>
    <row r="42" spans="1:8" x14ac:dyDescent="0.2">
      <c r="A42" s="2" t="s">
        <v>776</v>
      </c>
      <c r="B42" s="25">
        <v>41244</v>
      </c>
      <c r="C42" s="71">
        <v>0.625</v>
      </c>
      <c r="D42" s="32" t="str">
        <f t="shared" si="0"/>
        <v>BRG</v>
      </c>
      <c r="E42" s="2" t="s">
        <v>6</v>
      </c>
      <c r="F42" s="22" t="s">
        <v>9</v>
      </c>
      <c r="G42" s="43">
        <v>6</v>
      </c>
      <c r="H42" s="21" t="s">
        <v>8</v>
      </c>
    </row>
    <row r="43" spans="1:8" x14ac:dyDescent="0.2">
      <c r="A43" s="2" t="s">
        <v>771</v>
      </c>
      <c r="B43" s="25">
        <v>41244</v>
      </c>
      <c r="C43" s="71">
        <v>0.66666666666666696</v>
      </c>
      <c r="D43" s="32" t="str">
        <f t="shared" si="0"/>
        <v>BRG</v>
      </c>
      <c r="E43" s="2" t="s">
        <v>48</v>
      </c>
      <c r="F43" s="2" t="s">
        <v>7</v>
      </c>
      <c r="G43" s="17">
        <v>6</v>
      </c>
      <c r="H43" s="21" t="s">
        <v>8</v>
      </c>
    </row>
    <row r="44" spans="1:8" x14ac:dyDescent="0.2">
      <c r="A44" s="2" t="s">
        <v>986</v>
      </c>
      <c r="B44" s="25">
        <v>41244</v>
      </c>
      <c r="C44" s="71">
        <v>0.70833333333333337</v>
      </c>
      <c r="D44" s="32" t="str">
        <f t="shared" si="0"/>
        <v>BRG</v>
      </c>
      <c r="E44" s="21" t="s">
        <v>24</v>
      </c>
      <c r="F44" s="21" t="s">
        <v>7</v>
      </c>
      <c r="G44" s="16">
        <v>7</v>
      </c>
      <c r="H44" s="16" t="s">
        <v>8</v>
      </c>
    </row>
    <row r="45" spans="1:8" x14ac:dyDescent="0.2">
      <c r="A45" s="2" t="s">
        <v>1079</v>
      </c>
      <c r="B45" s="13">
        <v>41244</v>
      </c>
      <c r="C45" s="71">
        <v>0.75</v>
      </c>
      <c r="D45" s="32" t="str">
        <f t="shared" si="0"/>
        <v>BRG</v>
      </c>
      <c r="E45" s="21" t="s">
        <v>15</v>
      </c>
      <c r="F45" s="21" t="s">
        <v>7</v>
      </c>
      <c r="G45" s="16">
        <v>7</v>
      </c>
      <c r="H45" s="16" t="s">
        <v>5</v>
      </c>
    </row>
    <row r="46" spans="1:8" x14ac:dyDescent="0.2">
      <c r="A46" s="2" t="s">
        <v>113</v>
      </c>
      <c r="B46" s="13">
        <v>41251</v>
      </c>
      <c r="C46" s="71">
        <v>0.375</v>
      </c>
      <c r="D46" s="32" t="str">
        <f t="shared" si="0"/>
        <v>BRG</v>
      </c>
      <c r="E46" s="21" t="s">
        <v>51</v>
      </c>
      <c r="F46" s="21" t="s">
        <v>9</v>
      </c>
      <c r="G46" s="16">
        <v>3</v>
      </c>
      <c r="H46" s="16" t="s">
        <v>8</v>
      </c>
    </row>
    <row r="47" spans="1:8" x14ac:dyDescent="0.2">
      <c r="A47" s="2" t="s">
        <v>123</v>
      </c>
      <c r="B47" s="13">
        <v>41251</v>
      </c>
      <c r="C47" s="71">
        <v>0.41666666666666702</v>
      </c>
      <c r="D47" s="32" t="str">
        <f t="shared" si="0"/>
        <v>BRG</v>
      </c>
      <c r="E47" s="21" t="s">
        <v>22</v>
      </c>
      <c r="F47" s="21" t="s">
        <v>7</v>
      </c>
      <c r="G47" s="16">
        <v>3</v>
      </c>
      <c r="H47" s="16" t="s">
        <v>8</v>
      </c>
    </row>
    <row r="48" spans="1:8" x14ac:dyDescent="0.2">
      <c r="A48" s="2" t="s">
        <v>431</v>
      </c>
      <c r="B48" s="25">
        <v>41251</v>
      </c>
      <c r="C48" s="71">
        <v>0.45833333333333298</v>
      </c>
      <c r="D48" s="32" t="str">
        <f t="shared" si="0"/>
        <v>BRG</v>
      </c>
      <c r="E48" s="46" t="s">
        <v>4</v>
      </c>
      <c r="F48" s="46" t="s">
        <v>7</v>
      </c>
      <c r="G48" s="30">
        <v>4</v>
      </c>
      <c r="H48" s="29" t="s">
        <v>5</v>
      </c>
    </row>
    <row r="49" spans="1:8" x14ac:dyDescent="0.2">
      <c r="A49" s="2" t="s">
        <v>434</v>
      </c>
      <c r="B49" s="25">
        <v>41251</v>
      </c>
      <c r="C49" s="71">
        <v>0.5</v>
      </c>
      <c r="D49" s="32" t="str">
        <f t="shared" si="0"/>
        <v>BRG</v>
      </c>
      <c r="E49" s="46" t="s">
        <v>16</v>
      </c>
      <c r="F49" s="46" t="s">
        <v>9</v>
      </c>
      <c r="G49" s="30">
        <v>4</v>
      </c>
      <c r="H49" s="29" t="s">
        <v>5</v>
      </c>
    </row>
    <row r="50" spans="1:8" x14ac:dyDescent="0.2">
      <c r="A50" s="2" t="s">
        <v>317</v>
      </c>
      <c r="B50" s="13">
        <v>41251</v>
      </c>
      <c r="C50" s="71">
        <v>0.54166666666666696</v>
      </c>
      <c r="D50" s="32" t="str">
        <f t="shared" si="0"/>
        <v>BRG</v>
      </c>
      <c r="E50" s="2" t="s">
        <v>22</v>
      </c>
      <c r="F50" s="2" t="s">
        <v>7</v>
      </c>
      <c r="G50" s="16">
        <v>4</v>
      </c>
      <c r="H50" s="16" t="s">
        <v>8</v>
      </c>
    </row>
    <row r="51" spans="1:8" x14ac:dyDescent="0.2">
      <c r="A51" s="2" t="s">
        <v>546</v>
      </c>
      <c r="B51" s="25">
        <v>41251</v>
      </c>
      <c r="C51" s="71">
        <v>0.58333333333333304</v>
      </c>
      <c r="D51" s="32" t="str">
        <f t="shared" si="0"/>
        <v>BRG</v>
      </c>
      <c r="E51" s="46" t="s">
        <v>59</v>
      </c>
      <c r="F51" s="46" t="s">
        <v>7</v>
      </c>
      <c r="G51" s="30">
        <v>5</v>
      </c>
      <c r="H51" s="29" t="s">
        <v>8</v>
      </c>
    </row>
    <row r="52" spans="1:8" x14ac:dyDescent="0.2">
      <c r="A52" s="2" t="s">
        <v>901</v>
      </c>
      <c r="B52" s="25">
        <v>41251</v>
      </c>
      <c r="C52" s="71">
        <v>0.625</v>
      </c>
      <c r="D52" s="32" t="str">
        <f t="shared" si="0"/>
        <v>BRG</v>
      </c>
      <c r="E52" s="29" t="s">
        <v>19</v>
      </c>
      <c r="F52" s="29" t="s">
        <v>7</v>
      </c>
      <c r="G52" s="30">
        <v>6</v>
      </c>
      <c r="H52" s="29" t="s">
        <v>5</v>
      </c>
    </row>
    <row r="53" spans="1:8" x14ac:dyDescent="0.2">
      <c r="A53" s="2" t="s">
        <v>787</v>
      </c>
      <c r="B53" s="13">
        <v>41251</v>
      </c>
      <c r="C53" s="71">
        <v>0.66666666666666696</v>
      </c>
      <c r="D53" s="32" t="str">
        <f t="shared" si="0"/>
        <v>BRG</v>
      </c>
      <c r="E53" s="2" t="s">
        <v>22</v>
      </c>
      <c r="F53" s="2" t="s">
        <v>7</v>
      </c>
      <c r="G53" s="16">
        <v>6</v>
      </c>
      <c r="H53" s="16" t="s">
        <v>8</v>
      </c>
    </row>
    <row r="54" spans="1:8" x14ac:dyDescent="0.2">
      <c r="A54" s="2" t="s">
        <v>791</v>
      </c>
      <c r="B54" s="13">
        <v>41251</v>
      </c>
      <c r="C54" s="71">
        <v>0.70833333333333304</v>
      </c>
      <c r="D54" s="32" t="str">
        <f t="shared" si="0"/>
        <v>BRG</v>
      </c>
      <c r="E54" s="2" t="s">
        <v>18</v>
      </c>
      <c r="F54" s="2" t="s">
        <v>9</v>
      </c>
      <c r="G54" s="16">
        <v>6</v>
      </c>
      <c r="H54" s="16" t="s">
        <v>8</v>
      </c>
    </row>
    <row r="55" spans="1:8" x14ac:dyDescent="0.2">
      <c r="A55" s="2" t="s">
        <v>990</v>
      </c>
      <c r="B55" s="25">
        <v>41251</v>
      </c>
      <c r="C55" s="71">
        <v>0.75</v>
      </c>
      <c r="D55" s="32" t="str">
        <f t="shared" si="0"/>
        <v>BRG</v>
      </c>
      <c r="E55" s="21" t="s">
        <v>23</v>
      </c>
      <c r="F55" s="21" t="s">
        <v>9</v>
      </c>
      <c r="G55" s="21">
        <v>7</v>
      </c>
      <c r="H55" s="21" t="s">
        <v>8</v>
      </c>
    </row>
    <row r="56" spans="1:8" x14ac:dyDescent="0.2">
      <c r="A56" s="2" t="s">
        <v>1173</v>
      </c>
      <c r="B56" s="13">
        <v>41251</v>
      </c>
      <c r="C56" s="71">
        <v>0.79166666666666696</v>
      </c>
      <c r="D56" s="32" t="str">
        <f t="shared" si="0"/>
        <v>BRG</v>
      </c>
      <c r="E56" s="2" t="s">
        <v>19</v>
      </c>
      <c r="F56" s="2" t="s">
        <v>9</v>
      </c>
      <c r="G56" s="21">
        <v>8</v>
      </c>
      <c r="H56" s="21" t="s">
        <v>8</v>
      </c>
    </row>
    <row r="57" spans="1:8" x14ac:dyDescent="0.2">
      <c r="A57" s="2" t="s">
        <v>125</v>
      </c>
      <c r="B57" s="13">
        <v>41258</v>
      </c>
      <c r="C57" s="71">
        <v>0.375</v>
      </c>
      <c r="D57" s="32" t="str">
        <f t="shared" si="0"/>
        <v>BRG</v>
      </c>
      <c r="E57" s="21" t="s">
        <v>42</v>
      </c>
      <c r="F57" s="21" t="s">
        <v>7</v>
      </c>
      <c r="G57" s="16">
        <v>3</v>
      </c>
      <c r="H57" s="16" t="s">
        <v>8</v>
      </c>
    </row>
    <row r="58" spans="1:8" x14ac:dyDescent="0.2">
      <c r="A58" s="2" t="s">
        <v>448</v>
      </c>
      <c r="B58" s="13">
        <v>41258</v>
      </c>
      <c r="C58" s="71">
        <v>0.41666666666666702</v>
      </c>
      <c r="D58" s="32" t="str">
        <f t="shared" si="0"/>
        <v>BRG</v>
      </c>
      <c r="E58" s="2" t="s">
        <v>47</v>
      </c>
      <c r="F58" s="2" t="s">
        <v>9</v>
      </c>
      <c r="G58" s="16">
        <v>4</v>
      </c>
      <c r="H58" s="16" t="s">
        <v>5</v>
      </c>
    </row>
    <row r="59" spans="1:8" x14ac:dyDescent="0.2">
      <c r="A59" s="2" t="s">
        <v>442</v>
      </c>
      <c r="B59" s="25">
        <v>41258</v>
      </c>
      <c r="C59" s="71">
        <v>0.45833333333333298</v>
      </c>
      <c r="D59" s="32" t="str">
        <f t="shared" si="0"/>
        <v>BRG</v>
      </c>
      <c r="E59" s="29" t="s">
        <v>26</v>
      </c>
      <c r="F59" s="29" t="s">
        <v>7</v>
      </c>
      <c r="G59" s="30">
        <v>4</v>
      </c>
      <c r="H59" s="29" t="s">
        <v>5</v>
      </c>
    </row>
    <row r="60" spans="1:8" x14ac:dyDescent="0.2">
      <c r="A60" s="2" t="s">
        <v>336</v>
      </c>
      <c r="B60" s="13">
        <v>41258</v>
      </c>
      <c r="C60" s="71">
        <v>0.5</v>
      </c>
      <c r="D60" s="32" t="str">
        <f t="shared" si="0"/>
        <v>BRG</v>
      </c>
      <c r="E60" s="21" t="s">
        <v>14</v>
      </c>
      <c r="F60" s="16" t="s">
        <v>9</v>
      </c>
      <c r="G60" s="16">
        <v>4</v>
      </c>
      <c r="H60" s="16" t="s">
        <v>8</v>
      </c>
    </row>
    <row r="61" spans="1:8" x14ac:dyDescent="0.2">
      <c r="A61" s="2" t="s">
        <v>335</v>
      </c>
      <c r="B61" s="13">
        <v>41258</v>
      </c>
      <c r="C61" s="71">
        <v>0.54166666666666696</v>
      </c>
      <c r="D61" s="32" t="str">
        <f t="shared" si="0"/>
        <v>BRG</v>
      </c>
      <c r="E61" s="21" t="s">
        <v>26</v>
      </c>
      <c r="F61" s="21" t="s">
        <v>10</v>
      </c>
      <c r="G61" s="16">
        <v>4</v>
      </c>
      <c r="H61" s="16" t="s">
        <v>8</v>
      </c>
    </row>
    <row r="62" spans="1:8" x14ac:dyDescent="0.2">
      <c r="A62" s="2" t="s">
        <v>678</v>
      </c>
      <c r="B62" s="25">
        <v>41258</v>
      </c>
      <c r="C62" s="71">
        <v>0.58333333333333304</v>
      </c>
      <c r="D62" s="32" t="str">
        <f t="shared" si="0"/>
        <v>BRG</v>
      </c>
      <c r="E62" s="29" t="s">
        <v>47</v>
      </c>
      <c r="F62" s="29" t="s">
        <v>9</v>
      </c>
      <c r="G62" s="30">
        <v>5</v>
      </c>
      <c r="H62" s="29" t="s">
        <v>5</v>
      </c>
    </row>
    <row r="63" spans="1:8" x14ac:dyDescent="0.2">
      <c r="A63" s="2" t="s">
        <v>554</v>
      </c>
      <c r="B63" s="25">
        <v>41258</v>
      </c>
      <c r="C63" s="71">
        <v>0.625</v>
      </c>
      <c r="D63" s="32" t="str">
        <f t="shared" si="0"/>
        <v>BRG</v>
      </c>
      <c r="E63" s="29" t="s">
        <v>4</v>
      </c>
      <c r="F63" s="29" t="s">
        <v>9</v>
      </c>
      <c r="G63" s="30">
        <v>5</v>
      </c>
      <c r="H63" s="29" t="s">
        <v>8</v>
      </c>
    </row>
    <row r="64" spans="1:8" x14ac:dyDescent="0.2">
      <c r="A64" s="2" t="s">
        <v>561</v>
      </c>
      <c r="B64" s="13">
        <v>41258</v>
      </c>
      <c r="C64" s="71">
        <v>0.66666666666666696</v>
      </c>
      <c r="D64" s="32" t="str">
        <f t="shared" si="0"/>
        <v>BRG</v>
      </c>
      <c r="E64" s="2" t="s">
        <v>49</v>
      </c>
      <c r="F64" s="2" t="s">
        <v>7</v>
      </c>
      <c r="G64" s="16">
        <v>5</v>
      </c>
      <c r="H64" s="16" t="s">
        <v>8</v>
      </c>
    </row>
    <row r="65" spans="1:8" x14ac:dyDescent="0.2">
      <c r="A65" s="2" t="s">
        <v>1280</v>
      </c>
      <c r="B65" s="13">
        <v>41258</v>
      </c>
      <c r="C65" s="71">
        <v>0.70833333333333304</v>
      </c>
      <c r="D65" s="32" t="str">
        <f t="shared" si="0"/>
        <v>BRG</v>
      </c>
      <c r="E65" s="21" t="s">
        <v>48</v>
      </c>
      <c r="F65" s="21" t="s">
        <v>7</v>
      </c>
      <c r="G65" s="16">
        <v>8</v>
      </c>
      <c r="H65" s="16" t="s">
        <v>5</v>
      </c>
    </row>
    <row r="66" spans="1:8" x14ac:dyDescent="0.2">
      <c r="A66" s="2" t="s">
        <v>1192</v>
      </c>
      <c r="B66" s="25">
        <v>41258</v>
      </c>
      <c r="C66" s="71">
        <v>0.75</v>
      </c>
      <c r="D66" s="32" t="str">
        <f t="shared" ref="D66:D129" si="1">LEFT(F66,3)</f>
        <v>BRG</v>
      </c>
      <c r="E66" s="2" t="s">
        <v>25</v>
      </c>
      <c r="F66" s="2" t="s">
        <v>7</v>
      </c>
      <c r="G66" s="17">
        <v>8</v>
      </c>
      <c r="H66" s="21" t="s">
        <v>8</v>
      </c>
    </row>
    <row r="67" spans="1:8" x14ac:dyDescent="0.2">
      <c r="A67" s="2" t="s">
        <v>227</v>
      </c>
      <c r="B67" s="25">
        <v>41279</v>
      </c>
      <c r="C67" s="71">
        <v>0.375</v>
      </c>
      <c r="D67" s="32" t="str">
        <f t="shared" si="1"/>
        <v>BRG</v>
      </c>
      <c r="E67" s="2" t="s">
        <v>15</v>
      </c>
      <c r="F67" s="2" t="s">
        <v>7</v>
      </c>
      <c r="G67" s="17">
        <v>3</v>
      </c>
      <c r="H67" s="17" t="s">
        <v>5</v>
      </c>
    </row>
    <row r="68" spans="1:8" x14ac:dyDescent="0.2">
      <c r="A68" s="2" t="s">
        <v>452</v>
      </c>
      <c r="B68" s="13">
        <v>41279</v>
      </c>
      <c r="C68" s="71">
        <v>0.41666666666666702</v>
      </c>
      <c r="D68" s="32" t="str">
        <f t="shared" si="1"/>
        <v>BRG</v>
      </c>
      <c r="E68" s="2" t="s">
        <v>24</v>
      </c>
      <c r="F68" s="2" t="s">
        <v>7</v>
      </c>
      <c r="G68" s="16">
        <v>4</v>
      </c>
      <c r="H68" s="16" t="s">
        <v>5</v>
      </c>
    </row>
    <row r="69" spans="1:8" x14ac:dyDescent="0.2">
      <c r="A69" s="2" t="s">
        <v>350</v>
      </c>
      <c r="B69" s="13">
        <v>41279</v>
      </c>
      <c r="C69" s="71">
        <v>0.45833333333333298</v>
      </c>
      <c r="D69" s="32" t="str">
        <f t="shared" si="1"/>
        <v>BRG</v>
      </c>
      <c r="E69" s="16" t="s">
        <v>15</v>
      </c>
      <c r="F69" s="16" t="s">
        <v>10</v>
      </c>
      <c r="G69" s="16">
        <v>4</v>
      </c>
      <c r="H69" s="16" t="s">
        <v>8</v>
      </c>
    </row>
    <row r="70" spans="1:8" x14ac:dyDescent="0.2">
      <c r="A70" s="2" t="s">
        <v>351</v>
      </c>
      <c r="B70" s="25">
        <v>41279</v>
      </c>
      <c r="C70" s="71">
        <v>0.5</v>
      </c>
      <c r="D70" s="32" t="str">
        <f t="shared" si="1"/>
        <v>BRG</v>
      </c>
      <c r="E70" s="21" t="s">
        <v>26</v>
      </c>
      <c r="F70" s="21" t="s">
        <v>9</v>
      </c>
      <c r="G70" s="16">
        <v>4</v>
      </c>
      <c r="H70" s="16" t="s">
        <v>8</v>
      </c>
    </row>
    <row r="71" spans="1:8" x14ac:dyDescent="0.2">
      <c r="A71" s="2" t="s">
        <v>681</v>
      </c>
      <c r="B71" s="25">
        <v>41279</v>
      </c>
      <c r="C71" s="71">
        <v>0.54166666666666696</v>
      </c>
      <c r="D71" s="32" t="str">
        <f t="shared" si="1"/>
        <v>BRG</v>
      </c>
      <c r="E71" s="29" t="s">
        <v>13</v>
      </c>
      <c r="F71" s="29" t="s">
        <v>7</v>
      </c>
      <c r="G71" s="30">
        <v>5</v>
      </c>
      <c r="H71" s="29" t="s">
        <v>5</v>
      </c>
    </row>
    <row r="72" spans="1:8" x14ac:dyDescent="0.2">
      <c r="A72" s="2" t="s">
        <v>569</v>
      </c>
      <c r="B72" s="13">
        <v>41279</v>
      </c>
      <c r="C72" s="71">
        <v>0.58333333333333304</v>
      </c>
      <c r="D72" s="32" t="str">
        <f t="shared" si="1"/>
        <v>BRG</v>
      </c>
      <c r="E72" s="2" t="s">
        <v>25</v>
      </c>
      <c r="F72" s="2" t="s">
        <v>9</v>
      </c>
      <c r="G72" s="16">
        <v>5</v>
      </c>
      <c r="H72" s="16" t="s">
        <v>8</v>
      </c>
    </row>
    <row r="73" spans="1:8" x14ac:dyDescent="0.2">
      <c r="A73" s="2" t="s">
        <v>919</v>
      </c>
      <c r="B73" s="13">
        <v>41279</v>
      </c>
      <c r="C73" s="71">
        <v>0.625</v>
      </c>
      <c r="D73" s="32" t="str">
        <f t="shared" si="1"/>
        <v>BRG</v>
      </c>
      <c r="E73" s="2" t="s">
        <v>43</v>
      </c>
      <c r="F73" s="2" t="s">
        <v>7</v>
      </c>
      <c r="G73" s="16">
        <v>6</v>
      </c>
      <c r="H73" s="16" t="s">
        <v>5</v>
      </c>
    </row>
    <row r="74" spans="1:8" x14ac:dyDescent="0.2">
      <c r="A74" s="2" t="s">
        <v>818</v>
      </c>
      <c r="B74" s="25">
        <v>41279</v>
      </c>
      <c r="C74" s="71">
        <v>0.66666666666666696</v>
      </c>
      <c r="D74" s="32" t="str">
        <f t="shared" si="1"/>
        <v>BRG</v>
      </c>
      <c r="E74" s="21" t="s">
        <v>16</v>
      </c>
      <c r="F74" s="21" t="s">
        <v>7</v>
      </c>
      <c r="G74" s="16">
        <v>6</v>
      </c>
      <c r="H74" s="16" t="s">
        <v>8</v>
      </c>
    </row>
    <row r="75" spans="1:8" x14ac:dyDescent="0.2">
      <c r="A75" s="2" t="s">
        <v>821</v>
      </c>
      <c r="B75" s="13">
        <v>41279</v>
      </c>
      <c r="C75" s="71">
        <v>0.70833333333333304</v>
      </c>
      <c r="D75" s="32" t="str">
        <f t="shared" si="1"/>
        <v>BRG</v>
      </c>
      <c r="E75" s="21" t="s">
        <v>26</v>
      </c>
      <c r="F75" s="21" t="s">
        <v>9</v>
      </c>
      <c r="G75" s="16">
        <v>6</v>
      </c>
      <c r="H75" s="16" t="s">
        <v>8</v>
      </c>
    </row>
    <row r="76" spans="1:8" x14ac:dyDescent="0.2">
      <c r="A76" s="2" t="s">
        <v>1097</v>
      </c>
      <c r="B76" s="25">
        <v>41279</v>
      </c>
      <c r="C76" s="71">
        <v>0.75</v>
      </c>
      <c r="D76" s="32" t="str">
        <f t="shared" si="1"/>
        <v>BRG</v>
      </c>
      <c r="E76" s="16" t="s">
        <v>12</v>
      </c>
      <c r="F76" s="16" t="s">
        <v>7</v>
      </c>
      <c r="G76" s="16">
        <v>7</v>
      </c>
      <c r="H76" s="16" t="s">
        <v>5</v>
      </c>
    </row>
    <row r="77" spans="1:8" x14ac:dyDescent="0.2">
      <c r="A77" s="2" t="s">
        <v>1011</v>
      </c>
      <c r="B77" s="25">
        <v>41279</v>
      </c>
      <c r="C77" s="71">
        <v>0.79166666666666696</v>
      </c>
      <c r="D77" s="32" t="str">
        <f t="shared" si="1"/>
        <v>BRG</v>
      </c>
      <c r="E77" s="21" t="s">
        <v>14</v>
      </c>
      <c r="F77" s="21" t="s">
        <v>7</v>
      </c>
      <c r="G77" s="16">
        <v>7</v>
      </c>
      <c r="H77" s="16" t="s">
        <v>8</v>
      </c>
    </row>
    <row r="78" spans="1:8" x14ac:dyDescent="0.2">
      <c r="A78" s="2" t="s">
        <v>1281</v>
      </c>
      <c r="B78" s="13">
        <v>41279</v>
      </c>
      <c r="C78" s="71">
        <v>0.83333333333333304</v>
      </c>
      <c r="D78" s="32" t="str">
        <f t="shared" si="1"/>
        <v>BRG</v>
      </c>
      <c r="E78" s="21" t="s">
        <v>19</v>
      </c>
      <c r="F78" s="21" t="s">
        <v>7</v>
      </c>
      <c r="G78" s="16">
        <v>8</v>
      </c>
      <c r="H78" s="16" t="s">
        <v>5</v>
      </c>
    </row>
    <row r="79" spans="1:8" x14ac:dyDescent="0.2">
      <c r="A79" s="2" t="s">
        <v>153</v>
      </c>
      <c r="B79" s="25">
        <v>41286</v>
      </c>
      <c r="C79" s="71">
        <v>0.375</v>
      </c>
      <c r="D79" s="32" t="str">
        <f t="shared" si="1"/>
        <v>BRG</v>
      </c>
      <c r="E79" s="29" t="s">
        <v>18</v>
      </c>
      <c r="F79" s="29" t="s">
        <v>7</v>
      </c>
      <c r="G79" s="30">
        <v>3</v>
      </c>
      <c r="H79" s="29" t="s">
        <v>8</v>
      </c>
    </row>
    <row r="80" spans="1:8" x14ac:dyDescent="0.2">
      <c r="A80" s="2" t="s">
        <v>155</v>
      </c>
      <c r="B80" s="25">
        <v>41286</v>
      </c>
      <c r="C80" s="71">
        <v>0.41666666666666702</v>
      </c>
      <c r="D80" s="32" t="str">
        <f t="shared" si="1"/>
        <v>BRG</v>
      </c>
      <c r="E80" s="21" t="s">
        <v>60</v>
      </c>
      <c r="F80" s="16" t="s">
        <v>9</v>
      </c>
      <c r="G80" s="16">
        <v>3</v>
      </c>
      <c r="H80" s="16" t="s">
        <v>8</v>
      </c>
    </row>
    <row r="81" spans="1:8" x14ac:dyDescent="0.2">
      <c r="A81" s="2" t="s">
        <v>362</v>
      </c>
      <c r="B81" s="13">
        <v>41286</v>
      </c>
      <c r="C81" s="71">
        <v>0.45833333333333298</v>
      </c>
      <c r="D81" s="32" t="str">
        <f t="shared" si="1"/>
        <v>BRG</v>
      </c>
      <c r="E81" s="16" t="s">
        <v>43</v>
      </c>
      <c r="F81" s="16" t="s">
        <v>7</v>
      </c>
      <c r="G81" s="16">
        <v>4</v>
      </c>
      <c r="H81" s="16" t="s">
        <v>8</v>
      </c>
    </row>
    <row r="82" spans="1:8" x14ac:dyDescent="0.2">
      <c r="A82" s="2" t="s">
        <v>702</v>
      </c>
      <c r="B82" s="25">
        <v>41286</v>
      </c>
      <c r="C82" s="71">
        <v>0.5</v>
      </c>
      <c r="D82" s="32" t="str">
        <f t="shared" si="1"/>
        <v>BRG</v>
      </c>
      <c r="E82" s="46" t="s">
        <v>42</v>
      </c>
      <c r="F82" s="46" t="s">
        <v>9</v>
      </c>
      <c r="G82" s="30">
        <v>5</v>
      </c>
      <c r="H82" s="29" t="s">
        <v>5</v>
      </c>
    </row>
    <row r="83" spans="1:8" x14ac:dyDescent="0.2">
      <c r="A83" s="2" t="s">
        <v>695</v>
      </c>
      <c r="B83" s="25">
        <v>41286</v>
      </c>
      <c r="C83" s="71">
        <v>0.54166666666666696</v>
      </c>
      <c r="D83" s="32" t="str">
        <f t="shared" si="1"/>
        <v>BRG</v>
      </c>
      <c r="E83" s="29" t="s">
        <v>51</v>
      </c>
      <c r="F83" s="29" t="s">
        <v>7</v>
      </c>
      <c r="G83" s="30">
        <v>5</v>
      </c>
      <c r="H83" s="29" t="s">
        <v>5</v>
      </c>
    </row>
    <row r="84" spans="1:8" x14ac:dyDescent="0.2">
      <c r="A84" s="2" t="s">
        <v>584</v>
      </c>
      <c r="B84" s="13">
        <v>41286</v>
      </c>
      <c r="C84" s="71">
        <v>0.58333333333333304</v>
      </c>
      <c r="D84" s="32" t="str">
        <f t="shared" si="1"/>
        <v>BRG</v>
      </c>
      <c r="E84" s="21" t="s">
        <v>15</v>
      </c>
      <c r="F84" s="21" t="s">
        <v>9</v>
      </c>
      <c r="G84" s="16">
        <v>5</v>
      </c>
      <c r="H84" s="16" t="s">
        <v>8</v>
      </c>
    </row>
    <row r="85" spans="1:8" x14ac:dyDescent="0.2">
      <c r="A85" s="2" t="s">
        <v>832</v>
      </c>
      <c r="B85" s="13">
        <v>41286</v>
      </c>
      <c r="C85" s="71">
        <v>0.625</v>
      </c>
      <c r="D85" s="32" t="str">
        <f t="shared" si="1"/>
        <v>BRG</v>
      </c>
      <c r="E85" s="21" t="s">
        <v>24</v>
      </c>
      <c r="F85" s="21" t="s">
        <v>7</v>
      </c>
      <c r="G85" s="16">
        <v>6</v>
      </c>
      <c r="H85" s="16" t="s">
        <v>8</v>
      </c>
    </row>
    <row r="86" spans="1:8" x14ac:dyDescent="0.2">
      <c r="A86" s="2" t="s">
        <v>1288</v>
      </c>
      <c r="B86" s="25">
        <v>41286</v>
      </c>
      <c r="C86" s="71">
        <v>0.66666666666666696</v>
      </c>
      <c r="D86" s="32" t="str">
        <f t="shared" si="1"/>
        <v>BRG</v>
      </c>
      <c r="E86" s="21" t="s">
        <v>15</v>
      </c>
      <c r="F86" s="16" t="s">
        <v>7</v>
      </c>
      <c r="G86" s="16">
        <v>8</v>
      </c>
      <c r="H86" s="16" t="s">
        <v>5</v>
      </c>
    </row>
    <row r="87" spans="1:8" x14ac:dyDescent="0.2">
      <c r="A87" s="2" t="s">
        <v>1215</v>
      </c>
      <c r="B87" s="25">
        <v>41286</v>
      </c>
      <c r="C87" s="71">
        <v>0.70833333333333304</v>
      </c>
      <c r="D87" s="32" t="str">
        <f t="shared" si="1"/>
        <v>BRG</v>
      </c>
      <c r="E87" s="2" t="s">
        <v>60</v>
      </c>
      <c r="F87" s="2" t="s">
        <v>9</v>
      </c>
      <c r="G87" s="17">
        <v>8</v>
      </c>
      <c r="H87" s="21" t="s">
        <v>8</v>
      </c>
    </row>
    <row r="88" spans="1:8" x14ac:dyDescent="0.2">
      <c r="A88" s="2" t="s">
        <v>1218</v>
      </c>
      <c r="B88" s="25">
        <v>41286</v>
      </c>
      <c r="C88" s="71">
        <v>0.75</v>
      </c>
      <c r="D88" s="32" t="str">
        <f t="shared" si="1"/>
        <v>BRG</v>
      </c>
      <c r="E88" s="46" t="s">
        <v>49</v>
      </c>
      <c r="F88" s="2" t="s">
        <v>7</v>
      </c>
      <c r="G88" s="17">
        <v>8</v>
      </c>
      <c r="H88" s="21" t="s">
        <v>8</v>
      </c>
    </row>
    <row r="89" spans="1:8" x14ac:dyDescent="0.2">
      <c r="A89" s="2" t="s">
        <v>242</v>
      </c>
      <c r="B89" s="13">
        <v>41293</v>
      </c>
      <c r="C89" s="71">
        <v>0.375</v>
      </c>
      <c r="D89" s="32" t="str">
        <f t="shared" si="1"/>
        <v>BRG</v>
      </c>
      <c r="E89" s="2" t="s">
        <v>26</v>
      </c>
      <c r="F89" s="2" t="s">
        <v>7</v>
      </c>
      <c r="G89" s="17">
        <v>3</v>
      </c>
      <c r="H89" s="17" t="s">
        <v>5</v>
      </c>
    </row>
    <row r="90" spans="1:8" x14ac:dyDescent="0.2">
      <c r="A90" s="2" t="s">
        <v>169</v>
      </c>
      <c r="B90" s="25">
        <v>41293</v>
      </c>
      <c r="C90" s="71">
        <v>0.41666666666666702</v>
      </c>
      <c r="D90" s="32" t="str">
        <f t="shared" si="1"/>
        <v>BRG</v>
      </c>
      <c r="E90" s="29" t="s">
        <v>4</v>
      </c>
      <c r="F90" s="29" t="s">
        <v>9</v>
      </c>
      <c r="G90" s="30">
        <v>3</v>
      </c>
      <c r="H90" s="29" t="s">
        <v>8</v>
      </c>
    </row>
    <row r="91" spans="1:8" x14ac:dyDescent="0.2">
      <c r="A91" s="2" t="s">
        <v>473</v>
      </c>
      <c r="B91" s="13">
        <v>41293</v>
      </c>
      <c r="C91" s="71">
        <v>0.45833333333333298</v>
      </c>
      <c r="D91" s="32" t="str">
        <f t="shared" si="1"/>
        <v>BRG</v>
      </c>
      <c r="E91" s="16" t="s">
        <v>25</v>
      </c>
      <c r="F91" s="21" t="s">
        <v>7</v>
      </c>
      <c r="G91" s="16">
        <v>4</v>
      </c>
      <c r="H91" s="16" t="s">
        <v>5</v>
      </c>
    </row>
    <row r="92" spans="1:8" x14ac:dyDescent="0.2">
      <c r="A92" s="2" t="s">
        <v>474</v>
      </c>
      <c r="B92" s="13">
        <v>41293</v>
      </c>
      <c r="C92" s="71">
        <v>0.5</v>
      </c>
      <c r="D92" s="32" t="str">
        <f t="shared" si="1"/>
        <v>BRG</v>
      </c>
      <c r="E92" s="21" t="s">
        <v>18</v>
      </c>
      <c r="F92" s="21" t="s">
        <v>9</v>
      </c>
      <c r="G92" s="16">
        <v>4</v>
      </c>
      <c r="H92" s="16" t="s">
        <v>5</v>
      </c>
    </row>
    <row r="93" spans="1:8" x14ac:dyDescent="0.2">
      <c r="A93" s="2" t="s">
        <v>379</v>
      </c>
      <c r="B93" s="13">
        <v>41293</v>
      </c>
      <c r="C93" s="71">
        <v>0.54166666666666696</v>
      </c>
      <c r="D93" s="32" t="str">
        <f t="shared" si="1"/>
        <v>BRG</v>
      </c>
      <c r="E93" s="21" t="s">
        <v>43</v>
      </c>
      <c r="F93" s="21" t="s">
        <v>9</v>
      </c>
      <c r="G93" s="16">
        <v>4</v>
      </c>
      <c r="H93" s="16" t="s">
        <v>8</v>
      </c>
    </row>
    <row r="94" spans="1:8" x14ac:dyDescent="0.2">
      <c r="A94" s="2" t="s">
        <v>708</v>
      </c>
      <c r="B94" s="13">
        <v>41293</v>
      </c>
      <c r="C94" s="71">
        <v>0.58333333333333304</v>
      </c>
      <c r="D94" s="32" t="str">
        <f t="shared" si="1"/>
        <v>BRG</v>
      </c>
      <c r="E94" s="2" t="s">
        <v>22</v>
      </c>
      <c r="F94" s="15" t="s">
        <v>7</v>
      </c>
      <c r="G94" s="16">
        <v>5</v>
      </c>
      <c r="H94" s="21" t="s">
        <v>5</v>
      </c>
    </row>
    <row r="95" spans="1:8" x14ac:dyDescent="0.2">
      <c r="A95" s="2" t="s">
        <v>929</v>
      </c>
      <c r="B95" s="13">
        <v>41293</v>
      </c>
      <c r="C95" s="71">
        <v>0.625</v>
      </c>
      <c r="D95" s="32" t="str">
        <f t="shared" si="1"/>
        <v>BRG</v>
      </c>
      <c r="E95" s="2" t="s">
        <v>48</v>
      </c>
      <c r="F95" s="2" t="s">
        <v>7</v>
      </c>
      <c r="G95" s="16">
        <v>6</v>
      </c>
      <c r="H95" s="16" t="s">
        <v>5</v>
      </c>
    </row>
    <row r="96" spans="1:8" x14ac:dyDescent="0.2">
      <c r="A96" s="2" t="s">
        <v>1112</v>
      </c>
      <c r="B96" s="25">
        <v>41293</v>
      </c>
      <c r="C96" s="71">
        <v>0.66666666666666696</v>
      </c>
      <c r="D96" s="32" t="str">
        <f t="shared" si="1"/>
        <v>BRG</v>
      </c>
      <c r="E96" s="21" t="s">
        <v>14</v>
      </c>
      <c r="F96" s="21" t="s">
        <v>7</v>
      </c>
      <c r="G96" s="16">
        <v>7</v>
      </c>
      <c r="H96" s="16" t="s">
        <v>5</v>
      </c>
    </row>
    <row r="97" spans="1:8" x14ac:dyDescent="0.2">
      <c r="A97" s="2" t="s">
        <v>1036</v>
      </c>
      <c r="B97" s="13">
        <v>41293</v>
      </c>
      <c r="C97" s="71">
        <v>0.70833333333333304</v>
      </c>
      <c r="D97" s="32" t="str">
        <f t="shared" si="1"/>
        <v>BRG</v>
      </c>
      <c r="E97" s="2" t="s">
        <v>14</v>
      </c>
      <c r="F97" s="2" t="s">
        <v>9</v>
      </c>
      <c r="G97" s="16">
        <v>7</v>
      </c>
      <c r="H97" s="16" t="s">
        <v>8</v>
      </c>
    </row>
    <row r="98" spans="1:8" x14ac:dyDescent="0.2">
      <c r="A98" s="2" t="s">
        <v>1038</v>
      </c>
      <c r="B98" s="13">
        <v>41293</v>
      </c>
      <c r="C98" s="71">
        <v>0.75</v>
      </c>
      <c r="D98" s="32" t="str">
        <f t="shared" si="1"/>
        <v>BRG</v>
      </c>
      <c r="E98" s="21" t="s">
        <v>60</v>
      </c>
      <c r="F98" s="21" t="s">
        <v>7</v>
      </c>
      <c r="G98" s="16">
        <v>7</v>
      </c>
      <c r="H98" s="16" t="s">
        <v>8</v>
      </c>
    </row>
    <row r="99" spans="1:8" x14ac:dyDescent="0.2">
      <c r="A99" s="2" t="s">
        <v>1229</v>
      </c>
      <c r="B99" s="13">
        <v>41293</v>
      </c>
      <c r="C99" s="71">
        <v>0.79166666666666696</v>
      </c>
      <c r="D99" s="32" t="str">
        <f t="shared" si="1"/>
        <v>BRG</v>
      </c>
      <c r="E99" s="2" t="s">
        <v>43</v>
      </c>
      <c r="F99" s="2" t="s">
        <v>9</v>
      </c>
      <c r="G99" s="16">
        <v>8</v>
      </c>
      <c r="H99" s="16" t="s">
        <v>8</v>
      </c>
    </row>
    <row r="100" spans="1:8" x14ac:dyDescent="0.2">
      <c r="A100" s="2" t="s">
        <v>181</v>
      </c>
      <c r="B100" s="42">
        <v>41301</v>
      </c>
      <c r="C100" s="71">
        <v>0.54166666666666696</v>
      </c>
      <c r="D100" s="32" t="str">
        <f t="shared" si="1"/>
        <v>BRG</v>
      </c>
      <c r="E100" s="29" t="s">
        <v>60</v>
      </c>
      <c r="F100" s="29" t="s">
        <v>7</v>
      </c>
      <c r="G100" s="30">
        <v>3</v>
      </c>
      <c r="H100" s="29" t="s">
        <v>8</v>
      </c>
    </row>
    <row r="101" spans="1:8" x14ac:dyDescent="0.2">
      <c r="A101" s="2" t="s">
        <v>722</v>
      </c>
      <c r="B101" s="42">
        <v>41301</v>
      </c>
      <c r="C101" s="71">
        <v>0.58333333333333404</v>
      </c>
      <c r="D101" s="32" t="str">
        <f t="shared" si="1"/>
        <v>BRG</v>
      </c>
      <c r="E101" s="2" t="s">
        <v>14</v>
      </c>
      <c r="F101" s="2" t="s">
        <v>7</v>
      </c>
      <c r="G101" s="16">
        <v>5</v>
      </c>
      <c r="H101" s="21" t="s">
        <v>5</v>
      </c>
    </row>
    <row r="102" spans="1:8" x14ac:dyDescent="0.2">
      <c r="A102" s="2" t="s">
        <v>608</v>
      </c>
      <c r="B102" s="42">
        <v>41301</v>
      </c>
      <c r="C102" s="71">
        <v>0.625</v>
      </c>
      <c r="D102" s="32" t="str">
        <f t="shared" si="1"/>
        <v>BRG</v>
      </c>
      <c r="E102" s="21" t="s">
        <v>47</v>
      </c>
      <c r="F102" s="21" t="s">
        <v>7</v>
      </c>
      <c r="G102" s="16">
        <v>5</v>
      </c>
      <c r="H102" s="16" t="s">
        <v>8</v>
      </c>
    </row>
    <row r="103" spans="1:8" x14ac:dyDescent="0.2">
      <c r="A103" s="2" t="s">
        <v>1052</v>
      </c>
      <c r="B103" s="42">
        <v>41301</v>
      </c>
      <c r="C103" s="71">
        <v>0.66666666666666696</v>
      </c>
      <c r="D103" s="32" t="str">
        <f t="shared" si="1"/>
        <v>BRG</v>
      </c>
      <c r="E103" s="21" t="s">
        <v>18</v>
      </c>
      <c r="F103" s="21" t="s">
        <v>7</v>
      </c>
      <c r="G103" s="16">
        <v>7</v>
      </c>
      <c r="H103" s="16" t="s">
        <v>8</v>
      </c>
    </row>
    <row r="104" spans="1:8" x14ac:dyDescent="0.2">
      <c r="A104" s="2" t="s">
        <v>1244</v>
      </c>
      <c r="B104" s="42">
        <v>41301</v>
      </c>
      <c r="C104" s="71">
        <v>0.70833333333333404</v>
      </c>
      <c r="D104" s="32" t="str">
        <f t="shared" si="1"/>
        <v>BRG</v>
      </c>
      <c r="E104" s="2" t="s">
        <v>14</v>
      </c>
      <c r="F104" s="2" t="s">
        <v>7</v>
      </c>
      <c r="G104" s="16">
        <v>8</v>
      </c>
      <c r="H104" s="16" t="s">
        <v>8</v>
      </c>
    </row>
    <row r="105" spans="1:8" x14ac:dyDescent="0.2">
      <c r="A105" s="2" t="s">
        <v>65</v>
      </c>
      <c r="B105" s="13">
        <v>41216</v>
      </c>
      <c r="C105" s="14"/>
      <c r="D105" s="32" t="str">
        <f t="shared" si="1"/>
        <v>BYE</v>
      </c>
      <c r="E105" s="2" t="s">
        <v>4</v>
      </c>
      <c r="F105" s="2" t="s">
        <v>17</v>
      </c>
      <c r="G105" s="16">
        <v>3</v>
      </c>
      <c r="H105" s="16" t="s">
        <v>8</v>
      </c>
    </row>
    <row r="106" spans="1:8" x14ac:dyDescent="0.2">
      <c r="A106" s="2" t="s">
        <v>617</v>
      </c>
      <c r="B106" s="13">
        <v>41216</v>
      </c>
      <c r="C106" s="14"/>
      <c r="D106" s="32" t="str">
        <f t="shared" si="1"/>
        <v>BYE</v>
      </c>
      <c r="E106" s="21" t="s">
        <v>16</v>
      </c>
      <c r="F106" s="21" t="s">
        <v>17</v>
      </c>
      <c r="G106" s="16">
        <v>5</v>
      </c>
      <c r="H106" s="16" t="s">
        <v>5</v>
      </c>
    </row>
    <row r="107" spans="1:8" x14ac:dyDescent="0.2">
      <c r="A107" s="2" t="s">
        <v>494</v>
      </c>
      <c r="B107" s="13">
        <v>41216</v>
      </c>
      <c r="C107" s="14"/>
      <c r="D107" s="32" t="str">
        <f t="shared" si="1"/>
        <v>BYE</v>
      </c>
      <c r="E107" s="21" t="s">
        <v>16</v>
      </c>
      <c r="F107" s="21" t="s">
        <v>17</v>
      </c>
      <c r="G107" s="16">
        <v>5</v>
      </c>
      <c r="H107" s="16" t="s">
        <v>8</v>
      </c>
    </row>
    <row r="108" spans="1:8" x14ac:dyDescent="0.2">
      <c r="A108" s="2" t="s">
        <v>865</v>
      </c>
      <c r="B108" s="25">
        <v>41216</v>
      </c>
      <c r="C108" s="14"/>
      <c r="D108" s="32" t="str">
        <f t="shared" si="1"/>
        <v>BYE</v>
      </c>
      <c r="E108" s="16" t="s">
        <v>7</v>
      </c>
      <c r="F108" s="16" t="s">
        <v>17</v>
      </c>
      <c r="G108" s="16">
        <v>6</v>
      </c>
      <c r="H108" s="16" t="s">
        <v>5</v>
      </c>
    </row>
    <row r="109" spans="1:8" x14ac:dyDescent="0.2">
      <c r="A109" s="2" t="s">
        <v>733</v>
      </c>
      <c r="B109" s="25">
        <v>41216</v>
      </c>
      <c r="C109" s="14"/>
      <c r="D109" s="32" t="str">
        <f t="shared" si="1"/>
        <v>BYE</v>
      </c>
      <c r="E109" s="2" t="s">
        <v>9</v>
      </c>
      <c r="F109" s="2" t="s">
        <v>17</v>
      </c>
      <c r="G109" s="17">
        <v>6</v>
      </c>
      <c r="H109" s="21" t="s">
        <v>8</v>
      </c>
    </row>
    <row r="110" spans="1:8" x14ac:dyDescent="0.2">
      <c r="A110" s="2" t="s">
        <v>1055</v>
      </c>
      <c r="B110" s="25">
        <v>41216</v>
      </c>
      <c r="C110" s="14"/>
      <c r="D110" s="32" t="str">
        <f t="shared" si="1"/>
        <v>BYE</v>
      </c>
      <c r="E110" s="16" t="s">
        <v>7</v>
      </c>
      <c r="F110" s="21" t="s">
        <v>17</v>
      </c>
      <c r="G110" s="16">
        <v>7</v>
      </c>
      <c r="H110" s="16" t="s">
        <v>5</v>
      </c>
    </row>
    <row r="111" spans="1:8" x14ac:dyDescent="0.2">
      <c r="A111" s="2" t="s">
        <v>1247</v>
      </c>
      <c r="B111" s="13">
        <v>41216</v>
      </c>
      <c r="C111" s="14"/>
      <c r="D111" s="32" t="str">
        <f t="shared" si="1"/>
        <v>BYE</v>
      </c>
      <c r="E111" s="2" t="s">
        <v>20</v>
      </c>
      <c r="F111" s="2" t="s">
        <v>17</v>
      </c>
      <c r="G111" s="16">
        <v>8</v>
      </c>
      <c r="H111" s="16" t="s">
        <v>5</v>
      </c>
    </row>
    <row r="112" spans="1:8" x14ac:dyDescent="0.2">
      <c r="A112" s="2" t="s">
        <v>1136</v>
      </c>
      <c r="B112" s="25">
        <v>41216</v>
      </c>
      <c r="C112" s="14"/>
      <c r="D112" s="32" t="str">
        <f t="shared" si="1"/>
        <v>BYE</v>
      </c>
      <c r="E112" s="29" t="s">
        <v>23</v>
      </c>
      <c r="F112" s="29" t="s">
        <v>17</v>
      </c>
      <c r="G112" s="30">
        <v>8</v>
      </c>
      <c r="H112" s="29" t="s">
        <v>8</v>
      </c>
    </row>
    <row r="113" spans="1:8" x14ac:dyDescent="0.2">
      <c r="A113" s="2" t="s">
        <v>79</v>
      </c>
      <c r="B113" s="13">
        <v>41223</v>
      </c>
      <c r="C113" s="14"/>
      <c r="D113" s="32" t="str">
        <f t="shared" si="1"/>
        <v>BYE</v>
      </c>
      <c r="E113" s="2" t="s">
        <v>49</v>
      </c>
      <c r="F113" s="2" t="s">
        <v>17</v>
      </c>
      <c r="G113" s="16">
        <v>3</v>
      </c>
      <c r="H113" s="16" t="s">
        <v>8</v>
      </c>
    </row>
    <row r="114" spans="1:8" x14ac:dyDescent="0.2">
      <c r="A114" s="2" t="s">
        <v>631</v>
      </c>
      <c r="B114" s="25">
        <v>41223</v>
      </c>
      <c r="C114" s="14"/>
      <c r="D114" s="32" t="str">
        <f t="shared" si="1"/>
        <v>BYE</v>
      </c>
      <c r="E114" s="21" t="s">
        <v>47</v>
      </c>
      <c r="F114" s="16" t="s">
        <v>17</v>
      </c>
      <c r="G114" s="16">
        <v>5</v>
      </c>
      <c r="H114" s="16" t="s">
        <v>5</v>
      </c>
    </row>
    <row r="115" spans="1:8" x14ac:dyDescent="0.2">
      <c r="A115" s="2" t="s">
        <v>504</v>
      </c>
      <c r="B115" s="25">
        <v>41223</v>
      </c>
      <c r="C115" s="14"/>
      <c r="D115" s="32" t="str">
        <f t="shared" si="1"/>
        <v>BYE</v>
      </c>
      <c r="E115" s="21" t="s">
        <v>59</v>
      </c>
      <c r="F115" s="21" t="s">
        <v>17</v>
      </c>
      <c r="G115" s="16">
        <v>5</v>
      </c>
      <c r="H115" s="16" t="s">
        <v>8</v>
      </c>
    </row>
    <row r="116" spans="1:8" x14ac:dyDescent="0.2">
      <c r="A116" s="2" t="s">
        <v>875</v>
      </c>
      <c r="B116" s="25">
        <v>41223</v>
      </c>
      <c r="C116" s="14"/>
      <c r="D116" s="32" t="str">
        <f t="shared" si="1"/>
        <v>BYE</v>
      </c>
      <c r="E116" s="21" t="s">
        <v>12</v>
      </c>
      <c r="F116" s="21" t="s">
        <v>17</v>
      </c>
      <c r="G116" s="16">
        <v>6</v>
      </c>
      <c r="H116" s="16" t="s">
        <v>5</v>
      </c>
    </row>
    <row r="117" spans="1:8" x14ac:dyDescent="0.2">
      <c r="A117" s="2" t="s">
        <v>747</v>
      </c>
      <c r="B117" s="13">
        <v>41223</v>
      </c>
      <c r="C117" s="14"/>
      <c r="D117" s="32" t="str">
        <f t="shared" si="1"/>
        <v>BYE</v>
      </c>
      <c r="E117" s="2" t="s">
        <v>25</v>
      </c>
      <c r="F117" s="2" t="s">
        <v>17</v>
      </c>
      <c r="G117" s="17">
        <v>6</v>
      </c>
      <c r="H117" s="21" t="s">
        <v>8</v>
      </c>
    </row>
    <row r="118" spans="1:8" x14ac:dyDescent="0.2">
      <c r="A118" s="2" t="s">
        <v>1064</v>
      </c>
      <c r="B118" s="13">
        <v>41223</v>
      </c>
      <c r="C118" s="14"/>
      <c r="D118" s="32" t="str">
        <f t="shared" si="1"/>
        <v>BYE</v>
      </c>
      <c r="E118" s="21" t="s">
        <v>19</v>
      </c>
      <c r="F118" s="21" t="s">
        <v>17</v>
      </c>
      <c r="G118" s="16">
        <v>7</v>
      </c>
      <c r="H118" s="16" t="s">
        <v>5</v>
      </c>
    </row>
    <row r="119" spans="1:8" x14ac:dyDescent="0.2">
      <c r="A119" s="2" t="s">
        <v>1255</v>
      </c>
      <c r="B119" s="25">
        <v>41223</v>
      </c>
      <c r="C119" s="14"/>
      <c r="D119" s="32" t="str">
        <f t="shared" si="1"/>
        <v>BYE</v>
      </c>
      <c r="E119" s="21" t="s">
        <v>26</v>
      </c>
      <c r="F119" s="21" t="s">
        <v>17</v>
      </c>
      <c r="G119" s="16">
        <v>8</v>
      </c>
      <c r="H119" s="16" t="s">
        <v>5</v>
      </c>
    </row>
    <row r="120" spans="1:8" x14ac:dyDescent="0.2">
      <c r="A120" s="2" t="s">
        <v>1139</v>
      </c>
      <c r="B120" s="25">
        <v>41223</v>
      </c>
      <c r="C120" s="14"/>
      <c r="D120" s="32" t="str">
        <f t="shared" si="1"/>
        <v>BYE</v>
      </c>
      <c r="E120" s="29" t="s">
        <v>4</v>
      </c>
      <c r="F120" s="29" t="s">
        <v>17</v>
      </c>
      <c r="G120" s="30">
        <v>8</v>
      </c>
      <c r="H120" s="29" t="s">
        <v>8</v>
      </c>
    </row>
    <row r="121" spans="1:8" x14ac:dyDescent="0.2">
      <c r="A121" s="2" t="s">
        <v>92</v>
      </c>
      <c r="B121" s="13">
        <v>41230</v>
      </c>
      <c r="C121" s="14"/>
      <c r="D121" s="32" t="str">
        <f t="shared" si="1"/>
        <v>BYE</v>
      </c>
      <c r="E121" s="21" t="s">
        <v>24</v>
      </c>
      <c r="F121" s="21" t="s">
        <v>17</v>
      </c>
      <c r="G121" s="16">
        <v>3</v>
      </c>
      <c r="H121" s="16" t="s">
        <v>8</v>
      </c>
    </row>
    <row r="122" spans="1:8" x14ac:dyDescent="0.2">
      <c r="A122" s="2" t="s">
        <v>644</v>
      </c>
      <c r="B122" s="13">
        <v>41230</v>
      </c>
      <c r="C122" s="14"/>
      <c r="D122" s="32" t="str">
        <f t="shared" si="1"/>
        <v>BYE</v>
      </c>
      <c r="E122" s="21" t="s">
        <v>48</v>
      </c>
      <c r="F122" s="16" t="s">
        <v>17</v>
      </c>
      <c r="G122" s="16">
        <v>5</v>
      </c>
      <c r="H122" s="16" t="s">
        <v>5</v>
      </c>
    </row>
    <row r="123" spans="1:8" x14ac:dyDescent="0.2">
      <c r="A123" s="2" t="s">
        <v>519</v>
      </c>
      <c r="B123" s="25">
        <v>41230</v>
      </c>
      <c r="C123" s="14"/>
      <c r="D123" s="32" t="str">
        <f t="shared" si="1"/>
        <v>BYE</v>
      </c>
      <c r="E123" s="21" t="s">
        <v>49</v>
      </c>
      <c r="F123" s="21" t="s">
        <v>17</v>
      </c>
      <c r="G123" s="21">
        <v>5</v>
      </c>
      <c r="H123" s="21" t="s">
        <v>8</v>
      </c>
    </row>
    <row r="124" spans="1:8" x14ac:dyDescent="0.2">
      <c r="A124" s="2" t="s">
        <v>884</v>
      </c>
      <c r="B124" s="25">
        <v>41230</v>
      </c>
      <c r="C124" s="14"/>
      <c r="D124" s="32" t="str">
        <f t="shared" si="1"/>
        <v>BYE</v>
      </c>
      <c r="E124" s="21" t="s">
        <v>20</v>
      </c>
      <c r="F124" s="16" t="s">
        <v>17</v>
      </c>
      <c r="G124" s="16">
        <v>6</v>
      </c>
      <c r="H124" s="16" t="s">
        <v>5</v>
      </c>
    </row>
    <row r="125" spans="1:8" x14ac:dyDescent="0.2">
      <c r="A125" s="2" t="s">
        <v>763</v>
      </c>
      <c r="B125" s="25">
        <v>41230</v>
      </c>
      <c r="C125" s="14"/>
      <c r="D125" s="32" t="str">
        <f t="shared" si="1"/>
        <v>BYE</v>
      </c>
      <c r="E125" s="2" t="s">
        <v>12</v>
      </c>
      <c r="F125" s="2" t="s">
        <v>17</v>
      </c>
      <c r="G125" s="17">
        <v>6</v>
      </c>
      <c r="H125" s="21" t="s">
        <v>8</v>
      </c>
    </row>
    <row r="126" spans="1:8" x14ac:dyDescent="0.2">
      <c r="A126" s="2" t="s">
        <v>1072</v>
      </c>
      <c r="B126" s="13">
        <v>41230</v>
      </c>
      <c r="C126" s="14"/>
      <c r="D126" s="32" t="str">
        <f t="shared" si="1"/>
        <v>BYE</v>
      </c>
      <c r="E126" s="21" t="s">
        <v>26</v>
      </c>
      <c r="F126" s="21" t="s">
        <v>17</v>
      </c>
      <c r="G126" s="16">
        <v>7</v>
      </c>
      <c r="H126" s="16" t="s">
        <v>5</v>
      </c>
    </row>
    <row r="127" spans="1:8" x14ac:dyDescent="0.2">
      <c r="A127" s="2" t="s">
        <v>1262</v>
      </c>
      <c r="B127" s="13">
        <v>41230</v>
      </c>
      <c r="C127" s="14"/>
      <c r="D127" s="32" t="str">
        <f t="shared" si="1"/>
        <v>BYE</v>
      </c>
      <c r="E127" s="21" t="s">
        <v>12</v>
      </c>
      <c r="F127" s="21" t="s">
        <v>17</v>
      </c>
      <c r="G127" s="16">
        <v>8</v>
      </c>
      <c r="H127" s="16" t="s">
        <v>5</v>
      </c>
    </row>
    <row r="128" spans="1:8" x14ac:dyDescent="0.2">
      <c r="A128" s="2" t="s">
        <v>1153</v>
      </c>
      <c r="B128" s="25">
        <v>41230</v>
      </c>
      <c r="C128" s="14"/>
      <c r="D128" s="32" t="str">
        <f t="shared" si="1"/>
        <v>BYE</v>
      </c>
      <c r="E128" s="29" t="s">
        <v>44</v>
      </c>
      <c r="F128" s="29" t="s">
        <v>17</v>
      </c>
      <c r="G128" s="30">
        <v>8</v>
      </c>
      <c r="H128" s="29" t="s">
        <v>8</v>
      </c>
    </row>
    <row r="129" spans="1:8" x14ac:dyDescent="0.2">
      <c r="A129" s="2" t="s">
        <v>105</v>
      </c>
      <c r="B129" s="25">
        <v>41244</v>
      </c>
      <c r="C129" s="14"/>
      <c r="D129" s="32" t="str">
        <f t="shared" si="1"/>
        <v>BYE</v>
      </c>
      <c r="E129" s="21" t="s">
        <v>19</v>
      </c>
      <c r="F129" s="16" t="s">
        <v>17</v>
      </c>
      <c r="G129" s="16">
        <v>3</v>
      </c>
      <c r="H129" s="16" t="s">
        <v>8</v>
      </c>
    </row>
    <row r="130" spans="1:8" x14ac:dyDescent="0.2">
      <c r="A130" s="2" t="s">
        <v>657</v>
      </c>
      <c r="B130" s="25">
        <v>41244</v>
      </c>
      <c r="C130" s="14"/>
      <c r="D130" s="32" t="str">
        <f t="shared" ref="D130:D193" si="2">LEFT(F130,3)</f>
        <v>BYE</v>
      </c>
      <c r="E130" s="16" t="s">
        <v>42</v>
      </c>
      <c r="F130" s="16" t="s">
        <v>17</v>
      </c>
      <c r="G130" s="16">
        <v>5</v>
      </c>
      <c r="H130" s="16" t="s">
        <v>5</v>
      </c>
    </row>
    <row r="131" spans="1:8" x14ac:dyDescent="0.2">
      <c r="A131" s="2" t="s">
        <v>534</v>
      </c>
      <c r="B131" s="25">
        <v>41244</v>
      </c>
      <c r="C131" s="14"/>
      <c r="D131" s="32" t="str">
        <f t="shared" si="2"/>
        <v>BYE</v>
      </c>
      <c r="E131" s="21" t="s">
        <v>42</v>
      </c>
      <c r="F131" s="21" t="s">
        <v>17</v>
      </c>
      <c r="G131" s="16">
        <v>5</v>
      </c>
      <c r="H131" s="16" t="s">
        <v>8</v>
      </c>
    </row>
    <row r="132" spans="1:8" x14ac:dyDescent="0.2">
      <c r="A132" s="2" t="s">
        <v>893</v>
      </c>
      <c r="B132" s="25">
        <v>41244</v>
      </c>
      <c r="C132" s="14"/>
      <c r="D132" s="32" t="str">
        <f t="shared" si="2"/>
        <v>BYE</v>
      </c>
      <c r="E132" s="29" t="s">
        <v>22</v>
      </c>
      <c r="F132" s="29" t="s">
        <v>17</v>
      </c>
      <c r="G132" s="30">
        <v>6</v>
      </c>
      <c r="H132" s="29" t="s">
        <v>5</v>
      </c>
    </row>
    <row r="133" spans="1:8" x14ac:dyDescent="0.2">
      <c r="A133" s="2" t="s">
        <v>779</v>
      </c>
      <c r="B133" s="25">
        <v>41244</v>
      </c>
      <c r="C133" s="14"/>
      <c r="D133" s="32" t="str">
        <f t="shared" si="2"/>
        <v>BYE</v>
      </c>
      <c r="E133" s="2" t="s">
        <v>50</v>
      </c>
      <c r="F133" s="2" t="s">
        <v>17</v>
      </c>
      <c r="G133" s="17">
        <v>6</v>
      </c>
      <c r="H133" s="21" t="s">
        <v>8</v>
      </c>
    </row>
    <row r="134" spans="1:8" x14ac:dyDescent="0.2">
      <c r="A134" s="2" t="s">
        <v>1080</v>
      </c>
      <c r="B134" s="13">
        <v>41244</v>
      </c>
      <c r="C134" s="14"/>
      <c r="D134" s="32" t="str">
        <f t="shared" si="2"/>
        <v>BYE</v>
      </c>
      <c r="E134" s="21" t="s">
        <v>43</v>
      </c>
      <c r="F134" s="21" t="s">
        <v>17</v>
      </c>
      <c r="G134" s="16">
        <v>7</v>
      </c>
      <c r="H134" s="16" t="s">
        <v>5</v>
      </c>
    </row>
    <row r="135" spans="1:8" x14ac:dyDescent="0.2">
      <c r="A135" s="2" t="s">
        <v>1264</v>
      </c>
      <c r="B135" s="13">
        <v>41244</v>
      </c>
      <c r="C135" s="14"/>
      <c r="D135" s="32" t="str">
        <f t="shared" si="2"/>
        <v>BYE</v>
      </c>
      <c r="E135" s="16" t="s">
        <v>48</v>
      </c>
      <c r="F135" s="16" t="s">
        <v>17</v>
      </c>
      <c r="G135" s="16">
        <v>8</v>
      </c>
      <c r="H135" s="16" t="s">
        <v>5</v>
      </c>
    </row>
    <row r="136" spans="1:8" x14ac:dyDescent="0.2">
      <c r="A136" s="2" t="s">
        <v>1166</v>
      </c>
      <c r="B136" s="13">
        <v>41244</v>
      </c>
      <c r="C136" s="14"/>
      <c r="D136" s="32" t="str">
        <f t="shared" si="2"/>
        <v>BYE</v>
      </c>
      <c r="E136" s="2" t="s">
        <v>7</v>
      </c>
      <c r="F136" s="2" t="s">
        <v>17</v>
      </c>
      <c r="G136" s="16">
        <v>8</v>
      </c>
      <c r="H136" s="21" t="s">
        <v>8</v>
      </c>
    </row>
    <row r="137" spans="1:8" x14ac:dyDescent="0.2">
      <c r="A137" s="2" t="s">
        <v>118</v>
      </c>
      <c r="B137" s="25">
        <v>41251</v>
      </c>
      <c r="C137" s="14"/>
      <c r="D137" s="32" t="str">
        <f t="shared" si="2"/>
        <v>BYE</v>
      </c>
      <c r="E137" s="21" t="s">
        <v>14</v>
      </c>
      <c r="F137" s="21" t="s">
        <v>17</v>
      </c>
      <c r="G137" s="16">
        <v>3</v>
      </c>
      <c r="H137" s="16" t="s">
        <v>8</v>
      </c>
    </row>
    <row r="138" spans="1:8" x14ac:dyDescent="0.2">
      <c r="A138" s="2" t="s">
        <v>659</v>
      </c>
      <c r="B138" s="25">
        <v>41251</v>
      </c>
      <c r="C138" s="14"/>
      <c r="D138" s="32" t="str">
        <f t="shared" si="2"/>
        <v>BYE</v>
      </c>
      <c r="E138" s="21" t="s">
        <v>49</v>
      </c>
      <c r="F138" s="21" t="s">
        <v>17</v>
      </c>
      <c r="G138" s="16">
        <v>5</v>
      </c>
      <c r="H138" s="16" t="s">
        <v>5</v>
      </c>
    </row>
    <row r="139" spans="1:8" x14ac:dyDescent="0.2">
      <c r="A139" s="2" t="s">
        <v>549</v>
      </c>
      <c r="B139" s="25">
        <v>41251</v>
      </c>
      <c r="C139" s="14"/>
      <c r="D139" s="32" t="str">
        <f t="shared" si="2"/>
        <v>BYE</v>
      </c>
      <c r="E139" s="46" t="s">
        <v>48</v>
      </c>
      <c r="F139" s="46" t="s">
        <v>17</v>
      </c>
      <c r="G139" s="30">
        <v>5</v>
      </c>
      <c r="H139" s="29" t="s">
        <v>8</v>
      </c>
    </row>
    <row r="140" spans="1:8" x14ac:dyDescent="0.2">
      <c r="A140" s="2" t="s">
        <v>902</v>
      </c>
      <c r="B140" s="25">
        <v>41251</v>
      </c>
      <c r="C140" s="14"/>
      <c r="D140" s="32" t="str">
        <f t="shared" si="2"/>
        <v>BYE</v>
      </c>
      <c r="E140" s="29" t="s">
        <v>26</v>
      </c>
      <c r="F140" s="29" t="s">
        <v>17</v>
      </c>
      <c r="G140" s="30">
        <v>6</v>
      </c>
      <c r="H140" s="29" t="s">
        <v>5</v>
      </c>
    </row>
    <row r="141" spans="1:8" x14ac:dyDescent="0.2">
      <c r="A141" s="2" t="s">
        <v>781</v>
      </c>
      <c r="B141" s="25">
        <v>41251</v>
      </c>
      <c r="C141" s="14"/>
      <c r="D141" s="32" t="str">
        <f t="shared" si="2"/>
        <v>BYE</v>
      </c>
      <c r="E141" s="15" t="s">
        <v>44</v>
      </c>
      <c r="F141" s="2" t="s">
        <v>17</v>
      </c>
      <c r="G141" s="17">
        <v>6</v>
      </c>
      <c r="H141" s="21" t="s">
        <v>8</v>
      </c>
    </row>
    <row r="142" spans="1:8" x14ac:dyDescent="0.2">
      <c r="A142" s="2" t="s">
        <v>1088</v>
      </c>
      <c r="B142" s="31">
        <v>41251</v>
      </c>
      <c r="C142" s="14"/>
      <c r="D142" s="32" t="str">
        <f t="shared" si="2"/>
        <v>BYE</v>
      </c>
      <c r="E142" s="37" t="s">
        <v>44</v>
      </c>
      <c r="F142" s="37" t="s">
        <v>17</v>
      </c>
      <c r="G142" s="33">
        <v>7</v>
      </c>
      <c r="H142" s="33" t="s">
        <v>5</v>
      </c>
    </row>
    <row r="143" spans="1:8" x14ac:dyDescent="0.2">
      <c r="A143" s="2" t="s">
        <v>1271</v>
      </c>
      <c r="B143" s="25">
        <v>41251</v>
      </c>
      <c r="C143" s="14"/>
      <c r="D143" s="32" t="str">
        <f t="shared" si="2"/>
        <v>BYE</v>
      </c>
      <c r="E143" s="21" t="s">
        <v>19</v>
      </c>
      <c r="F143" s="21" t="s">
        <v>17</v>
      </c>
      <c r="G143" s="16">
        <v>8</v>
      </c>
      <c r="H143" s="16" t="s">
        <v>5</v>
      </c>
    </row>
    <row r="144" spans="1:8" x14ac:dyDescent="0.2">
      <c r="A144" s="2" t="s">
        <v>1180</v>
      </c>
      <c r="B144" s="13">
        <v>41251</v>
      </c>
      <c r="C144" s="14"/>
      <c r="D144" s="32" t="str">
        <f t="shared" si="2"/>
        <v>BYE</v>
      </c>
      <c r="E144" s="2" t="s">
        <v>26</v>
      </c>
      <c r="F144" s="2" t="s">
        <v>17</v>
      </c>
      <c r="G144" s="17">
        <v>8</v>
      </c>
      <c r="H144" s="21" t="s">
        <v>8</v>
      </c>
    </row>
    <row r="145" spans="1:8" x14ac:dyDescent="0.2">
      <c r="A145" s="2" t="s">
        <v>131</v>
      </c>
      <c r="B145" s="13">
        <v>41258</v>
      </c>
      <c r="C145" s="14"/>
      <c r="D145" s="32" t="str">
        <f t="shared" si="2"/>
        <v>BYE</v>
      </c>
      <c r="E145" s="21" t="s">
        <v>6</v>
      </c>
      <c r="F145" s="21" t="s">
        <v>17</v>
      </c>
      <c r="G145" s="16">
        <v>3</v>
      </c>
      <c r="H145" s="16" t="s">
        <v>8</v>
      </c>
    </row>
    <row r="146" spans="1:8" x14ac:dyDescent="0.2">
      <c r="A146" s="2" t="s">
        <v>672</v>
      </c>
      <c r="B146" s="25">
        <v>41258</v>
      </c>
      <c r="C146" s="14"/>
      <c r="D146" s="32" t="str">
        <f t="shared" si="2"/>
        <v>BYE</v>
      </c>
      <c r="E146" s="29" t="s">
        <v>43</v>
      </c>
      <c r="F146" s="29" t="s">
        <v>17</v>
      </c>
      <c r="G146" s="30">
        <v>5</v>
      </c>
      <c r="H146" s="29" t="s">
        <v>5</v>
      </c>
    </row>
    <row r="147" spans="1:8" x14ac:dyDescent="0.2">
      <c r="A147" s="2" t="s">
        <v>551</v>
      </c>
      <c r="B147" s="25">
        <v>41258</v>
      </c>
      <c r="C147" s="14"/>
      <c r="D147" s="32" t="str">
        <f t="shared" si="2"/>
        <v>BYE</v>
      </c>
      <c r="E147" s="21" t="s">
        <v>14</v>
      </c>
      <c r="F147" s="21" t="s">
        <v>17</v>
      </c>
      <c r="G147" s="16">
        <v>5</v>
      </c>
      <c r="H147" s="16" t="s">
        <v>8</v>
      </c>
    </row>
    <row r="148" spans="1:8" x14ac:dyDescent="0.2">
      <c r="A148" s="2" t="s">
        <v>911</v>
      </c>
      <c r="B148" s="25">
        <v>41258</v>
      </c>
      <c r="C148" s="14"/>
      <c r="D148" s="32" t="str">
        <f t="shared" si="2"/>
        <v>BYE</v>
      </c>
      <c r="E148" s="29" t="s">
        <v>19</v>
      </c>
      <c r="F148" s="29" t="s">
        <v>17</v>
      </c>
      <c r="G148" s="30">
        <v>6</v>
      </c>
      <c r="H148" s="29" t="s">
        <v>5</v>
      </c>
    </row>
    <row r="149" spans="1:8" x14ac:dyDescent="0.2">
      <c r="A149" s="2" t="s">
        <v>797</v>
      </c>
      <c r="B149" s="13">
        <v>41258</v>
      </c>
      <c r="C149" s="14"/>
      <c r="D149" s="32" t="str">
        <f t="shared" si="2"/>
        <v>BYE</v>
      </c>
      <c r="E149" s="2" t="s">
        <v>46</v>
      </c>
      <c r="F149" s="2" t="s">
        <v>17</v>
      </c>
      <c r="G149" s="16">
        <v>6</v>
      </c>
      <c r="H149" s="16" t="s">
        <v>8</v>
      </c>
    </row>
    <row r="150" spans="1:8" x14ac:dyDescent="0.2">
      <c r="A150" s="2" t="s">
        <v>1090</v>
      </c>
      <c r="B150" s="25">
        <v>41258</v>
      </c>
      <c r="C150" s="14"/>
      <c r="D150" s="32" t="str">
        <f t="shared" si="2"/>
        <v>BYE</v>
      </c>
      <c r="E150" s="21" t="s">
        <v>49</v>
      </c>
      <c r="F150" s="21" t="s">
        <v>17</v>
      </c>
      <c r="G150" s="16">
        <v>7</v>
      </c>
      <c r="H150" s="16" t="s">
        <v>5</v>
      </c>
    </row>
    <row r="151" spans="1:8" x14ac:dyDescent="0.2">
      <c r="A151" s="2" t="s">
        <v>1279</v>
      </c>
      <c r="B151" s="13">
        <v>41258</v>
      </c>
      <c r="C151" s="14"/>
      <c r="D151" s="32" t="str">
        <f t="shared" si="2"/>
        <v>BYE</v>
      </c>
      <c r="E151" s="21" t="s">
        <v>15</v>
      </c>
      <c r="F151" s="16" t="s">
        <v>17</v>
      </c>
      <c r="G151" s="16">
        <v>8</v>
      </c>
      <c r="H151" s="16" t="s">
        <v>5</v>
      </c>
    </row>
    <row r="152" spans="1:8" x14ac:dyDescent="0.2">
      <c r="A152" s="2" t="s">
        <v>1193</v>
      </c>
      <c r="B152" s="13">
        <v>41258</v>
      </c>
      <c r="C152" s="14"/>
      <c r="D152" s="32" t="str">
        <f t="shared" si="2"/>
        <v>BYE</v>
      </c>
      <c r="E152" s="2" t="s">
        <v>13</v>
      </c>
      <c r="F152" s="2" t="s">
        <v>17</v>
      </c>
      <c r="G152" s="17">
        <v>8</v>
      </c>
      <c r="H152" s="21" t="s">
        <v>8</v>
      </c>
    </row>
    <row r="153" spans="1:8" x14ac:dyDescent="0.2">
      <c r="A153" s="2" t="s">
        <v>144</v>
      </c>
      <c r="B153" s="13">
        <v>41279</v>
      </c>
      <c r="C153" s="14"/>
      <c r="D153" s="32" t="str">
        <f t="shared" si="2"/>
        <v>BYE</v>
      </c>
      <c r="E153" s="21" t="s">
        <v>25</v>
      </c>
      <c r="F153" s="16" t="s">
        <v>17</v>
      </c>
      <c r="G153" s="16">
        <v>3</v>
      </c>
      <c r="H153" s="16" t="s">
        <v>8</v>
      </c>
    </row>
    <row r="154" spans="1:8" x14ac:dyDescent="0.2">
      <c r="A154" s="2" t="s">
        <v>685</v>
      </c>
      <c r="B154" s="25">
        <v>41279</v>
      </c>
      <c r="C154" s="14"/>
      <c r="D154" s="32" t="str">
        <f t="shared" si="2"/>
        <v>BYE</v>
      </c>
      <c r="E154" s="29" t="s">
        <v>19</v>
      </c>
      <c r="F154" s="29" t="s">
        <v>17</v>
      </c>
      <c r="G154" s="30">
        <v>5</v>
      </c>
      <c r="H154" s="29" t="s">
        <v>5</v>
      </c>
    </row>
    <row r="155" spans="1:8" x14ac:dyDescent="0.2">
      <c r="A155" s="2" t="s">
        <v>566</v>
      </c>
      <c r="B155" s="13">
        <v>41279</v>
      </c>
      <c r="C155" s="14"/>
      <c r="D155" s="32" t="str">
        <f t="shared" si="2"/>
        <v>BYE</v>
      </c>
      <c r="E155" s="2" t="s">
        <v>47</v>
      </c>
      <c r="F155" s="2" t="s">
        <v>17</v>
      </c>
      <c r="G155" s="16">
        <v>5</v>
      </c>
      <c r="H155" s="16" t="s">
        <v>8</v>
      </c>
    </row>
    <row r="156" spans="1:8" x14ac:dyDescent="0.2">
      <c r="A156" s="2" t="s">
        <v>920</v>
      </c>
      <c r="B156" s="13">
        <v>41279</v>
      </c>
      <c r="C156" s="14"/>
      <c r="D156" s="32" t="str">
        <f t="shared" si="2"/>
        <v>BYE</v>
      </c>
      <c r="E156" s="2" t="s">
        <v>24</v>
      </c>
      <c r="F156" s="2" t="s">
        <v>17</v>
      </c>
      <c r="G156" s="16">
        <v>6</v>
      </c>
      <c r="H156" s="16" t="s">
        <v>5</v>
      </c>
    </row>
    <row r="157" spans="1:8" x14ac:dyDescent="0.2">
      <c r="A157" s="2" t="s">
        <v>813</v>
      </c>
      <c r="B157" s="13">
        <v>41279</v>
      </c>
      <c r="C157" s="14"/>
      <c r="D157" s="32" t="str">
        <f t="shared" si="2"/>
        <v>BYE</v>
      </c>
      <c r="E157" s="21" t="s">
        <v>60</v>
      </c>
      <c r="F157" s="16" t="s">
        <v>17</v>
      </c>
      <c r="G157" s="16">
        <v>6</v>
      </c>
      <c r="H157" s="16" t="s">
        <v>8</v>
      </c>
    </row>
    <row r="158" spans="1:8" x14ac:dyDescent="0.2">
      <c r="A158" s="2" t="s">
        <v>1098</v>
      </c>
      <c r="B158" s="13">
        <v>41279</v>
      </c>
      <c r="C158" s="14"/>
      <c r="D158" s="32" t="str">
        <f t="shared" si="2"/>
        <v>BYE</v>
      </c>
      <c r="E158" s="21" t="s">
        <v>4</v>
      </c>
      <c r="F158" s="21" t="s">
        <v>17</v>
      </c>
      <c r="G158" s="16">
        <v>7</v>
      </c>
      <c r="H158" s="16" t="s">
        <v>5</v>
      </c>
    </row>
    <row r="159" spans="1:8" x14ac:dyDescent="0.2">
      <c r="A159" s="2" t="s">
        <v>1285</v>
      </c>
      <c r="B159" s="25">
        <v>41279</v>
      </c>
      <c r="C159" s="14"/>
      <c r="D159" s="32" t="str">
        <f t="shared" si="2"/>
        <v>BYE</v>
      </c>
      <c r="E159" s="16" t="s">
        <v>18</v>
      </c>
      <c r="F159" s="16" t="s">
        <v>17</v>
      </c>
      <c r="G159" s="16">
        <v>8</v>
      </c>
      <c r="H159" s="16" t="s">
        <v>5</v>
      </c>
    </row>
    <row r="160" spans="1:8" x14ac:dyDescent="0.2">
      <c r="A160" s="2" t="s">
        <v>1207</v>
      </c>
      <c r="B160" s="25">
        <v>41279</v>
      </c>
      <c r="C160" s="14"/>
      <c r="D160" s="32" t="str">
        <f t="shared" si="2"/>
        <v>BYE</v>
      </c>
      <c r="E160" s="2" t="s">
        <v>46</v>
      </c>
      <c r="F160" s="2" t="s">
        <v>17</v>
      </c>
      <c r="G160" s="17">
        <v>8</v>
      </c>
      <c r="H160" s="21" t="s">
        <v>8</v>
      </c>
    </row>
    <row r="161" spans="1:8" x14ac:dyDescent="0.2">
      <c r="A161" s="2" t="s">
        <v>157</v>
      </c>
      <c r="B161" s="25">
        <v>41286</v>
      </c>
      <c r="C161" s="14"/>
      <c r="D161" s="32" t="str">
        <f t="shared" si="2"/>
        <v>BYE</v>
      </c>
      <c r="E161" s="16" t="s">
        <v>21</v>
      </c>
      <c r="F161" s="16" t="s">
        <v>17</v>
      </c>
      <c r="G161" s="16">
        <v>3</v>
      </c>
      <c r="H161" s="16" t="s">
        <v>8</v>
      </c>
    </row>
    <row r="162" spans="1:8" x14ac:dyDescent="0.2">
      <c r="A162" s="2" t="s">
        <v>698</v>
      </c>
      <c r="B162" s="25">
        <v>41286</v>
      </c>
      <c r="C162" s="14"/>
      <c r="D162" s="32" t="str">
        <f t="shared" si="2"/>
        <v>BYE</v>
      </c>
      <c r="E162" s="46" t="s">
        <v>25</v>
      </c>
      <c r="F162" s="46" t="s">
        <v>17</v>
      </c>
      <c r="G162" s="30">
        <v>5</v>
      </c>
      <c r="H162" s="29" t="s">
        <v>5</v>
      </c>
    </row>
    <row r="163" spans="1:8" x14ac:dyDescent="0.2">
      <c r="A163" s="2" t="s">
        <v>581</v>
      </c>
      <c r="B163" s="13">
        <v>41286</v>
      </c>
      <c r="C163" s="14"/>
      <c r="D163" s="32" t="str">
        <f t="shared" si="2"/>
        <v>BYE</v>
      </c>
      <c r="E163" s="21" t="s">
        <v>50</v>
      </c>
      <c r="F163" s="21" t="s">
        <v>17</v>
      </c>
      <c r="G163" s="16">
        <v>5</v>
      </c>
      <c r="H163" s="16" t="s">
        <v>8</v>
      </c>
    </row>
    <row r="164" spans="1:8" x14ac:dyDescent="0.2">
      <c r="A164" s="2" t="s">
        <v>921</v>
      </c>
      <c r="B164" s="13">
        <v>41286</v>
      </c>
      <c r="C164" s="14"/>
      <c r="D164" s="32" t="str">
        <f t="shared" si="2"/>
        <v>BYE</v>
      </c>
      <c r="E164" s="2" t="s">
        <v>43</v>
      </c>
      <c r="F164" s="2" t="s">
        <v>17</v>
      </c>
      <c r="G164" s="16">
        <v>6</v>
      </c>
      <c r="H164" s="16" t="s">
        <v>5</v>
      </c>
    </row>
    <row r="165" spans="1:8" x14ac:dyDescent="0.2">
      <c r="A165" s="2" t="s">
        <v>828</v>
      </c>
      <c r="B165" s="13">
        <v>41286</v>
      </c>
      <c r="C165" s="14"/>
      <c r="D165" s="32" t="str">
        <f t="shared" si="2"/>
        <v>BYE</v>
      </c>
      <c r="E165" s="21" t="s">
        <v>16</v>
      </c>
      <c r="F165" s="21" t="s">
        <v>17</v>
      </c>
      <c r="G165" s="21">
        <v>6</v>
      </c>
      <c r="H165" s="21" t="s">
        <v>8</v>
      </c>
    </row>
    <row r="166" spans="1:8" x14ac:dyDescent="0.2">
      <c r="A166" s="2" t="s">
        <v>1106</v>
      </c>
      <c r="B166" s="25">
        <v>41286</v>
      </c>
      <c r="C166" s="14"/>
      <c r="D166" s="32" t="str">
        <f t="shared" si="2"/>
        <v>BYE</v>
      </c>
      <c r="E166" s="21" t="s">
        <v>12</v>
      </c>
      <c r="F166" s="16" t="s">
        <v>17</v>
      </c>
      <c r="G166" s="16">
        <v>7</v>
      </c>
      <c r="H166" s="16" t="s">
        <v>5</v>
      </c>
    </row>
    <row r="167" spans="1:8" x14ac:dyDescent="0.2">
      <c r="A167" s="2" t="s">
        <v>1287</v>
      </c>
      <c r="B167" s="25">
        <v>41286</v>
      </c>
      <c r="C167" s="14"/>
      <c r="D167" s="32" t="str">
        <f t="shared" si="2"/>
        <v>BYE</v>
      </c>
      <c r="E167" s="21" t="s">
        <v>25</v>
      </c>
      <c r="F167" s="21" t="s">
        <v>17</v>
      </c>
      <c r="G167" s="16">
        <v>8</v>
      </c>
      <c r="H167" s="16" t="s">
        <v>5</v>
      </c>
    </row>
    <row r="168" spans="1:8" x14ac:dyDescent="0.2">
      <c r="A168" s="2" t="s">
        <v>1209</v>
      </c>
      <c r="B168" s="25">
        <v>41286</v>
      </c>
      <c r="C168" s="14"/>
      <c r="D168" s="32" t="str">
        <f t="shared" si="2"/>
        <v>BYE</v>
      </c>
      <c r="E168" s="2" t="s">
        <v>25</v>
      </c>
      <c r="F168" s="2" t="s">
        <v>17</v>
      </c>
      <c r="G168" s="17">
        <v>8</v>
      </c>
      <c r="H168" s="21" t="s">
        <v>8</v>
      </c>
    </row>
    <row r="169" spans="1:8" x14ac:dyDescent="0.2">
      <c r="A169" s="2" t="s">
        <v>170</v>
      </c>
      <c r="B169" s="25">
        <v>41293</v>
      </c>
      <c r="C169" s="14"/>
      <c r="D169" s="32" t="str">
        <f t="shared" si="2"/>
        <v>BYE</v>
      </c>
      <c r="E169" s="29" t="s">
        <v>48</v>
      </c>
      <c r="F169" s="29" t="s">
        <v>17</v>
      </c>
      <c r="G169" s="30">
        <v>3</v>
      </c>
      <c r="H169" s="29" t="s">
        <v>8</v>
      </c>
    </row>
    <row r="170" spans="1:8" x14ac:dyDescent="0.2">
      <c r="A170" s="2" t="s">
        <v>711</v>
      </c>
      <c r="B170" s="13">
        <v>41293</v>
      </c>
      <c r="C170" s="14"/>
      <c r="D170" s="32" t="str">
        <f t="shared" si="2"/>
        <v>BYE</v>
      </c>
      <c r="E170" s="2" t="s">
        <v>11</v>
      </c>
      <c r="F170" s="2" t="s">
        <v>17</v>
      </c>
      <c r="G170" s="16">
        <v>5</v>
      </c>
      <c r="H170" s="21" t="s">
        <v>5</v>
      </c>
    </row>
    <row r="171" spans="1:8" x14ac:dyDescent="0.2">
      <c r="A171" s="2" t="s">
        <v>596</v>
      </c>
      <c r="B171" s="13">
        <v>41293</v>
      </c>
      <c r="C171" s="14"/>
      <c r="D171" s="32" t="str">
        <f t="shared" si="2"/>
        <v>BYE</v>
      </c>
      <c r="E171" s="21" t="s">
        <v>4</v>
      </c>
      <c r="F171" s="21" t="s">
        <v>17</v>
      </c>
      <c r="G171" s="16">
        <v>5</v>
      </c>
      <c r="H171" s="16" t="s">
        <v>8</v>
      </c>
    </row>
    <row r="172" spans="1:8" x14ac:dyDescent="0.2">
      <c r="A172" s="2" t="s">
        <v>930</v>
      </c>
      <c r="B172" s="13">
        <v>41293</v>
      </c>
      <c r="C172" s="14"/>
      <c r="D172" s="32" t="str">
        <f t="shared" si="2"/>
        <v>BYE</v>
      </c>
      <c r="E172" s="2" t="s">
        <v>14</v>
      </c>
      <c r="F172" s="2" t="s">
        <v>17</v>
      </c>
      <c r="G172" s="16">
        <v>6</v>
      </c>
      <c r="H172" s="16" t="s">
        <v>5</v>
      </c>
    </row>
    <row r="173" spans="1:8" x14ac:dyDescent="0.2">
      <c r="A173" s="2" t="s">
        <v>844</v>
      </c>
      <c r="B173" s="13">
        <v>41293</v>
      </c>
      <c r="C173" s="14"/>
      <c r="D173" s="32" t="str">
        <f t="shared" si="2"/>
        <v>BYE</v>
      </c>
      <c r="E173" s="21" t="s">
        <v>20</v>
      </c>
      <c r="F173" s="21" t="s">
        <v>17</v>
      </c>
      <c r="G173" s="16">
        <v>6</v>
      </c>
      <c r="H173" s="16" t="s">
        <v>8</v>
      </c>
    </row>
    <row r="174" spans="1:8" x14ac:dyDescent="0.2">
      <c r="A174" s="2" t="s">
        <v>1113</v>
      </c>
      <c r="B174" s="25">
        <v>41293</v>
      </c>
      <c r="C174" s="14"/>
      <c r="D174" s="32" t="str">
        <f t="shared" si="2"/>
        <v>BYE</v>
      </c>
      <c r="E174" s="21" t="s">
        <v>48</v>
      </c>
      <c r="F174" s="21" t="s">
        <v>17</v>
      </c>
      <c r="G174" s="16">
        <v>7</v>
      </c>
      <c r="H174" s="16" t="s">
        <v>5</v>
      </c>
    </row>
    <row r="175" spans="1:8" x14ac:dyDescent="0.2">
      <c r="A175" s="2" t="s">
        <v>1295</v>
      </c>
      <c r="B175" s="13">
        <v>41293</v>
      </c>
      <c r="C175" s="14"/>
      <c r="D175" s="32" t="str">
        <f t="shared" si="2"/>
        <v>BYE</v>
      </c>
      <c r="E175" s="2" t="s">
        <v>7</v>
      </c>
      <c r="F175" s="21" t="s">
        <v>17</v>
      </c>
      <c r="G175" s="16">
        <v>8</v>
      </c>
      <c r="H175" s="16" t="s">
        <v>5</v>
      </c>
    </row>
    <row r="176" spans="1:8" x14ac:dyDescent="0.2">
      <c r="A176" s="2" t="s">
        <v>1225</v>
      </c>
      <c r="B176" s="13">
        <v>41293</v>
      </c>
      <c r="C176" s="14"/>
      <c r="D176" s="32" t="str">
        <f t="shared" si="2"/>
        <v>BYE</v>
      </c>
      <c r="E176" s="2" t="s">
        <v>6</v>
      </c>
      <c r="F176" s="2" t="s">
        <v>17</v>
      </c>
      <c r="G176" s="16">
        <v>8</v>
      </c>
      <c r="H176" s="16" t="s">
        <v>8</v>
      </c>
    </row>
    <row r="177" spans="1:8" x14ac:dyDescent="0.2">
      <c r="A177" s="2" t="s">
        <v>183</v>
      </c>
      <c r="B177" s="25">
        <v>41300</v>
      </c>
      <c r="C177" s="14"/>
      <c r="D177" s="32" t="str">
        <f t="shared" si="2"/>
        <v>BYE</v>
      </c>
      <c r="E177" s="29" t="s">
        <v>9</v>
      </c>
      <c r="F177" s="29" t="s">
        <v>17</v>
      </c>
      <c r="G177" s="30">
        <v>3</v>
      </c>
      <c r="H177" s="29" t="s">
        <v>8</v>
      </c>
    </row>
    <row r="178" spans="1:8" x14ac:dyDescent="0.2">
      <c r="A178" s="2" t="s">
        <v>719</v>
      </c>
      <c r="B178" s="13">
        <v>41300</v>
      </c>
      <c r="C178" s="14"/>
      <c r="D178" s="32" t="str">
        <f t="shared" si="2"/>
        <v>BYE</v>
      </c>
      <c r="E178" s="2" t="s">
        <v>13</v>
      </c>
      <c r="F178" s="2" t="s">
        <v>17</v>
      </c>
      <c r="G178" s="16">
        <v>5</v>
      </c>
      <c r="H178" s="21" t="s">
        <v>5</v>
      </c>
    </row>
    <row r="179" spans="1:8" x14ac:dyDescent="0.2">
      <c r="A179" s="2" t="s">
        <v>611</v>
      </c>
      <c r="B179" s="13">
        <v>41300</v>
      </c>
      <c r="C179" s="14"/>
      <c r="D179" s="32" t="str">
        <f t="shared" si="2"/>
        <v>BYE</v>
      </c>
      <c r="E179" s="21" t="s">
        <v>25</v>
      </c>
      <c r="F179" s="21" t="s">
        <v>17</v>
      </c>
      <c r="G179" s="16">
        <v>5</v>
      </c>
      <c r="H179" s="16" t="s">
        <v>8</v>
      </c>
    </row>
    <row r="180" spans="1:8" x14ac:dyDescent="0.2">
      <c r="A180" s="2" t="s">
        <v>938</v>
      </c>
      <c r="B180" s="25">
        <v>41300</v>
      </c>
      <c r="C180" s="14"/>
      <c r="D180" s="32" t="str">
        <f t="shared" si="2"/>
        <v>BYE</v>
      </c>
      <c r="E180" s="21" t="s">
        <v>48</v>
      </c>
      <c r="F180" s="21" t="s">
        <v>17</v>
      </c>
      <c r="G180" s="16">
        <v>6</v>
      </c>
      <c r="H180" s="16" t="s">
        <v>5</v>
      </c>
    </row>
    <row r="181" spans="1:8" x14ac:dyDescent="0.2">
      <c r="A181" s="2" t="s">
        <v>860</v>
      </c>
      <c r="B181" s="13">
        <v>41300</v>
      </c>
      <c r="C181" s="14"/>
      <c r="D181" s="32" t="str">
        <f t="shared" si="2"/>
        <v>BYE</v>
      </c>
      <c r="E181" s="21" t="s">
        <v>48</v>
      </c>
      <c r="F181" s="21" t="s">
        <v>17</v>
      </c>
      <c r="G181" s="16">
        <v>6</v>
      </c>
      <c r="H181" s="16" t="s">
        <v>8</v>
      </c>
    </row>
    <row r="182" spans="1:8" x14ac:dyDescent="0.2">
      <c r="A182" s="2" t="s">
        <v>1119</v>
      </c>
      <c r="B182" s="25">
        <v>41300</v>
      </c>
      <c r="C182" s="14"/>
      <c r="D182" s="32" t="str">
        <f t="shared" si="2"/>
        <v>BYE</v>
      </c>
      <c r="E182" s="16" t="s">
        <v>15</v>
      </c>
      <c r="F182" s="21" t="s">
        <v>17</v>
      </c>
      <c r="G182" s="16">
        <v>7</v>
      </c>
      <c r="H182" s="16" t="s">
        <v>5</v>
      </c>
    </row>
    <row r="183" spans="1:8" x14ac:dyDescent="0.2">
      <c r="A183" s="2" t="s">
        <v>1303</v>
      </c>
      <c r="B183" s="25">
        <v>41300</v>
      </c>
      <c r="C183" s="14"/>
      <c r="D183" s="32" t="str">
        <f t="shared" si="2"/>
        <v>BYE</v>
      </c>
      <c r="E183" s="21" t="s">
        <v>43</v>
      </c>
      <c r="F183" s="21" t="s">
        <v>17</v>
      </c>
      <c r="G183" s="21">
        <v>8</v>
      </c>
      <c r="H183" s="21" t="s">
        <v>5</v>
      </c>
    </row>
    <row r="184" spans="1:8" x14ac:dyDescent="0.2">
      <c r="A184" s="2" t="s">
        <v>1235</v>
      </c>
      <c r="B184" s="13">
        <v>41300</v>
      </c>
      <c r="C184" s="14"/>
      <c r="D184" s="32" t="str">
        <f t="shared" si="2"/>
        <v>BYE</v>
      </c>
      <c r="E184" s="2" t="s">
        <v>12</v>
      </c>
      <c r="F184" s="2" t="s">
        <v>17</v>
      </c>
      <c r="G184" s="16">
        <v>8</v>
      </c>
      <c r="H184" s="16" t="s">
        <v>8</v>
      </c>
    </row>
    <row r="185" spans="1:8" x14ac:dyDescent="0.2">
      <c r="A185" s="2" t="s">
        <v>190</v>
      </c>
      <c r="B185" s="25">
        <v>41216</v>
      </c>
      <c r="C185" s="71">
        <v>0.33333333333333331</v>
      </c>
      <c r="D185" s="32" t="str">
        <f t="shared" si="2"/>
        <v>CTK</v>
      </c>
      <c r="E185" s="29" t="s">
        <v>20</v>
      </c>
      <c r="F185" s="29" t="s">
        <v>4</v>
      </c>
      <c r="G185" s="30">
        <v>3</v>
      </c>
      <c r="H185" s="29" t="s">
        <v>5</v>
      </c>
    </row>
    <row r="186" spans="1:8" x14ac:dyDescent="0.2">
      <c r="A186" s="2" t="s">
        <v>72</v>
      </c>
      <c r="B186" s="13">
        <v>41216</v>
      </c>
      <c r="C186" s="71">
        <v>0.375</v>
      </c>
      <c r="D186" s="32" t="str">
        <f t="shared" si="2"/>
        <v>CTK</v>
      </c>
      <c r="E186" s="2" t="s">
        <v>48</v>
      </c>
      <c r="F186" s="2" t="s">
        <v>16</v>
      </c>
      <c r="G186" s="16">
        <v>3</v>
      </c>
      <c r="H186" s="16" t="s">
        <v>8</v>
      </c>
    </row>
    <row r="187" spans="1:8" x14ac:dyDescent="0.2">
      <c r="A187" s="2" t="s">
        <v>395</v>
      </c>
      <c r="B187" s="25">
        <v>41216</v>
      </c>
      <c r="C187" s="71">
        <v>0.41666666666666702</v>
      </c>
      <c r="D187" s="32" t="str">
        <f t="shared" si="2"/>
        <v>CTK</v>
      </c>
      <c r="E187" s="21" t="s">
        <v>50</v>
      </c>
      <c r="F187" s="16" t="s">
        <v>4</v>
      </c>
      <c r="G187" s="16">
        <v>4</v>
      </c>
      <c r="H187" s="16" t="s">
        <v>5</v>
      </c>
    </row>
    <row r="188" spans="1:8" x14ac:dyDescent="0.2">
      <c r="A188" s="2" t="s">
        <v>401</v>
      </c>
      <c r="B188" s="25">
        <v>41216</v>
      </c>
      <c r="C188" s="71">
        <v>0.45833333333333298</v>
      </c>
      <c r="D188" s="32" t="str">
        <f t="shared" si="2"/>
        <v>CTK</v>
      </c>
      <c r="E188" s="29" t="s">
        <v>46</v>
      </c>
      <c r="F188" s="29" t="s">
        <v>16</v>
      </c>
      <c r="G188" s="30">
        <v>4</v>
      </c>
      <c r="H188" s="29" t="s">
        <v>5</v>
      </c>
    </row>
    <row r="189" spans="1:8" x14ac:dyDescent="0.2">
      <c r="A189" s="2" t="s">
        <v>619</v>
      </c>
      <c r="B189" s="13">
        <v>41216</v>
      </c>
      <c r="C189" s="71">
        <v>0.5</v>
      </c>
      <c r="D189" s="32" t="str">
        <f t="shared" si="2"/>
        <v>CTK</v>
      </c>
      <c r="E189" s="21" t="s">
        <v>48</v>
      </c>
      <c r="F189" s="21" t="s">
        <v>4</v>
      </c>
      <c r="G189" s="16">
        <v>5</v>
      </c>
      <c r="H189" s="16" t="s">
        <v>5</v>
      </c>
    </row>
    <row r="190" spans="1:8" x14ac:dyDescent="0.2">
      <c r="A190" s="2" t="s">
        <v>486</v>
      </c>
      <c r="B190" s="13">
        <v>41216</v>
      </c>
      <c r="C190" s="71">
        <v>0.54166666666666696</v>
      </c>
      <c r="D190" s="32" t="str">
        <f t="shared" si="2"/>
        <v>CTK</v>
      </c>
      <c r="E190" s="21" t="s">
        <v>23</v>
      </c>
      <c r="F190" s="21" t="s">
        <v>4</v>
      </c>
      <c r="G190" s="16">
        <v>5</v>
      </c>
      <c r="H190" s="16" t="s">
        <v>8</v>
      </c>
    </row>
    <row r="191" spans="1:8" x14ac:dyDescent="0.2">
      <c r="A191" s="2" t="s">
        <v>867</v>
      </c>
      <c r="B191" s="25">
        <v>41216</v>
      </c>
      <c r="C191" s="71">
        <v>0.58333333333333304</v>
      </c>
      <c r="D191" s="32" t="str">
        <f t="shared" si="2"/>
        <v>CTK</v>
      </c>
      <c r="E191" s="21" t="s">
        <v>22</v>
      </c>
      <c r="F191" s="16" t="s">
        <v>16</v>
      </c>
      <c r="G191" s="16">
        <v>6</v>
      </c>
      <c r="H191" s="16" t="s">
        <v>5</v>
      </c>
    </row>
    <row r="192" spans="1:8" x14ac:dyDescent="0.2">
      <c r="A192" s="2" t="s">
        <v>734</v>
      </c>
      <c r="B192" s="25">
        <v>41216</v>
      </c>
      <c r="C192" s="71">
        <v>0.625</v>
      </c>
      <c r="D192" s="32" t="str">
        <f t="shared" si="2"/>
        <v>CTK</v>
      </c>
      <c r="E192" s="2" t="s">
        <v>42</v>
      </c>
      <c r="F192" s="2" t="s">
        <v>4</v>
      </c>
      <c r="G192" s="17">
        <v>6</v>
      </c>
      <c r="H192" s="21" t="s">
        <v>8</v>
      </c>
    </row>
    <row r="193" spans="1:8" x14ac:dyDescent="0.2">
      <c r="A193" s="2" t="s">
        <v>1060</v>
      </c>
      <c r="B193" s="13">
        <v>41216</v>
      </c>
      <c r="C193" s="71">
        <v>0.66666666666666696</v>
      </c>
      <c r="D193" s="32" t="str">
        <f t="shared" si="2"/>
        <v>CTK</v>
      </c>
      <c r="E193" s="21" t="s">
        <v>19</v>
      </c>
      <c r="F193" s="16" t="s">
        <v>4</v>
      </c>
      <c r="G193" s="16">
        <v>7</v>
      </c>
      <c r="H193" s="16" t="s">
        <v>5</v>
      </c>
    </row>
    <row r="194" spans="1:8" x14ac:dyDescent="0.2">
      <c r="A194" s="2" t="s">
        <v>947</v>
      </c>
      <c r="B194" s="25">
        <v>41216</v>
      </c>
      <c r="C194" s="71">
        <v>0.70833333333333304</v>
      </c>
      <c r="D194" s="32" t="str">
        <f t="shared" ref="D194:D257" si="3">LEFT(F194,3)</f>
        <v>CTK</v>
      </c>
      <c r="E194" s="21" t="s">
        <v>15</v>
      </c>
      <c r="F194" s="21" t="s">
        <v>4</v>
      </c>
      <c r="G194" s="16">
        <v>7</v>
      </c>
      <c r="H194" s="16" t="s">
        <v>8</v>
      </c>
    </row>
    <row r="195" spans="1:8" x14ac:dyDescent="0.2">
      <c r="A195" s="2" t="s">
        <v>949</v>
      </c>
      <c r="B195" s="13">
        <v>41216</v>
      </c>
      <c r="C195" s="71">
        <v>0.75</v>
      </c>
      <c r="D195" s="32" t="str">
        <f t="shared" si="3"/>
        <v>CTK</v>
      </c>
      <c r="E195" s="21" t="s">
        <v>20</v>
      </c>
      <c r="F195" s="21" t="s">
        <v>16</v>
      </c>
      <c r="G195" s="16">
        <v>7</v>
      </c>
      <c r="H195" s="16" t="s">
        <v>8</v>
      </c>
    </row>
    <row r="196" spans="1:8" x14ac:dyDescent="0.2">
      <c r="A196" s="2" t="s">
        <v>1125</v>
      </c>
      <c r="B196" s="25">
        <v>41216</v>
      </c>
      <c r="C196" s="71">
        <v>0.79166666666666696</v>
      </c>
      <c r="D196" s="32" t="str">
        <f t="shared" si="3"/>
        <v>CTK</v>
      </c>
      <c r="E196" s="21" t="s">
        <v>43</v>
      </c>
      <c r="F196" s="16" t="s">
        <v>4</v>
      </c>
      <c r="G196" s="16">
        <v>8</v>
      </c>
      <c r="H196" s="16" t="s">
        <v>8</v>
      </c>
    </row>
    <row r="197" spans="1:8" x14ac:dyDescent="0.2">
      <c r="A197" s="2" t="s">
        <v>83</v>
      </c>
      <c r="B197" s="13">
        <v>41223</v>
      </c>
      <c r="C197" s="71">
        <v>0.375</v>
      </c>
      <c r="D197" s="32" t="str">
        <f t="shared" si="3"/>
        <v>CTK</v>
      </c>
      <c r="E197" s="21" t="s">
        <v>9</v>
      </c>
      <c r="F197" s="21" t="s">
        <v>16</v>
      </c>
      <c r="G197" s="16">
        <v>3</v>
      </c>
      <c r="H197" s="16" t="s">
        <v>8</v>
      </c>
    </row>
    <row r="198" spans="1:8" x14ac:dyDescent="0.2">
      <c r="A198" s="2" t="s">
        <v>276</v>
      </c>
      <c r="B198" s="25">
        <v>41223</v>
      </c>
      <c r="C198" s="71">
        <v>0.41666666666666702</v>
      </c>
      <c r="D198" s="32" t="str">
        <f t="shared" si="3"/>
        <v>CTK</v>
      </c>
      <c r="E198" s="2" t="s">
        <v>9</v>
      </c>
      <c r="F198" s="2" t="s">
        <v>16</v>
      </c>
      <c r="G198" s="17">
        <v>4</v>
      </c>
      <c r="H198" s="17" t="s">
        <v>8</v>
      </c>
    </row>
    <row r="199" spans="1:8" x14ac:dyDescent="0.2">
      <c r="A199" s="2" t="s">
        <v>279</v>
      </c>
      <c r="B199" s="25">
        <v>41223</v>
      </c>
      <c r="C199" s="71">
        <v>0.45833333333333298</v>
      </c>
      <c r="D199" s="32" t="str">
        <f t="shared" si="3"/>
        <v>CTK</v>
      </c>
      <c r="E199" s="2" t="s">
        <v>24</v>
      </c>
      <c r="F199" s="2" t="s">
        <v>11</v>
      </c>
      <c r="G199" s="17">
        <v>4</v>
      </c>
      <c r="H199" s="17" t="s">
        <v>8</v>
      </c>
    </row>
    <row r="200" spans="1:8" x14ac:dyDescent="0.2">
      <c r="A200" s="2" t="s">
        <v>282</v>
      </c>
      <c r="B200" s="25">
        <v>41223</v>
      </c>
      <c r="C200" s="71">
        <v>0.5</v>
      </c>
      <c r="D200" s="32" t="str">
        <f t="shared" si="3"/>
        <v>CTK</v>
      </c>
      <c r="E200" s="2" t="s">
        <v>59</v>
      </c>
      <c r="F200" s="2" t="s">
        <v>4</v>
      </c>
      <c r="G200" s="17">
        <v>4</v>
      </c>
      <c r="H200" s="17" t="s">
        <v>8</v>
      </c>
    </row>
    <row r="201" spans="1:8" x14ac:dyDescent="0.2">
      <c r="A201" s="2" t="s">
        <v>627</v>
      </c>
      <c r="B201" s="13">
        <v>41223</v>
      </c>
      <c r="C201" s="71">
        <v>0.54166666666666696</v>
      </c>
      <c r="D201" s="32" t="str">
        <f t="shared" si="3"/>
        <v>CTK</v>
      </c>
      <c r="E201" s="21" t="s">
        <v>13</v>
      </c>
      <c r="F201" s="21" t="s">
        <v>11</v>
      </c>
      <c r="G201" s="16">
        <v>5</v>
      </c>
      <c r="H201" s="16" t="s">
        <v>5</v>
      </c>
    </row>
    <row r="202" spans="1:8" x14ac:dyDescent="0.2">
      <c r="A202" s="2" t="s">
        <v>630</v>
      </c>
      <c r="B202" s="13">
        <v>41223</v>
      </c>
      <c r="C202" s="71">
        <v>0.58333333333333304</v>
      </c>
      <c r="D202" s="32" t="str">
        <f t="shared" si="3"/>
        <v>CTK</v>
      </c>
      <c r="E202" s="21" t="s">
        <v>15</v>
      </c>
      <c r="F202" s="21" t="s">
        <v>16</v>
      </c>
      <c r="G202" s="16">
        <v>5</v>
      </c>
      <c r="H202" s="16" t="s">
        <v>5</v>
      </c>
    </row>
    <row r="203" spans="1:8" x14ac:dyDescent="0.2">
      <c r="A203" s="2" t="s">
        <v>498</v>
      </c>
      <c r="B203" s="13">
        <v>41223</v>
      </c>
      <c r="C203" s="71">
        <v>0.625</v>
      </c>
      <c r="D203" s="32" t="str">
        <f t="shared" si="3"/>
        <v>CTK</v>
      </c>
      <c r="E203" s="21" t="s">
        <v>26</v>
      </c>
      <c r="F203" s="21" t="s">
        <v>4</v>
      </c>
      <c r="G203" s="16">
        <v>5</v>
      </c>
      <c r="H203" s="16" t="s">
        <v>8</v>
      </c>
    </row>
    <row r="204" spans="1:8" x14ac:dyDescent="0.2">
      <c r="A204" s="2" t="s">
        <v>752</v>
      </c>
      <c r="B204" s="13">
        <v>41223</v>
      </c>
      <c r="C204" s="71">
        <v>0.66666666666666696</v>
      </c>
      <c r="D204" s="32" t="str">
        <f t="shared" si="3"/>
        <v>CTK</v>
      </c>
      <c r="E204" s="2" t="s">
        <v>60</v>
      </c>
      <c r="F204" s="2" t="s">
        <v>16</v>
      </c>
      <c r="G204" s="17">
        <v>6</v>
      </c>
      <c r="H204" s="21" t="s">
        <v>8</v>
      </c>
    </row>
    <row r="205" spans="1:8" x14ac:dyDescent="0.2">
      <c r="A205" s="2" t="s">
        <v>1254</v>
      </c>
      <c r="B205" s="13">
        <v>41223</v>
      </c>
      <c r="C205" s="71">
        <v>0.70833333333333304</v>
      </c>
      <c r="D205" s="32" t="str">
        <f t="shared" si="3"/>
        <v>CTK</v>
      </c>
      <c r="E205" s="21" t="s">
        <v>25</v>
      </c>
      <c r="F205" s="21" t="s">
        <v>4</v>
      </c>
      <c r="G205" s="16">
        <v>8</v>
      </c>
      <c r="H205" s="16" t="s">
        <v>5</v>
      </c>
    </row>
    <row r="206" spans="1:8" x14ac:dyDescent="0.2">
      <c r="A206" s="2" t="s">
        <v>199</v>
      </c>
      <c r="B206" s="25">
        <v>41230</v>
      </c>
      <c r="C206" s="71">
        <v>0.33333333333333298</v>
      </c>
      <c r="D206" s="32" t="str">
        <f t="shared" si="3"/>
        <v>CTK</v>
      </c>
      <c r="E206" s="29" t="s">
        <v>6</v>
      </c>
      <c r="F206" s="29" t="s">
        <v>4</v>
      </c>
      <c r="G206" s="30">
        <v>3</v>
      </c>
      <c r="H206" s="29" t="s">
        <v>5</v>
      </c>
    </row>
    <row r="207" spans="1:8" x14ac:dyDescent="0.2">
      <c r="A207" s="2" t="s">
        <v>203</v>
      </c>
      <c r="B207" s="25">
        <v>41230</v>
      </c>
      <c r="C207" s="71">
        <v>0.375</v>
      </c>
      <c r="D207" s="32" t="str">
        <f t="shared" si="3"/>
        <v>CTK</v>
      </c>
      <c r="E207" s="29" t="s">
        <v>43</v>
      </c>
      <c r="F207" s="29" t="s">
        <v>16</v>
      </c>
      <c r="G207" s="30">
        <v>3</v>
      </c>
      <c r="H207" s="29" t="s">
        <v>5</v>
      </c>
    </row>
    <row r="208" spans="1:8" x14ac:dyDescent="0.2">
      <c r="A208" s="2" t="s">
        <v>413</v>
      </c>
      <c r="B208" s="25">
        <v>41230</v>
      </c>
      <c r="C208" s="71">
        <v>0.41666666666666702</v>
      </c>
      <c r="D208" s="32" t="str">
        <f t="shared" si="3"/>
        <v>CTK</v>
      </c>
      <c r="E208" s="29" t="s">
        <v>26</v>
      </c>
      <c r="F208" s="29" t="s">
        <v>16</v>
      </c>
      <c r="G208" s="30">
        <v>4</v>
      </c>
      <c r="H208" s="29" t="s">
        <v>5</v>
      </c>
    </row>
    <row r="209" spans="1:8" x14ac:dyDescent="0.2">
      <c r="A209" s="2" t="s">
        <v>415</v>
      </c>
      <c r="B209" s="25">
        <v>41230</v>
      </c>
      <c r="C209" s="71">
        <v>0.45833333333333298</v>
      </c>
      <c r="D209" s="32" t="str">
        <f t="shared" si="3"/>
        <v>CTK</v>
      </c>
      <c r="E209" s="29" t="s">
        <v>47</v>
      </c>
      <c r="F209" s="29" t="s">
        <v>4</v>
      </c>
      <c r="G209" s="30">
        <v>4</v>
      </c>
      <c r="H209" s="29" t="s">
        <v>5</v>
      </c>
    </row>
    <row r="210" spans="1:8" x14ac:dyDescent="0.2">
      <c r="A210" s="2" t="s">
        <v>284</v>
      </c>
      <c r="B210" s="25">
        <v>41230</v>
      </c>
      <c r="C210" s="71">
        <v>0.5</v>
      </c>
      <c r="D210" s="32" t="str">
        <f t="shared" si="3"/>
        <v>CTK</v>
      </c>
      <c r="E210" s="2" t="s">
        <v>15</v>
      </c>
      <c r="F210" s="2" t="s">
        <v>4</v>
      </c>
      <c r="G210" s="17">
        <v>4</v>
      </c>
      <c r="H210" s="17" t="s">
        <v>8</v>
      </c>
    </row>
    <row r="211" spans="1:8" x14ac:dyDescent="0.2">
      <c r="A211" s="2" t="s">
        <v>292</v>
      </c>
      <c r="B211" s="25">
        <v>41230</v>
      </c>
      <c r="C211" s="71">
        <v>0.54166666666666696</v>
      </c>
      <c r="D211" s="32" t="str">
        <f t="shared" si="3"/>
        <v>CTK</v>
      </c>
      <c r="E211" s="2" t="s">
        <v>20</v>
      </c>
      <c r="F211" s="2" t="s">
        <v>16</v>
      </c>
      <c r="G211" s="17">
        <v>4</v>
      </c>
      <c r="H211" s="17" t="s">
        <v>8</v>
      </c>
    </row>
    <row r="212" spans="1:8" x14ac:dyDescent="0.2">
      <c r="A212" s="2" t="s">
        <v>295</v>
      </c>
      <c r="B212" s="13">
        <v>41230</v>
      </c>
      <c r="C212" s="71">
        <v>0.58333333333333304</v>
      </c>
      <c r="D212" s="32" t="str">
        <f t="shared" si="3"/>
        <v>CTK</v>
      </c>
      <c r="E212" s="2" t="s">
        <v>62</v>
      </c>
      <c r="F212" s="2" t="s">
        <v>11</v>
      </c>
      <c r="G212" s="16">
        <v>4</v>
      </c>
      <c r="H212" s="16" t="s">
        <v>8</v>
      </c>
    </row>
    <row r="213" spans="1:8" x14ac:dyDescent="0.2">
      <c r="A213" s="2" t="s">
        <v>640</v>
      </c>
      <c r="B213" s="13">
        <v>41230</v>
      </c>
      <c r="C213" s="71">
        <v>0.625</v>
      </c>
      <c r="D213" s="32" t="str">
        <f t="shared" si="3"/>
        <v>CTK</v>
      </c>
      <c r="E213" s="21" t="s">
        <v>18</v>
      </c>
      <c r="F213" s="21" t="s">
        <v>16</v>
      </c>
      <c r="G213" s="16">
        <v>5</v>
      </c>
      <c r="H213" s="16" t="s">
        <v>5</v>
      </c>
    </row>
    <row r="214" spans="1:8" x14ac:dyDescent="0.2">
      <c r="A214" s="2" t="s">
        <v>646</v>
      </c>
      <c r="B214" s="25">
        <v>41230</v>
      </c>
      <c r="C214" s="71">
        <v>0.66666666666666696</v>
      </c>
      <c r="D214" s="32" t="str">
        <f t="shared" si="3"/>
        <v>CTK</v>
      </c>
      <c r="E214" s="16" t="s">
        <v>49</v>
      </c>
      <c r="F214" s="16" t="s">
        <v>4</v>
      </c>
      <c r="G214" s="16">
        <v>5</v>
      </c>
      <c r="H214" s="16" t="s">
        <v>5</v>
      </c>
    </row>
    <row r="215" spans="1:8" x14ac:dyDescent="0.2">
      <c r="A215" s="2" t="s">
        <v>512</v>
      </c>
      <c r="B215" s="25">
        <v>41230</v>
      </c>
      <c r="C215" s="71">
        <v>0.70833333333333304</v>
      </c>
      <c r="D215" s="32" t="str">
        <f t="shared" si="3"/>
        <v>CTK</v>
      </c>
      <c r="E215" s="21" t="s">
        <v>19</v>
      </c>
      <c r="F215" s="21" t="s">
        <v>4</v>
      </c>
      <c r="G215" s="16">
        <v>5</v>
      </c>
      <c r="H215" s="16" t="s">
        <v>8</v>
      </c>
    </row>
    <row r="216" spans="1:8" x14ac:dyDescent="0.2">
      <c r="A216" s="2" t="s">
        <v>517</v>
      </c>
      <c r="B216" s="25">
        <v>41230</v>
      </c>
      <c r="C216" s="71">
        <v>0.75</v>
      </c>
      <c r="D216" s="32" t="str">
        <f t="shared" si="3"/>
        <v>CTK</v>
      </c>
      <c r="E216" s="21" t="s">
        <v>46</v>
      </c>
      <c r="F216" s="21" t="s">
        <v>16</v>
      </c>
      <c r="G216" s="21">
        <v>5</v>
      </c>
      <c r="H216" s="21" t="s">
        <v>8</v>
      </c>
    </row>
    <row r="217" spans="1:8" x14ac:dyDescent="0.2">
      <c r="A217" s="2" t="s">
        <v>885</v>
      </c>
      <c r="B217" s="25">
        <v>41230</v>
      </c>
      <c r="C217" s="71">
        <v>0.79166666666666696</v>
      </c>
      <c r="D217" s="32" t="str">
        <f t="shared" si="3"/>
        <v>CTK</v>
      </c>
      <c r="E217" s="29" t="s">
        <v>26</v>
      </c>
      <c r="F217" s="29" t="s">
        <v>4</v>
      </c>
      <c r="G217" s="30">
        <v>6</v>
      </c>
      <c r="H217" s="29" t="s">
        <v>5</v>
      </c>
    </row>
    <row r="218" spans="1:8" x14ac:dyDescent="0.2">
      <c r="A218" s="2" t="s">
        <v>886</v>
      </c>
      <c r="B218" s="25">
        <v>41230</v>
      </c>
      <c r="C218" s="71">
        <v>0.83333333333333304</v>
      </c>
      <c r="D218" s="32" t="str">
        <f t="shared" si="3"/>
        <v>CTK</v>
      </c>
      <c r="E218" s="21" t="s">
        <v>19</v>
      </c>
      <c r="F218" s="16" t="s">
        <v>16</v>
      </c>
      <c r="G218" s="16">
        <v>6</v>
      </c>
      <c r="H218" s="16" t="s">
        <v>5</v>
      </c>
    </row>
    <row r="219" spans="1:8" x14ac:dyDescent="0.2">
      <c r="A219" s="2" t="s">
        <v>754</v>
      </c>
      <c r="B219" s="25">
        <v>41231</v>
      </c>
      <c r="C219" s="71">
        <v>0.54166666666666696</v>
      </c>
      <c r="D219" s="32" t="str">
        <f t="shared" si="3"/>
        <v>CTK</v>
      </c>
      <c r="E219" s="2" t="s">
        <v>43</v>
      </c>
      <c r="F219" s="2" t="s">
        <v>16</v>
      </c>
      <c r="G219" s="17">
        <v>6</v>
      </c>
      <c r="H219" s="21" t="s">
        <v>8</v>
      </c>
    </row>
    <row r="220" spans="1:8" x14ac:dyDescent="0.2">
      <c r="A220" s="2" t="s">
        <v>1069</v>
      </c>
      <c r="B220" s="25">
        <v>41231</v>
      </c>
      <c r="C220" s="71">
        <v>0.58333333333333404</v>
      </c>
      <c r="D220" s="32" t="str">
        <f t="shared" si="3"/>
        <v>CTK</v>
      </c>
      <c r="E220" s="21" t="s">
        <v>48</v>
      </c>
      <c r="F220" s="16" t="s">
        <v>4</v>
      </c>
      <c r="G220" s="16">
        <v>7</v>
      </c>
      <c r="H220" s="16" t="s">
        <v>5</v>
      </c>
    </row>
    <row r="221" spans="1:8" x14ac:dyDescent="0.2">
      <c r="A221" s="2" t="s">
        <v>974</v>
      </c>
      <c r="B221" s="25">
        <v>41231</v>
      </c>
      <c r="C221" s="71">
        <v>0.625</v>
      </c>
      <c r="D221" s="32" t="str">
        <f t="shared" si="3"/>
        <v>CTK</v>
      </c>
      <c r="E221" s="21" t="s">
        <v>20</v>
      </c>
      <c r="F221" s="16" t="s">
        <v>4</v>
      </c>
      <c r="G221" s="16">
        <v>7</v>
      </c>
      <c r="H221" s="16" t="s">
        <v>8</v>
      </c>
    </row>
    <row r="222" spans="1:8" x14ac:dyDescent="0.2">
      <c r="A222" s="2" t="s">
        <v>976</v>
      </c>
      <c r="B222" s="25">
        <v>41231</v>
      </c>
      <c r="C222" s="71">
        <v>0.66666666666666696</v>
      </c>
      <c r="D222" s="32" t="str">
        <f t="shared" si="3"/>
        <v>CTK</v>
      </c>
      <c r="E222" s="21" t="s">
        <v>19</v>
      </c>
      <c r="F222" s="16" t="s">
        <v>16</v>
      </c>
      <c r="G222" s="16">
        <v>7</v>
      </c>
      <c r="H222" s="16" t="s">
        <v>8</v>
      </c>
    </row>
    <row r="223" spans="1:8" x14ac:dyDescent="0.2">
      <c r="A223" s="2" t="s">
        <v>209</v>
      </c>
      <c r="B223" s="13">
        <v>41244</v>
      </c>
      <c r="C223" s="71">
        <v>0.33333333333333298</v>
      </c>
      <c r="D223" s="32" t="str">
        <f t="shared" si="3"/>
        <v>CTK</v>
      </c>
      <c r="E223" s="2" t="s">
        <v>15</v>
      </c>
      <c r="F223" s="2" t="s">
        <v>16</v>
      </c>
      <c r="G223" s="16">
        <v>3</v>
      </c>
      <c r="H223" s="16" t="s">
        <v>5</v>
      </c>
    </row>
    <row r="224" spans="1:8" x14ac:dyDescent="0.2">
      <c r="A224" s="2" t="s">
        <v>207</v>
      </c>
      <c r="B224" s="13">
        <v>41244</v>
      </c>
      <c r="C224" s="71">
        <v>0.375</v>
      </c>
      <c r="D224" s="32" t="str">
        <f t="shared" si="3"/>
        <v>CTK</v>
      </c>
      <c r="E224" s="2" t="s">
        <v>48</v>
      </c>
      <c r="F224" s="2" t="s">
        <v>4</v>
      </c>
      <c r="G224" s="16">
        <v>3</v>
      </c>
      <c r="H224" s="21" t="s">
        <v>5</v>
      </c>
    </row>
    <row r="225" spans="1:8" x14ac:dyDescent="0.2">
      <c r="A225" s="2" t="s">
        <v>104</v>
      </c>
      <c r="B225" s="25">
        <v>41244</v>
      </c>
      <c r="C225" s="71">
        <v>0.41666666666666702</v>
      </c>
      <c r="D225" s="32" t="str">
        <f t="shared" si="3"/>
        <v>CTK</v>
      </c>
      <c r="E225" s="21" t="s">
        <v>14</v>
      </c>
      <c r="F225" s="16" t="s">
        <v>4</v>
      </c>
      <c r="G225" s="16">
        <v>3</v>
      </c>
      <c r="H225" s="16" t="s">
        <v>8</v>
      </c>
    </row>
    <row r="226" spans="1:8" x14ac:dyDescent="0.2">
      <c r="A226" s="2" t="s">
        <v>109</v>
      </c>
      <c r="B226" s="13">
        <v>41244</v>
      </c>
      <c r="C226" s="71">
        <v>0.45833333333333298</v>
      </c>
      <c r="D226" s="32" t="str">
        <f t="shared" si="3"/>
        <v>CTK</v>
      </c>
      <c r="E226" s="21" t="s">
        <v>7</v>
      </c>
      <c r="F226" s="21" t="s">
        <v>16</v>
      </c>
      <c r="G226" s="16">
        <v>3</v>
      </c>
      <c r="H226" s="16" t="s">
        <v>8</v>
      </c>
    </row>
    <row r="227" spans="1:8" x14ac:dyDescent="0.2">
      <c r="A227" s="2" t="s">
        <v>300</v>
      </c>
      <c r="B227" s="13">
        <v>41244</v>
      </c>
      <c r="C227" s="71">
        <v>0.5</v>
      </c>
      <c r="D227" s="32" t="str">
        <f t="shared" si="3"/>
        <v>CTK</v>
      </c>
      <c r="E227" s="2" t="s">
        <v>48</v>
      </c>
      <c r="F227" s="2" t="s">
        <v>4</v>
      </c>
      <c r="G227" s="16">
        <v>4</v>
      </c>
      <c r="H227" s="16" t="s">
        <v>8</v>
      </c>
    </row>
    <row r="228" spans="1:8" x14ac:dyDescent="0.2">
      <c r="A228" s="2" t="s">
        <v>651</v>
      </c>
      <c r="B228" s="25">
        <v>41244</v>
      </c>
      <c r="C228" s="71">
        <v>0.54166666666666696</v>
      </c>
      <c r="D228" s="32" t="str">
        <f t="shared" si="3"/>
        <v>CTK</v>
      </c>
      <c r="E228" s="21" t="s">
        <v>22</v>
      </c>
      <c r="F228" s="21" t="s">
        <v>11</v>
      </c>
      <c r="G228" s="16">
        <v>5</v>
      </c>
      <c r="H228" s="16" t="s">
        <v>5</v>
      </c>
    </row>
    <row r="229" spans="1:8" x14ac:dyDescent="0.2">
      <c r="A229" s="2" t="s">
        <v>648</v>
      </c>
      <c r="B229" s="25">
        <v>41244</v>
      </c>
      <c r="C229" s="71">
        <v>0.58333333333333304</v>
      </c>
      <c r="D229" s="32" t="str">
        <f t="shared" si="3"/>
        <v>CTK</v>
      </c>
      <c r="E229" s="21" t="s">
        <v>43</v>
      </c>
      <c r="F229" s="16" t="s">
        <v>4</v>
      </c>
      <c r="G229" s="16">
        <v>5</v>
      </c>
      <c r="H229" s="16" t="s">
        <v>5</v>
      </c>
    </row>
    <row r="230" spans="1:8" x14ac:dyDescent="0.2">
      <c r="A230" s="2" t="s">
        <v>531</v>
      </c>
      <c r="B230" s="25">
        <v>41244</v>
      </c>
      <c r="C230" s="71">
        <v>0.625</v>
      </c>
      <c r="D230" s="32" t="str">
        <f t="shared" si="3"/>
        <v>CTK</v>
      </c>
      <c r="E230" s="21" t="s">
        <v>7</v>
      </c>
      <c r="F230" s="21" t="s">
        <v>16</v>
      </c>
      <c r="G230" s="16">
        <v>5</v>
      </c>
      <c r="H230" s="16" t="s">
        <v>8</v>
      </c>
    </row>
    <row r="231" spans="1:8" x14ac:dyDescent="0.2">
      <c r="A231" s="2" t="s">
        <v>896</v>
      </c>
      <c r="B231" s="25">
        <v>41244</v>
      </c>
      <c r="C231" s="71">
        <v>0.66666666666666696</v>
      </c>
      <c r="D231" s="32" t="str">
        <f t="shared" si="3"/>
        <v>CTK</v>
      </c>
      <c r="E231" s="29" t="s">
        <v>24</v>
      </c>
      <c r="F231" s="29" t="s">
        <v>16</v>
      </c>
      <c r="G231" s="30">
        <v>6</v>
      </c>
      <c r="H231" s="29" t="s">
        <v>5</v>
      </c>
    </row>
    <row r="232" spans="1:8" x14ac:dyDescent="0.2">
      <c r="A232" s="2" t="s">
        <v>775</v>
      </c>
      <c r="B232" s="67">
        <v>41244</v>
      </c>
      <c r="C232" s="71">
        <v>0.70833333333333304</v>
      </c>
      <c r="D232" s="32" t="str">
        <f t="shared" si="3"/>
        <v>CTK</v>
      </c>
      <c r="E232" s="6" t="s">
        <v>18</v>
      </c>
      <c r="F232" s="6" t="s">
        <v>4</v>
      </c>
      <c r="G232" s="70">
        <v>6</v>
      </c>
      <c r="H232" s="37" t="s">
        <v>8</v>
      </c>
    </row>
    <row r="233" spans="1:8" x14ac:dyDescent="0.2">
      <c r="A233" s="2" t="s">
        <v>978</v>
      </c>
      <c r="B233" s="13">
        <v>41244</v>
      </c>
      <c r="C233" s="71">
        <v>0.75</v>
      </c>
      <c r="D233" s="32" t="str">
        <f t="shared" si="3"/>
        <v>CTK</v>
      </c>
      <c r="E233" s="21" t="s">
        <v>23</v>
      </c>
      <c r="F233" s="21" t="s">
        <v>16</v>
      </c>
      <c r="G233" s="16">
        <v>7</v>
      </c>
      <c r="H233" s="16" t="s">
        <v>8</v>
      </c>
    </row>
    <row r="234" spans="1:8" x14ac:dyDescent="0.2">
      <c r="A234" s="2" t="s">
        <v>1267</v>
      </c>
      <c r="B234" s="13">
        <v>41244</v>
      </c>
      <c r="C234" s="71">
        <v>0.79166666666666696</v>
      </c>
      <c r="D234" s="32" t="str">
        <f t="shared" si="3"/>
        <v>CTK</v>
      </c>
      <c r="E234" s="16" t="s">
        <v>43</v>
      </c>
      <c r="F234" s="16" t="s">
        <v>4</v>
      </c>
      <c r="G234" s="16">
        <v>8</v>
      </c>
      <c r="H234" s="16" t="s">
        <v>5</v>
      </c>
    </row>
    <row r="235" spans="1:8" x14ac:dyDescent="0.2">
      <c r="A235" s="2" t="s">
        <v>1165</v>
      </c>
      <c r="B235" s="13">
        <v>41244</v>
      </c>
      <c r="C235" s="71">
        <v>0.83333333333333304</v>
      </c>
      <c r="D235" s="32" t="str">
        <f t="shared" si="3"/>
        <v>CTK</v>
      </c>
      <c r="E235" s="2" t="s">
        <v>13</v>
      </c>
      <c r="F235" s="2" t="s">
        <v>4</v>
      </c>
      <c r="G235" s="16">
        <v>8</v>
      </c>
      <c r="H235" s="21" t="s">
        <v>8</v>
      </c>
    </row>
    <row r="236" spans="1:8" x14ac:dyDescent="0.2">
      <c r="A236" s="2" t="s">
        <v>219</v>
      </c>
      <c r="B236" s="13">
        <v>41251</v>
      </c>
      <c r="C236" s="71">
        <v>0.33333333333333298</v>
      </c>
      <c r="D236" s="32" t="str">
        <f t="shared" si="3"/>
        <v>CTK</v>
      </c>
      <c r="E236" s="2" t="s">
        <v>18</v>
      </c>
      <c r="F236" s="2" t="s">
        <v>16</v>
      </c>
      <c r="G236" s="16">
        <v>3</v>
      </c>
      <c r="H236" s="16" t="s">
        <v>5</v>
      </c>
    </row>
    <row r="237" spans="1:8" x14ac:dyDescent="0.2">
      <c r="A237" s="2" t="s">
        <v>316</v>
      </c>
      <c r="B237" s="13">
        <v>41251</v>
      </c>
      <c r="C237" s="71">
        <v>0.375</v>
      </c>
      <c r="D237" s="32" t="str">
        <f t="shared" si="3"/>
        <v>CTK</v>
      </c>
      <c r="E237" s="2" t="s">
        <v>12</v>
      </c>
      <c r="F237" s="2" t="s">
        <v>4</v>
      </c>
      <c r="G237" s="16">
        <v>4</v>
      </c>
      <c r="H237" s="16" t="s">
        <v>8</v>
      </c>
    </row>
    <row r="238" spans="1:8" x14ac:dyDescent="0.2">
      <c r="A238" s="2" t="s">
        <v>324</v>
      </c>
      <c r="B238" s="13">
        <v>41251</v>
      </c>
      <c r="C238" s="71">
        <v>0.41666666666666702</v>
      </c>
      <c r="D238" s="32" t="str">
        <f t="shared" si="3"/>
        <v>CTK</v>
      </c>
      <c r="E238" s="2" t="s">
        <v>24</v>
      </c>
      <c r="F238" s="2" t="s">
        <v>16</v>
      </c>
      <c r="G238" s="16">
        <v>4</v>
      </c>
      <c r="H238" s="16" t="s">
        <v>8</v>
      </c>
    </row>
    <row r="239" spans="1:8" x14ac:dyDescent="0.2">
      <c r="A239" s="2" t="s">
        <v>661</v>
      </c>
      <c r="B239" s="42">
        <v>41251</v>
      </c>
      <c r="C239" s="71">
        <v>0.45833333333333298</v>
      </c>
      <c r="D239" s="32" t="str">
        <f t="shared" si="3"/>
        <v>CTK</v>
      </c>
      <c r="E239" s="29" t="s">
        <v>19</v>
      </c>
      <c r="F239" s="29" t="s">
        <v>4</v>
      </c>
      <c r="G239" s="30">
        <v>5</v>
      </c>
      <c r="H239" s="29" t="s">
        <v>5</v>
      </c>
    </row>
    <row r="240" spans="1:8" x14ac:dyDescent="0.2">
      <c r="A240" s="2" t="s">
        <v>666</v>
      </c>
      <c r="B240" s="25">
        <v>41251</v>
      </c>
      <c r="C240" s="71">
        <v>0.5</v>
      </c>
      <c r="D240" s="32" t="str">
        <f t="shared" si="3"/>
        <v>CTK</v>
      </c>
      <c r="E240" s="29" t="s">
        <v>9</v>
      </c>
      <c r="F240" s="29" t="s">
        <v>16</v>
      </c>
      <c r="G240" s="30">
        <v>5</v>
      </c>
      <c r="H240" s="29" t="s">
        <v>5</v>
      </c>
    </row>
    <row r="241" spans="1:8" x14ac:dyDescent="0.2">
      <c r="A241" s="2" t="s">
        <v>540</v>
      </c>
      <c r="B241" s="25">
        <v>41251</v>
      </c>
      <c r="C241" s="71">
        <v>0.54166666666666696</v>
      </c>
      <c r="D241" s="32" t="str">
        <f t="shared" si="3"/>
        <v>CTK</v>
      </c>
      <c r="E241" s="21" t="s">
        <v>45</v>
      </c>
      <c r="F241" s="21" t="s">
        <v>4</v>
      </c>
      <c r="G241" s="16">
        <v>5</v>
      </c>
      <c r="H241" s="16" t="s">
        <v>8</v>
      </c>
    </row>
    <row r="242" spans="1:8" x14ac:dyDescent="0.2">
      <c r="A242" s="2" t="s">
        <v>897</v>
      </c>
      <c r="B242" s="25">
        <v>41251</v>
      </c>
      <c r="C242" s="71">
        <v>0.58333333333333304</v>
      </c>
      <c r="D242" s="32" t="str">
        <f t="shared" si="3"/>
        <v>CTK</v>
      </c>
      <c r="E242" s="29" t="s">
        <v>43</v>
      </c>
      <c r="F242" s="29" t="s">
        <v>16</v>
      </c>
      <c r="G242" s="30">
        <v>6</v>
      </c>
      <c r="H242" s="29" t="s">
        <v>5</v>
      </c>
    </row>
    <row r="243" spans="1:8" x14ac:dyDescent="0.2">
      <c r="A243" s="2" t="s">
        <v>904</v>
      </c>
      <c r="B243" s="25">
        <v>41251</v>
      </c>
      <c r="C243" s="71">
        <v>0.625</v>
      </c>
      <c r="D243" s="32" t="str">
        <f t="shared" si="3"/>
        <v>CTK</v>
      </c>
      <c r="E243" s="29" t="s">
        <v>24</v>
      </c>
      <c r="F243" s="29" t="s">
        <v>4</v>
      </c>
      <c r="G243" s="30">
        <v>6</v>
      </c>
      <c r="H243" s="29" t="s">
        <v>5</v>
      </c>
    </row>
    <row r="244" spans="1:8" x14ac:dyDescent="0.2">
      <c r="A244" s="2" t="s">
        <v>786</v>
      </c>
      <c r="B244" s="13">
        <v>41251</v>
      </c>
      <c r="C244" s="71">
        <v>0.66666666666666696</v>
      </c>
      <c r="D244" s="32" t="str">
        <f t="shared" si="3"/>
        <v>CTK</v>
      </c>
      <c r="E244" s="2" t="s">
        <v>48</v>
      </c>
      <c r="F244" s="2" t="s">
        <v>16</v>
      </c>
      <c r="G244" s="16">
        <v>6</v>
      </c>
      <c r="H244" s="16" t="s">
        <v>8</v>
      </c>
    </row>
    <row r="245" spans="1:8" x14ac:dyDescent="0.2">
      <c r="A245" s="2" t="s">
        <v>790</v>
      </c>
      <c r="B245" s="13">
        <v>41251</v>
      </c>
      <c r="C245" s="71">
        <v>0.70833333333333304</v>
      </c>
      <c r="D245" s="32" t="str">
        <f t="shared" si="3"/>
        <v>CTK</v>
      </c>
      <c r="E245" s="2" t="s">
        <v>14</v>
      </c>
      <c r="F245" s="2" t="s">
        <v>4</v>
      </c>
      <c r="G245" s="16">
        <v>6</v>
      </c>
      <c r="H245" s="16" t="s">
        <v>8</v>
      </c>
    </row>
    <row r="246" spans="1:8" x14ac:dyDescent="0.2">
      <c r="A246" s="2" t="s">
        <v>989</v>
      </c>
      <c r="B246" s="25">
        <v>41251</v>
      </c>
      <c r="C246" s="71">
        <v>0.75</v>
      </c>
      <c r="D246" s="32" t="str">
        <f t="shared" si="3"/>
        <v>CTK</v>
      </c>
      <c r="E246" s="21" t="s">
        <v>19</v>
      </c>
      <c r="F246" s="21" t="s">
        <v>4</v>
      </c>
      <c r="G246" s="16">
        <v>7</v>
      </c>
      <c r="H246" s="16" t="s">
        <v>8</v>
      </c>
    </row>
    <row r="247" spans="1:8" x14ac:dyDescent="0.2">
      <c r="A247" s="2" t="s">
        <v>991</v>
      </c>
      <c r="B247" s="25">
        <v>41251</v>
      </c>
      <c r="C247" s="71">
        <v>0.79166666666666696</v>
      </c>
      <c r="D247" s="32" t="str">
        <f t="shared" si="3"/>
        <v>CTK</v>
      </c>
      <c r="E247" s="16" t="s">
        <v>26</v>
      </c>
      <c r="F247" s="16" t="s">
        <v>16</v>
      </c>
      <c r="G247" s="16">
        <v>7</v>
      </c>
      <c r="H247" s="16" t="s">
        <v>8</v>
      </c>
    </row>
    <row r="248" spans="1:8" x14ac:dyDescent="0.2">
      <c r="A248" s="2" t="s">
        <v>1269</v>
      </c>
      <c r="B248" s="25">
        <v>41251</v>
      </c>
      <c r="C248" s="71">
        <v>0.83333333333333304</v>
      </c>
      <c r="D248" s="32" t="str">
        <f t="shared" si="3"/>
        <v>CTK</v>
      </c>
      <c r="E248" s="21" t="s">
        <v>20</v>
      </c>
      <c r="F248" s="21" t="s">
        <v>4</v>
      </c>
      <c r="G248" s="16">
        <v>8</v>
      </c>
      <c r="H248" s="16" t="s">
        <v>5</v>
      </c>
    </row>
    <row r="249" spans="1:8" x14ac:dyDescent="0.2">
      <c r="A249" s="2" t="s">
        <v>225</v>
      </c>
      <c r="B249" s="13">
        <v>41258</v>
      </c>
      <c r="C249" s="71">
        <v>0.375</v>
      </c>
      <c r="D249" s="32" t="str">
        <f t="shared" si="3"/>
        <v>CTK</v>
      </c>
      <c r="E249" s="2" t="s">
        <v>7</v>
      </c>
      <c r="F249" s="2" t="s">
        <v>4</v>
      </c>
      <c r="G249" s="16">
        <v>3</v>
      </c>
      <c r="H249" s="16" t="s">
        <v>5</v>
      </c>
    </row>
    <row r="250" spans="1:8" x14ac:dyDescent="0.2">
      <c r="A250" s="2" t="s">
        <v>130</v>
      </c>
      <c r="B250" s="13">
        <v>41258</v>
      </c>
      <c r="C250" s="71">
        <v>0.41666666666666702</v>
      </c>
      <c r="D250" s="32" t="str">
        <f t="shared" si="3"/>
        <v>CTK</v>
      </c>
      <c r="E250" s="21" t="s">
        <v>25</v>
      </c>
      <c r="F250" s="21" t="s">
        <v>4</v>
      </c>
      <c r="G250" s="16">
        <v>3</v>
      </c>
      <c r="H250" s="16" t="s">
        <v>8</v>
      </c>
    </row>
    <row r="251" spans="1:8" x14ac:dyDescent="0.2">
      <c r="A251" s="2" t="s">
        <v>444</v>
      </c>
      <c r="B251" s="25">
        <v>41258</v>
      </c>
      <c r="C251" s="71">
        <v>0.45833333333333298</v>
      </c>
      <c r="D251" s="32" t="str">
        <f t="shared" si="3"/>
        <v>CTK</v>
      </c>
      <c r="E251" s="46" t="s">
        <v>25</v>
      </c>
      <c r="F251" s="46" t="s">
        <v>16</v>
      </c>
      <c r="G251" s="30">
        <v>4</v>
      </c>
      <c r="H251" s="29" t="s">
        <v>5</v>
      </c>
    </row>
    <row r="252" spans="1:8" x14ac:dyDescent="0.2">
      <c r="A252" s="2" t="s">
        <v>445</v>
      </c>
      <c r="B252" s="13">
        <v>41258</v>
      </c>
      <c r="C252" s="71">
        <v>0.5</v>
      </c>
      <c r="D252" s="32" t="str">
        <f t="shared" si="3"/>
        <v>CTK</v>
      </c>
      <c r="E252" s="2" t="s">
        <v>12</v>
      </c>
      <c r="F252" s="2" t="s">
        <v>4</v>
      </c>
      <c r="G252" s="16">
        <v>4</v>
      </c>
      <c r="H252" s="16" t="s">
        <v>5</v>
      </c>
    </row>
    <row r="253" spans="1:8" x14ac:dyDescent="0.2">
      <c r="A253" s="2" t="s">
        <v>326</v>
      </c>
      <c r="B253" s="25">
        <v>41258</v>
      </c>
      <c r="C253" s="71">
        <v>0.54166666666666696</v>
      </c>
      <c r="D253" s="32" t="str">
        <f t="shared" si="3"/>
        <v>CTK</v>
      </c>
      <c r="E253" s="21" t="s">
        <v>62</v>
      </c>
      <c r="F253" s="21" t="s">
        <v>16</v>
      </c>
      <c r="G253" s="16">
        <v>4</v>
      </c>
      <c r="H253" s="16" t="s">
        <v>8</v>
      </c>
    </row>
    <row r="254" spans="1:8" x14ac:dyDescent="0.2">
      <c r="A254" s="2" t="s">
        <v>329</v>
      </c>
      <c r="B254" s="25">
        <v>41258</v>
      </c>
      <c r="C254" s="71">
        <v>0.58333333333333304</v>
      </c>
      <c r="D254" s="32" t="str">
        <f t="shared" si="3"/>
        <v>CTK</v>
      </c>
      <c r="E254" s="21" t="s">
        <v>7</v>
      </c>
      <c r="F254" s="21" t="s">
        <v>11</v>
      </c>
      <c r="G254" s="16">
        <v>4</v>
      </c>
      <c r="H254" s="16" t="s">
        <v>8</v>
      </c>
    </row>
    <row r="255" spans="1:8" x14ac:dyDescent="0.2">
      <c r="A255" s="2" t="s">
        <v>675</v>
      </c>
      <c r="B255" s="25">
        <v>41258</v>
      </c>
      <c r="C255" s="71">
        <v>0.625</v>
      </c>
      <c r="D255" s="32" t="str">
        <f t="shared" si="3"/>
        <v>CTK</v>
      </c>
      <c r="E255" s="29" t="s">
        <v>7</v>
      </c>
      <c r="F255" s="29" t="s">
        <v>11</v>
      </c>
      <c r="G255" s="30">
        <v>5</v>
      </c>
      <c r="H255" s="29" t="s">
        <v>5</v>
      </c>
    </row>
    <row r="256" spans="1:8" x14ac:dyDescent="0.2">
      <c r="A256" s="2" t="s">
        <v>906</v>
      </c>
      <c r="B256" s="25">
        <v>41258</v>
      </c>
      <c r="C256" s="71">
        <v>0.66666666666666696</v>
      </c>
      <c r="D256" s="32" t="str">
        <f t="shared" si="3"/>
        <v>CTK</v>
      </c>
      <c r="E256" s="29" t="s">
        <v>43</v>
      </c>
      <c r="F256" s="29" t="s">
        <v>4</v>
      </c>
      <c r="G256" s="30">
        <v>6</v>
      </c>
      <c r="H256" s="29" t="s">
        <v>5</v>
      </c>
    </row>
    <row r="257" spans="1:8" x14ac:dyDescent="0.2">
      <c r="A257" s="2" t="s">
        <v>805</v>
      </c>
      <c r="B257" s="13">
        <v>41258</v>
      </c>
      <c r="C257" s="71">
        <v>0.70833333333333304</v>
      </c>
      <c r="D257" s="32" t="str">
        <f t="shared" si="3"/>
        <v>CTK</v>
      </c>
      <c r="E257" s="2" t="s">
        <v>26</v>
      </c>
      <c r="F257" s="2" t="s">
        <v>4</v>
      </c>
      <c r="G257" s="16">
        <v>6</v>
      </c>
      <c r="H257" s="16" t="s">
        <v>8</v>
      </c>
    </row>
    <row r="258" spans="1:8" x14ac:dyDescent="0.2">
      <c r="A258" s="2" t="s">
        <v>1095</v>
      </c>
      <c r="B258" s="13">
        <v>41258</v>
      </c>
      <c r="C258" s="71">
        <v>0.75</v>
      </c>
      <c r="D258" s="32" t="str">
        <f t="shared" ref="D258:D321" si="4">LEFT(F258,3)</f>
        <v>CTK</v>
      </c>
      <c r="E258" s="21" t="s">
        <v>7</v>
      </c>
      <c r="F258" s="21" t="s">
        <v>4</v>
      </c>
      <c r="G258" s="16">
        <v>7</v>
      </c>
      <c r="H258" s="16" t="s">
        <v>5</v>
      </c>
    </row>
    <row r="259" spans="1:8" x14ac:dyDescent="0.2">
      <c r="A259" s="2" t="s">
        <v>1191</v>
      </c>
      <c r="B259" s="25">
        <v>41258</v>
      </c>
      <c r="C259" s="71">
        <v>0.79166666666666696</v>
      </c>
      <c r="D259" s="32" t="str">
        <f t="shared" si="4"/>
        <v>CTK</v>
      </c>
      <c r="E259" s="2" t="s">
        <v>12</v>
      </c>
      <c r="F259" s="2" t="s">
        <v>4</v>
      </c>
      <c r="G259" s="17">
        <v>8</v>
      </c>
      <c r="H259" s="21" t="s">
        <v>8</v>
      </c>
    </row>
    <row r="260" spans="1:8" x14ac:dyDescent="0.2">
      <c r="A260" s="2" t="s">
        <v>228</v>
      </c>
      <c r="B260" s="13">
        <v>41279</v>
      </c>
      <c r="C260" s="71">
        <v>0.375</v>
      </c>
      <c r="D260" s="32" t="str">
        <f t="shared" si="4"/>
        <v>CTK</v>
      </c>
      <c r="E260" s="2" t="s">
        <v>22</v>
      </c>
      <c r="F260" s="2" t="s">
        <v>4</v>
      </c>
      <c r="G260" s="17">
        <v>3</v>
      </c>
      <c r="H260" s="17" t="s">
        <v>5</v>
      </c>
    </row>
    <row r="261" spans="1:8" x14ac:dyDescent="0.2">
      <c r="A261" s="2" t="s">
        <v>230</v>
      </c>
      <c r="B261" s="13">
        <v>41279</v>
      </c>
      <c r="C261" s="71">
        <v>0.41666666666666702</v>
      </c>
      <c r="D261" s="32" t="str">
        <f t="shared" si="4"/>
        <v>CTK</v>
      </c>
      <c r="E261" s="2" t="s">
        <v>42</v>
      </c>
      <c r="F261" s="2" t="s">
        <v>16</v>
      </c>
      <c r="G261" s="17">
        <v>3</v>
      </c>
      <c r="H261" s="17" t="s">
        <v>5</v>
      </c>
    </row>
    <row r="262" spans="1:8" x14ac:dyDescent="0.2">
      <c r="A262" s="2" t="s">
        <v>453</v>
      </c>
      <c r="B262" s="13">
        <v>41279</v>
      </c>
      <c r="C262" s="71">
        <v>0.45833333333333298</v>
      </c>
      <c r="D262" s="32" t="str">
        <f t="shared" si="4"/>
        <v>CTK</v>
      </c>
      <c r="E262" s="2" t="s">
        <v>18</v>
      </c>
      <c r="F262" s="2" t="s">
        <v>16</v>
      </c>
      <c r="G262" s="16">
        <v>4</v>
      </c>
      <c r="H262" s="16" t="s">
        <v>5</v>
      </c>
    </row>
    <row r="263" spans="1:8" x14ac:dyDescent="0.2">
      <c r="A263" s="2" t="s">
        <v>455</v>
      </c>
      <c r="B263" s="13">
        <v>41279</v>
      </c>
      <c r="C263" s="71">
        <v>0.5</v>
      </c>
      <c r="D263" s="32" t="str">
        <f t="shared" si="4"/>
        <v>CTK</v>
      </c>
      <c r="E263" s="2" t="s">
        <v>25</v>
      </c>
      <c r="F263" s="2" t="s">
        <v>4</v>
      </c>
      <c r="G263" s="16">
        <v>4</v>
      </c>
      <c r="H263" s="16" t="s">
        <v>5</v>
      </c>
    </row>
    <row r="264" spans="1:8" x14ac:dyDescent="0.2">
      <c r="A264" s="2" t="s">
        <v>348</v>
      </c>
      <c r="B264" s="13">
        <v>41279</v>
      </c>
      <c r="C264" s="71">
        <v>0.54166666666666696</v>
      </c>
      <c r="D264" s="32" t="str">
        <f t="shared" si="4"/>
        <v>CTK</v>
      </c>
      <c r="E264" s="21" t="s">
        <v>7</v>
      </c>
      <c r="F264" s="21" t="s">
        <v>4</v>
      </c>
      <c r="G264" s="16">
        <v>4</v>
      </c>
      <c r="H264" s="16" t="s">
        <v>8</v>
      </c>
    </row>
    <row r="265" spans="1:8" x14ac:dyDescent="0.2">
      <c r="A265" s="2" t="s">
        <v>568</v>
      </c>
      <c r="B265" s="13">
        <v>41279</v>
      </c>
      <c r="C265" s="71">
        <v>0.58333333333333304</v>
      </c>
      <c r="D265" s="32" t="str">
        <f t="shared" si="4"/>
        <v>CTK</v>
      </c>
      <c r="E265" s="2" t="s">
        <v>22</v>
      </c>
      <c r="F265" s="2" t="s">
        <v>4</v>
      </c>
      <c r="G265" s="16">
        <v>5</v>
      </c>
      <c r="H265" s="16" t="s">
        <v>8</v>
      </c>
    </row>
    <row r="266" spans="1:8" x14ac:dyDescent="0.2">
      <c r="A266" s="2" t="s">
        <v>573</v>
      </c>
      <c r="B266" s="13">
        <v>41279</v>
      </c>
      <c r="C266" s="71">
        <v>0.625</v>
      </c>
      <c r="D266" s="32" t="str">
        <f t="shared" si="4"/>
        <v>CTK</v>
      </c>
      <c r="E266" s="21" t="s">
        <v>43</v>
      </c>
      <c r="F266" s="21" t="s">
        <v>16</v>
      </c>
      <c r="G266" s="16">
        <v>5</v>
      </c>
      <c r="H266" s="16" t="s">
        <v>8</v>
      </c>
    </row>
    <row r="267" spans="1:8" x14ac:dyDescent="0.2">
      <c r="A267" s="2" t="s">
        <v>915</v>
      </c>
      <c r="B267" s="13">
        <v>41279</v>
      </c>
      <c r="C267" s="71">
        <v>0.66666666666666696</v>
      </c>
      <c r="D267" s="32" t="str">
        <f t="shared" si="4"/>
        <v>CTK</v>
      </c>
      <c r="E267" s="2" t="s">
        <v>14</v>
      </c>
      <c r="F267" s="2" t="s">
        <v>4</v>
      </c>
      <c r="G267" s="16">
        <v>6</v>
      </c>
      <c r="H267" s="16" t="s">
        <v>5</v>
      </c>
    </row>
    <row r="268" spans="1:8" x14ac:dyDescent="0.2">
      <c r="A268" s="2" t="s">
        <v>820</v>
      </c>
      <c r="B268" s="25">
        <v>41279</v>
      </c>
      <c r="C268" s="71">
        <v>0.70833333333333304</v>
      </c>
      <c r="D268" s="32" t="str">
        <f t="shared" si="4"/>
        <v>CTK</v>
      </c>
      <c r="E268" s="21" t="s">
        <v>43</v>
      </c>
      <c r="F268" s="21" t="s">
        <v>4</v>
      </c>
      <c r="G268" s="16">
        <v>6</v>
      </c>
      <c r="H268" s="16" t="s">
        <v>8</v>
      </c>
    </row>
    <row r="269" spans="1:8" x14ac:dyDescent="0.2">
      <c r="A269" s="2" t="s">
        <v>1015</v>
      </c>
      <c r="B269" s="25">
        <v>41279</v>
      </c>
      <c r="C269" s="71">
        <v>0.75</v>
      </c>
      <c r="D269" s="32" t="str">
        <f t="shared" si="4"/>
        <v>CTK</v>
      </c>
      <c r="E269" s="29" t="s">
        <v>26</v>
      </c>
      <c r="F269" s="29" t="s">
        <v>4</v>
      </c>
      <c r="G269" s="30">
        <v>7</v>
      </c>
      <c r="H269" s="29" t="s">
        <v>8</v>
      </c>
    </row>
    <row r="270" spans="1:8" x14ac:dyDescent="0.2">
      <c r="A270" s="2" t="s">
        <v>1017</v>
      </c>
      <c r="B270" s="25">
        <v>41279</v>
      </c>
      <c r="C270" s="71">
        <v>0.79166666666666696</v>
      </c>
      <c r="D270" s="32" t="str">
        <f t="shared" si="4"/>
        <v>CTK</v>
      </c>
      <c r="E270" s="46" t="s">
        <v>43</v>
      </c>
      <c r="F270" s="46" t="s">
        <v>16</v>
      </c>
      <c r="G270" s="30">
        <v>7</v>
      </c>
      <c r="H270" s="29" t="s">
        <v>8</v>
      </c>
    </row>
    <row r="271" spans="1:8" x14ac:dyDescent="0.2">
      <c r="A271" s="2" t="s">
        <v>1284</v>
      </c>
      <c r="B271" s="13">
        <v>41279</v>
      </c>
      <c r="C271" s="71">
        <v>0.83333333333333304</v>
      </c>
      <c r="D271" s="32" t="str">
        <f t="shared" si="4"/>
        <v>CTK</v>
      </c>
      <c r="E271" s="21" t="s">
        <v>26</v>
      </c>
      <c r="F271" s="21" t="s">
        <v>4</v>
      </c>
      <c r="G271" s="16">
        <v>8</v>
      </c>
      <c r="H271" s="16" t="s">
        <v>5</v>
      </c>
    </row>
    <row r="272" spans="1:8" x14ac:dyDescent="0.2">
      <c r="A272" s="2" t="s">
        <v>238</v>
      </c>
      <c r="B272" s="25">
        <v>41286</v>
      </c>
      <c r="C272" s="71">
        <v>0.375</v>
      </c>
      <c r="D272" s="32" t="str">
        <f t="shared" si="4"/>
        <v>CTK</v>
      </c>
      <c r="E272" s="2" t="s">
        <v>20</v>
      </c>
      <c r="F272" s="2" t="s">
        <v>16</v>
      </c>
      <c r="G272" s="17">
        <v>3</v>
      </c>
      <c r="H272" s="17" t="s">
        <v>5</v>
      </c>
    </row>
    <row r="273" spans="1:8" x14ac:dyDescent="0.2">
      <c r="A273" s="2" t="s">
        <v>156</v>
      </c>
      <c r="B273" s="25">
        <v>41286</v>
      </c>
      <c r="C273" s="71">
        <v>0.41666666666666702</v>
      </c>
      <c r="D273" s="32" t="str">
        <f t="shared" si="4"/>
        <v>CTK</v>
      </c>
      <c r="E273" s="21" t="s">
        <v>48</v>
      </c>
      <c r="F273" s="16" t="s">
        <v>4</v>
      </c>
      <c r="G273" s="16">
        <v>3</v>
      </c>
      <c r="H273" s="16" t="s">
        <v>8</v>
      </c>
    </row>
    <row r="274" spans="1:8" x14ac:dyDescent="0.2">
      <c r="A274" s="2" t="s">
        <v>151</v>
      </c>
      <c r="B274" s="25">
        <v>41286</v>
      </c>
      <c r="C274" s="71">
        <v>0.45833333333333298</v>
      </c>
      <c r="D274" s="32" t="str">
        <f t="shared" si="4"/>
        <v>CTK</v>
      </c>
      <c r="E274" s="16" t="s">
        <v>15</v>
      </c>
      <c r="F274" s="16" t="s">
        <v>16</v>
      </c>
      <c r="G274" s="16">
        <v>3</v>
      </c>
      <c r="H274" s="16" t="s">
        <v>8</v>
      </c>
    </row>
    <row r="275" spans="1:8" x14ac:dyDescent="0.2">
      <c r="A275" s="2" t="s">
        <v>465</v>
      </c>
      <c r="B275" s="13">
        <v>41286</v>
      </c>
      <c r="C275" s="71">
        <v>0.5</v>
      </c>
      <c r="D275" s="32" t="str">
        <f t="shared" si="4"/>
        <v>CTK</v>
      </c>
      <c r="E275" s="2" t="s">
        <v>14</v>
      </c>
      <c r="F275" s="2" t="s">
        <v>4</v>
      </c>
      <c r="G275" s="16">
        <v>4</v>
      </c>
      <c r="H275" s="16" t="s">
        <v>5</v>
      </c>
    </row>
    <row r="276" spans="1:8" x14ac:dyDescent="0.2">
      <c r="A276" s="2" t="s">
        <v>357</v>
      </c>
      <c r="B276" s="13">
        <v>41286</v>
      </c>
      <c r="C276" s="71">
        <v>0.54166666666666696</v>
      </c>
      <c r="D276" s="32" t="str">
        <f t="shared" si="4"/>
        <v>CTK</v>
      </c>
      <c r="E276" s="21" t="s">
        <v>59</v>
      </c>
      <c r="F276" s="21" t="s">
        <v>16</v>
      </c>
      <c r="G276" s="16">
        <v>4</v>
      </c>
      <c r="H276" s="16" t="s">
        <v>8</v>
      </c>
    </row>
    <row r="277" spans="1:8" x14ac:dyDescent="0.2">
      <c r="A277" s="2" t="s">
        <v>692</v>
      </c>
      <c r="B277" s="25">
        <v>41286</v>
      </c>
      <c r="C277" s="71">
        <v>0.58333333333333304</v>
      </c>
      <c r="D277" s="32" t="str">
        <f t="shared" si="4"/>
        <v>CTK</v>
      </c>
      <c r="E277" s="46" t="s">
        <v>48</v>
      </c>
      <c r="F277" s="46" t="s">
        <v>16</v>
      </c>
      <c r="G277" s="30">
        <v>5</v>
      </c>
      <c r="H277" s="29" t="s">
        <v>5</v>
      </c>
    </row>
    <row r="278" spans="1:8" x14ac:dyDescent="0.2">
      <c r="A278" s="2" t="s">
        <v>588</v>
      </c>
      <c r="B278" s="13">
        <v>41286</v>
      </c>
      <c r="C278" s="71">
        <v>0.625</v>
      </c>
      <c r="D278" s="32" t="str">
        <f t="shared" si="4"/>
        <v>CTK</v>
      </c>
      <c r="E278" s="21" t="s">
        <v>59</v>
      </c>
      <c r="F278" s="21" t="s">
        <v>16</v>
      </c>
      <c r="G278" s="16">
        <v>5</v>
      </c>
      <c r="H278" s="16" t="s">
        <v>8</v>
      </c>
    </row>
    <row r="279" spans="1:8" x14ac:dyDescent="0.2">
      <c r="A279" s="2" t="s">
        <v>926</v>
      </c>
      <c r="B279" s="13">
        <v>41286</v>
      </c>
      <c r="C279" s="71">
        <v>0.66666666666666696</v>
      </c>
      <c r="D279" s="32" t="str">
        <f t="shared" si="4"/>
        <v>CTK</v>
      </c>
      <c r="E279" s="21" t="s">
        <v>15</v>
      </c>
      <c r="F279" s="21" t="s">
        <v>16</v>
      </c>
      <c r="G279" s="16">
        <v>6</v>
      </c>
      <c r="H279" s="16" t="s">
        <v>5</v>
      </c>
    </row>
    <row r="280" spans="1:8" x14ac:dyDescent="0.2">
      <c r="A280" s="2" t="s">
        <v>1107</v>
      </c>
      <c r="B280" s="25">
        <v>41286</v>
      </c>
      <c r="C280" s="71">
        <v>0.70833333333333304</v>
      </c>
      <c r="D280" s="32" t="str">
        <f t="shared" si="4"/>
        <v>CTK</v>
      </c>
      <c r="E280" s="16" t="s">
        <v>18</v>
      </c>
      <c r="F280" s="16" t="s">
        <v>4</v>
      </c>
      <c r="G280" s="16">
        <v>7</v>
      </c>
      <c r="H280" s="16" t="s">
        <v>5</v>
      </c>
    </row>
    <row r="281" spans="1:8" x14ac:dyDescent="0.2">
      <c r="A281" s="2" t="s">
        <v>1028</v>
      </c>
      <c r="B281" s="13">
        <v>41286</v>
      </c>
      <c r="C281" s="71">
        <v>0.75</v>
      </c>
      <c r="D281" s="32" t="str">
        <f t="shared" si="4"/>
        <v>CTK</v>
      </c>
      <c r="E281" s="2" t="s">
        <v>47</v>
      </c>
      <c r="F281" s="2" t="s">
        <v>4</v>
      </c>
      <c r="G281" s="16">
        <v>7</v>
      </c>
      <c r="H281" s="16" t="s">
        <v>8</v>
      </c>
    </row>
    <row r="282" spans="1:8" x14ac:dyDescent="0.2">
      <c r="A282" s="2" t="s">
        <v>1291</v>
      </c>
      <c r="B282" s="13">
        <v>41286</v>
      </c>
      <c r="C282" s="71">
        <v>0.79166666666666696</v>
      </c>
      <c r="D282" s="32" t="str">
        <f t="shared" si="4"/>
        <v>CTK</v>
      </c>
      <c r="E282" s="21" t="s">
        <v>12</v>
      </c>
      <c r="F282" s="21" t="s">
        <v>4</v>
      </c>
      <c r="G282" s="16">
        <v>8</v>
      </c>
      <c r="H282" s="16" t="s">
        <v>5</v>
      </c>
    </row>
    <row r="283" spans="1:8" x14ac:dyDescent="0.2">
      <c r="A283" s="2" t="s">
        <v>1217</v>
      </c>
      <c r="B283" s="25">
        <v>41286</v>
      </c>
      <c r="C283" s="71">
        <v>0.83333333333333304</v>
      </c>
      <c r="D283" s="32" t="str">
        <f t="shared" si="4"/>
        <v>CTK</v>
      </c>
      <c r="E283" s="2" t="s">
        <v>21</v>
      </c>
      <c r="F283" s="2" t="s">
        <v>4</v>
      </c>
      <c r="G283" s="17">
        <v>8</v>
      </c>
      <c r="H283" s="21" t="s">
        <v>8</v>
      </c>
    </row>
    <row r="284" spans="1:8" x14ac:dyDescent="0.2">
      <c r="A284" s="2" t="s">
        <v>376</v>
      </c>
      <c r="B284" s="25">
        <v>41294</v>
      </c>
      <c r="C284" s="71">
        <v>0.66666666666666696</v>
      </c>
      <c r="D284" s="32" t="str">
        <f t="shared" si="4"/>
        <v>CTK</v>
      </c>
      <c r="E284" s="21" t="s">
        <v>22</v>
      </c>
      <c r="F284" s="21" t="s">
        <v>11</v>
      </c>
      <c r="G284" s="16">
        <v>4</v>
      </c>
      <c r="H284" s="16" t="s">
        <v>8</v>
      </c>
    </row>
    <row r="285" spans="1:8" x14ac:dyDescent="0.2">
      <c r="A285" s="2" t="s">
        <v>934</v>
      </c>
      <c r="B285" s="13">
        <v>41294</v>
      </c>
      <c r="C285" s="71">
        <v>0.70833333333333304</v>
      </c>
      <c r="D285" s="32" t="str">
        <f t="shared" si="4"/>
        <v>CTK</v>
      </c>
      <c r="E285" s="2" t="s">
        <v>15</v>
      </c>
      <c r="F285" s="2" t="s">
        <v>4</v>
      </c>
      <c r="G285" s="16">
        <v>6</v>
      </c>
      <c r="H285" s="16" t="s">
        <v>5</v>
      </c>
    </row>
    <row r="286" spans="1:8" x14ac:dyDescent="0.2">
      <c r="A286" s="2" t="s">
        <v>178</v>
      </c>
      <c r="B286" s="25">
        <v>41300</v>
      </c>
      <c r="C286" s="71">
        <v>0.33333333333333298</v>
      </c>
      <c r="D286" s="32" t="str">
        <f t="shared" si="4"/>
        <v>CTK</v>
      </c>
      <c r="E286" s="29" t="s">
        <v>22</v>
      </c>
      <c r="F286" s="29" t="s">
        <v>16</v>
      </c>
      <c r="G286" s="30">
        <v>3</v>
      </c>
      <c r="H286" s="29" t="s">
        <v>8</v>
      </c>
    </row>
    <row r="287" spans="1:8" x14ac:dyDescent="0.2">
      <c r="A287" s="2" t="s">
        <v>182</v>
      </c>
      <c r="B287" s="25">
        <v>41300</v>
      </c>
      <c r="C287" s="71">
        <v>0.375</v>
      </c>
      <c r="D287" s="32" t="str">
        <f t="shared" si="4"/>
        <v>CTK</v>
      </c>
      <c r="E287" s="29" t="s">
        <v>50</v>
      </c>
      <c r="F287" s="29" t="s">
        <v>4</v>
      </c>
      <c r="G287" s="30">
        <v>3</v>
      </c>
      <c r="H287" s="29" t="s">
        <v>8</v>
      </c>
    </row>
    <row r="288" spans="1:8" x14ac:dyDescent="0.2">
      <c r="A288" s="2" t="s">
        <v>716</v>
      </c>
      <c r="B288" s="13">
        <v>41300</v>
      </c>
      <c r="C288" s="71">
        <v>0.41666666666666702</v>
      </c>
      <c r="D288" s="32" t="str">
        <f t="shared" si="4"/>
        <v>CTK</v>
      </c>
      <c r="E288" s="2" t="s">
        <v>49</v>
      </c>
      <c r="F288" s="2" t="s">
        <v>16</v>
      </c>
      <c r="G288" s="16">
        <v>5</v>
      </c>
      <c r="H288" s="21" t="s">
        <v>5</v>
      </c>
    </row>
    <row r="289" spans="1:8" x14ac:dyDescent="0.2">
      <c r="A289" s="2" t="s">
        <v>721</v>
      </c>
      <c r="B289" s="13">
        <v>41300</v>
      </c>
      <c r="C289" s="71">
        <v>0.45833333333333298</v>
      </c>
      <c r="D289" s="32" t="str">
        <f t="shared" si="4"/>
        <v>CTK</v>
      </c>
      <c r="E289" s="2" t="s">
        <v>22</v>
      </c>
      <c r="F289" s="2" t="s">
        <v>4</v>
      </c>
      <c r="G289" s="21">
        <v>5</v>
      </c>
      <c r="H289" s="21" t="s">
        <v>5</v>
      </c>
    </row>
    <row r="290" spans="1:8" x14ac:dyDescent="0.2">
      <c r="A290" s="2" t="s">
        <v>723</v>
      </c>
      <c r="B290" s="25">
        <v>41300</v>
      </c>
      <c r="C290" s="71">
        <v>0.5</v>
      </c>
      <c r="D290" s="32" t="str">
        <f t="shared" si="4"/>
        <v>CTK</v>
      </c>
      <c r="E290" s="2" t="s">
        <v>15</v>
      </c>
      <c r="F290" s="2" t="s">
        <v>11</v>
      </c>
      <c r="G290" s="21">
        <v>5</v>
      </c>
      <c r="H290" s="21" t="s">
        <v>5</v>
      </c>
    </row>
    <row r="291" spans="1:8" x14ac:dyDescent="0.2">
      <c r="A291" s="2" t="s">
        <v>1243</v>
      </c>
      <c r="B291" s="13">
        <v>41300</v>
      </c>
      <c r="C291" s="71">
        <v>0.54166666666666663</v>
      </c>
      <c r="D291" s="32" t="str">
        <f t="shared" si="4"/>
        <v>CTK</v>
      </c>
      <c r="E291" s="16" t="s">
        <v>9</v>
      </c>
      <c r="F291" s="16" t="s">
        <v>4</v>
      </c>
      <c r="G291" s="16">
        <v>8</v>
      </c>
      <c r="H291" s="16" t="s">
        <v>8</v>
      </c>
    </row>
    <row r="292" spans="1:8" x14ac:dyDescent="0.2">
      <c r="A292" s="2" t="s">
        <v>852</v>
      </c>
      <c r="B292" s="25">
        <v>41300</v>
      </c>
      <c r="C292" s="71">
        <v>0.58333333333333337</v>
      </c>
      <c r="D292" s="32" t="str">
        <f t="shared" si="4"/>
        <v>CTK</v>
      </c>
      <c r="E292" s="21" t="s">
        <v>19</v>
      </c>
      <c r="F292" s="21" t="s">
        <v>16</v>
      </c>
      <c r="G292" s="16">
        <v>6</v>
      </c>
      <c r="H292" s="16" t="s">
        <v>8</v>
      </c>
    </row>
    <row r="293" spans="1:8" x14ac:dyDescent="0.2">
      <c r="A293" s="2" t="s">
        <v>187</v>
      </c>
      <c r="B293" s="25">
        <v>41216</v>
      </c>
      <c r="C293" s="71">
        <v>0.375</v>
      </c>
      <c r="D293" s="32" t="str">
        <f t="shared" si="4"/>
        <v>HSP</v>
      </c>
      <c r="E293" s="29" t="s">
        <v>26</v>
      </c>
      <c r="F293" s="29" t="s">
        <v>42</v>
      </c>
      <c r="G293" s="30">
        <v>3</v>
      </c>
      <c r="H293" s="29" t="s">
        <v>5</v>
      </c>
    </row>
    <row r="294" spans="1:8" x14ac:dyDescent="0.2">
      <c r="A294" s="2" t="s">
        <v>70</v>
      </c>
      <c r="B294" s="13">
        <v>41216</v>
      </c>
      <c r="C294" s="71">
        <v>0.41666666666666702</v>
      </c>
      <c r="D294" s="32" t="str">
        <f t="shared" si="4"/>
        <v>HSP</v>
      </c>
      <c r="E294" s="2" t="s">
        <v>25</v>
      </c>
      <c r="F294" s="2" t="s">
        <v>42</v>
      </c>
      <c r="G294" s="16">
        <v>3</v>
      </c>
      <c r="H294" s="16" t="s">
        <v>8</v>
      </c>
    </row>
    <row r="295" spans="1:8" x14ac:dyDescent="0.2">
      <c r="A295" s="2" t="s">
        <v>397</v>
      </c>
      <c r="B295" s="25">
        <v>41216</v>
      </c>
      <c r="C295" s="71">
        <v>0.45833333333333298</v>
      </c>
      <c r="D295" s="32" t="str">
        <f t="shared" si="4"/>
        <v>HSP</v>
      </c>
      <c r="E295" s="16" t="s">
        <v>47</v>
      </c>
      <c r="F295" s="16" t="s">
        <v>42</v>
      </c>
      <c r="G295" s="16">
        <v>4</v>
      </c>
      <c r="H295" s="16" t="s">
        <v>5</v>
      </c>
    </row>
    <row r="296" spans="1:8" x14ac:dyDescent="0.2">
      <c r="A296" s="2" t="s">
        <v>490</v>
      </c>
      <c r="B296" s="13">
        <v>41216</v>
      </c>
      <c r="C296" s="71">
        <v>0.5</v>
      </c>
      <c r="D296" s="32" t="str">
        <f t="shared" si="4"/>
        <v>HSP</v>
      </c>
      <c r="E296" s="21" t="s">
        <v>48</v>
      </c>
      <c r="F296" s="21" t="s">
        <v>45</v>
      </c>
      <c r="G296" s="16">
        <v>5</v>
      </c>
      <c r="H296" s="16" t="s">
        <v>8</v>
      </c>
    </row>
    <row r="297" spans="1:8" x14ac:dyDescent="0.2">
      <c r="A297" s="2" t="s">
        <v>869</v>
      </c>
      <c r="B297" s="25">
        <v>41216</v>
      </c>
      <c r="C297" s="71">
        <v>0.54166666666666696</v>
      </c>
      <c r="D297" s="32" t="str">
        <f t="shared" si="4"/>
        <v>HSP</v>
      </c>
      <c r="E297" s="21" t="s">
        <v>19</v>
      </c>
      <c r="F297" s="21" t="s">
        <v>42</v>
      </c>
      <c r="G297" s="16">
        <v>6</v>
      </c>
      <c r="H297" s="16" t="s">
        <v>5</v>
      </c>
    </row>
    <row r="298" spans="1:8" x14ac:dyDescent="0.2">
      <c r="A298" s="2" t="s">
        <v>731</v>
      </c>
      <c r="B298" s="13">
        <v>41216</v>
      </c>
      <c r="C298" s="71">
        <v>0.58333333333333304</v>
      </c>
      <c r="D298" s="32" t="str">
        <f t="shared" si="4"/>
        <v>HSP</v>
      </c>
      <c r="E298" s="15" t="s">
        <v>12</v>
      </c>
      <c r="F298" s="2" t="s">
        <v>45</v>
      </c>
      <c r="G298" s="17">
        <v>6</v>
      </c>
      <c r="H298" s="21" t="s">
        <v>8</v>
      </c>
    </row>
    <row r="299" spans="1:8" x14ac:dyDescent="0.2">
      <c r="A299" s="2" t="s">
        <v>269</v>
      </c>
      <c r="B299" s="25">
        <v>41223</v>
      </c>
      <c r="C299" s="71">
        <v>0.375</v>
      </c>
      <c r="D299" s="32" t="str">
        <f t="shared" si="4"/>
        <v>HSP</v>
      </c>
      <c r="E299" s="2" t="s">
        <v>12</v>
      </c>
      <c r="F299" s="2" t="s">
        <v>45</v>
      </c>
      <c r="G299" s="17">
        <v>4</v>
      </c>
      <c r="H299" s="17" t="s">
        <v>8</v>
      </c>
    </row>
    <row r="300" spans="1:8" x14ac:dyDescent="0.2">
      <c r="A300" s="2" t="s">
        <v>278</v>
      </c>
      <c r="B300" s="25">
        <v>41223</v>
      </c>
      <c r="C300" s="71">
        <v>0.41666666666666702</v>
      </c>
      <c r="D300" s="32" t="str">
        <f t="shared" si="4"/>
        <v>HSP</v>
      </c>
      <c r="E300" s="2" t="s">
        <v>25</v>
      </c>
      <c r="F300" s="2" t="s">
        <v>42</v>
      </c>
      <c r="G300" s="17">
        <v>4</v>
      </c>
      <c r="H300" s="17" t="s">
        <v>8</v>
      </c>
    </row>
    <row r="301" spans="1:8" x14ac:dyDescent="0.2">
      <c r="A301" s="2" t="s">
        <v>633</v>
      </c>
      <c r="B301" s="25">
        <v>41223</v>
      </c>
      <c r="C301" s="71">
        <v>0.45833333333333298</v>
      </c>
      <c r="D301" s="32" t="str">
        <f t="shared" si="4"/>
        <v>HSP</v>
      </c>
      <c r="E301" s="16" t="s">
        <v>4</v>
      </c>
      <c r="F301" s="16" t="s">
        <v>42</v>
      </c>
      <c r="G301" s="16">
        <v>5</v>
      </c>
      <c r="H301" s="16" t="s">
        <v>5</v>
      </c>
    </row>
    <row r="302" spans="1:8" x14ac:dyDescent="0.2">
      <c r="A302" s="2" t="s">
        <v>508</v>
      </c>
      <c r="B302" s="25">
        <v>41223</v>
      </c>
      <c r="C302" s="71">
        <v>0.5</v>
      </c>
      <c r="D302" s="32" t="str">
        <f t="shared" si="4"/>
        <v>HSP</v>
      </c>
      <c r="E302" s="21" t="s">
        <v>14</v>
      </c>
      <c r="F302" s="16" t="s">
        <v>45</v>
      </c>
      <c r="G302" s="16">
        <v>5</v>
      </c>
      <c r="H302" s="16" t="s">
        <v>8</v>
      </c>
    </row>
    <row r="303" spans="1:8" x14ac:dyDescent="0.2">
      <c r="A303" s="2" t="s">
        <v>201</v>
      </c>
      <c r="B303" s="25">
        <v>41230</v>
      </c>
      <c r="C303" s="71">
        <v>0.375</v>
      </c>
      <c r="D303" s="32" t="str">
        <f t="shared" si="4"/>
        <v>HSP</v>
      </c>
      <c r="E303" s="29" t="s">
        <v>7</v>
      </c>
      <c r="F303" s="29" t="s">
        <v>42</v>
      </c>
      <c r="G303" s="30">
        <v>3</v>
      </c>
      <c r="H303" s="29" t="s">
        <v>5</v>
      </c>
    </row>
    <row r="304" spans="1:8" x14ac:dyDescent="0.2">
      <c r="A304" s="2" t="s">
        <v>98</v>
      </c>
      <c r="B304" s="13">
        <v>41230</v>
      </c>
      <c r="C304" s="71">
        <v>0.41666666666666702</v>
      </c>
      <c r="D304" s="32" t="str">
        <f t="shared" si="4"/>
        <v>HSP</v>
      </c>
      <c r="E304" s="21" t="s">
        <v>48</v>
      </c>
      <c r="F304" s="21" t="s">
        <v>42</v>
      </c>
      <c r="G304" s="21">
        <v>3</v>
      </c>
      <c r="H304" s="21" t="s">
        <v>8</v>
      </c>
    </row>
    <row r="305" spans="1:8" x14ac:dyDescent="0.2">
      <c r="A305" s="2" t="s">
        <v>294</v>
      </c>
      <c r="B305" s="25">
        <v>41230</v>
      </c>
      <c r="C305" s="71">
        <v>0.45833333333333298</v>
      </c>
      <c r="D305" s="32" t="str">
        <f t="shared" si="4"/>
        <v>HSP</v>
      </c>
      <c r="E305" s="2" t="s">
        <v>24</v>
      </c>
      <c r="F305" s="2" t="s">
        <v>42</v>
      </c>
      <c r="G305" s="17">
        <v>4</v>
      </c>
      <c r="H305" s="17" t="s">
        <v>8</v>
      </c>
    </row>
    <row r="306" spans="1:8" x14ac:dyDescent="0.2">
      <c r="A306" s="2" t="s">
        <v>645</v>
      </c>
      <c r="B306" s="42">
        <v>41230</v>
      </c>
      <c r="C306" s="71">
        <v>0.5</v>
      </c>
      <c r="D306" s="32" t="str">
        <f t="shared" si="4"/>
        <v>HSP</v>
      </c>
      <c r="E306" s="29" t="s">
        <v>26</v>
      </c>
      <c r="F306" s="29" t="s">
        <v>42</v>
      </c>
      <c r="G306" s="30">
        <v>5</v>
      </c>
      <c r="H306" s="29" t="s">
        <v>5</v>
      </c>
    </row>
    <row r="307" spans="1:8" x14ac:dyDescent="0.2">
      <c r="A307" s="2" t="s">
        <v>523</v>
      </c>
      <c r="B307" s="25">
        <v>41230</v>
      </c>
      <c r="C307" s="71">
        <v>0.54166666666666696</v>
      </c>
      <c r="D307" s="32" t="str">
        <f t="shared" si="4"/>
        <v>HSP</v>
      </c>
      <c r="E307" s="46" t="s">
        <v>47</v>
      </c>
      <c r="F307" s="46" t="s">
        <v>45</v>
      </c>
      <c r="G307" s="30">
        <v>5</v>
      </c>
      <c r="H307" s="29" t="s">
        <v>8</v>
      </c>
    </row>
    <row r="308" spans="1:8" x14ac:dyDescent="0.2">
      <c r="A308" s="2" t="s">
        <v>765</v>
      </c>
      <c r="B308" s="25">
        <v>41230</v>
      </c>
      <c r="C308" s="71">
        <v>0.58333333333333304</v>
      </c>
      <c r="D308" s="32" t="str">
        <f t="shared" si="4"/>
        <v>HSP</v>
      </c>
      <c r="E308" s="2" t="s">
        <v>44</v>
      </c>
      <c r="F308" s="2" t="s">
        <v>45</v>
      </c>
      <c r="G308" s="17">
        <v>6</v>
      </c>
      <c r="H308" s="21" t="s">
        <v>8</v>
      </c>
    </row>
    <row r="309" spans="1:8" x14ac:dyDescent="0.2">
      <c r="A309" s="2" t="s">
        <v>206</v>
      </c>
      <c r="B309" s="13">
        <v>41244</v>
      </c>
      <c r="C309" s="71">
        <v>0.375</v>
      </c>
      <c r="D309" s="32" t="str">
        <f t="shared" si="4"/>
        <v>HSP</v>
      </c>
      <c r="E309" s="2" t="s">
        <v>18</v>
      </c>
      <c r="F309" s="2" t="s">
        <v>42</v>
      </c>
      <c r="G309" s="16">
        <v>3</v>
      </c>
      <c r="H309" s="16" t="s">
        <v>5</v>
      </c>
    </row>
    <row r="310" spans="1:8" x14ac:dyDescent="0.2">
      <c r="A310" s="2" t="s">
        <v>297</v>
      </c>
      <c r="B310" s="13">
        <v>41244</v>
      </c>
      <c r="C310" s="71">
        <v>0.41666666666666702</v>
      </c>
      <c r="D310" s="32" t="str">
        <f t="shared" si="4"/>
        <v>HSP</v>
      </c>
      <c r="E310" s="2" t="s">
        <v>11</v>
      </c>
      <c r="F310" s="2" t="s">
        <v>45</v>
      </c>
      <c r="G310" s="16">
        <v>4</v>
      </c>
      <c r="H310" s="16" t="s">
        <v>8</v>
      </c>
    </row>
    <row r="311" spans="1:8" x14ac:dyDescent="0.2">
      <c r="A311" s="2" t="s">
        <v>778</v>
      </c>
      <c r="B311" s="25">
        <v>41244</v>
      </c>
      <c r="C311" s="71">
        <v>0.45833333333333331</v>
      </c>
      <c r="D311" s="32" t="str">
        <f t="shared" si="4"/>
        <v>HSP</v>
      </c>
      <c r="E311" s="2" t="s">
        <v>12</v>
      </c>
      <c r="F311" s="2" t="s">
        <v>42</v>
      </c>
      <c r="G311" s="17">
        <v>6</v>
      </c>
      <c r="H311" s="21" t="s">
        <v>8</v>
      </c>
    </row>
    <row r="312" spans="1:8" x14ac:dyDescent="0.2">
      <c r="A312" s="2" t="s">
        <v>525</v>
      </c>
      <c r="B312" s="25">
        <v>41244</v>
      </c>
      <c r="C312" s="71">
        <v>0.5</v>
      </c>
      <c r="D312" s="32" t="str">
        <f t="shared" si="4"/>
        <v>HSP</v>
      </c>
      <c r="E312" s="21" t="s">
        <v>50</v>
      </c>
      <c r="F312" s="21" t="s">
        <v>45</v>
      </c>
      <c r="G312" s="21">
        <v>5</v>
      </c>
      <c r="H312" s="21" t="s">
        <v>8</v>
      </c>
    </row>
    <row r="313" spans="1:8" x14ac:dyDescent="0.2">
      <c r="A313" s="2" t="s">
        <v>312</v>
      </c>
      <c r="B313" s="13">
        <v>41251</v>
      </c>
      <c r="C313" s="71">
        <v>0.375</v>
      </c>
      <c r="D313" s="32" t="str">
        <f t="shared" si="4"/>
        <v>HSP</v>
      </c>
      <c r="E313" s="2" t="s">
        <v>6</v>
      </c>
      <c r="F313" s="2" t="s">
        <v>42</v>
      </c>
      <c r="G313" s="16">
        <v>4</v>
      </c>
      <c r="H313" s="16" t="s">
        <v>8</v>
      </c>
    </row>
    <row r="314" spans="1:8" x14ac:dyDescent="0.2">
      <c r="A314" s="2" t="s">
        <v>322</v>
      </c>
      <c r="B314" s="13">
        <v>41251</v>
      </c>
      <c r="C314" s="71">
        <v>0.41666666666666702</v>
      </c>
      <c r="D314" s="32" t="str">
        <f t="shared" si="4"/>
        <v>HSP</v>
      </c>
      <c r="E314" s="21" t="s">
        <v>20</v>
      </c>
      <c r="F314" s="21" t="s">
        <v>45</v>
      </c>
      <c r="G314" s="16">
        <v>4</v>
      </c>
      <c r="H314" s="16" t="s">
        <v>8</v>
      </c>
    </row>
    <row r="315" spans="1:8" x14ac:dyDescent="0.2">
      <c r="A315" s="2" t="s">
        <v>548</v>
      </c>
      <c r="B315" s="25">
        <v>41251</v>
      </c>
      <c r="C315" s="71">
        <v>0.45833333333333298</v>
      </c>
      <c r="D315" s="32" t="str">
        <f t="shared" si="4"/>
        <v>HSP</v>
      </c>
      <c r="E315" s="46" t="s">
        <v>13</v>
      </c>
      <c r="F315" s="46" t="s">
        <v>42</v>
      </c>
      <c r="G315" s="30">
        <v>5</v>
      </c>
      <c r="H315" s="29" t="s">
        <v>8</v>
      </c>
    </row>
    <row r="316" spans="1:8" x14ac:dyDescent="0.2">
      <c r="A316" s="2" t="s">
        <v>899</v>
      </c>
      <c r="B316" s="25">
        <v>41251</v>
      </c>
      <c r="C316" s="71">
        <v>0.5</v>
      </c>
      <c r="D316" s="32" t="str">
        <f t="shared" si="4"/>
        <v>HSP</v>
      </c>
      <c r="E316" s="29" t="s">
        <v>48</v>
      </c>
      <c r="F316" s="29" t="s">
        <v>42</v>
      </c>
      <c r="G316" s="30">
        <v>6</v>
      </c>
      <c r="H316" s="29" t="s">
        <v>5</v>
      </c>
    </row>
    <row r="317" spans="1:8" x14ac:dyDescent="0.2">
      <c r="A317" s="2" t="s">
        <v>783</v>
      </c>
      <c r="B317" s="25">
        <v>41251</v>
      </c>
      <c r="C317" s="71">
        <v>0.54166666666666696</v>
      </c>
      <c r="D317" s="32" t="str">
        <f t="shared" si="4"/>
        <v>HSP</v>
      </c>
      <c r="E317" s="2" t="s">
        <v>60</v>
      </c>
      <c r="F317" s="2" t="s">
        <v>45</v>
      </c>
      <c r="G317" s="17">
        <v>6</v>
      </c>
      <c r="H317" s="21" t="s">
        <v>8</v>
      </c>
    </row>
    <row r="318" spans="1:8" x14ac:dyDescent="0.2">
      <c r="A318" s="2" t="s">
        <v>794</v>
      </c>
      <c r="B318" s="13">
        <v>41251</v>
      </c>
      <c r="C318" s="71">
        <v>0.58333333333333304</v>
      </c>
      <c r="D318" s="32" t="str">
        <f t="shared" si="4"/>
        <v>HSP</v>
      </c>
      <c r="E318" s="2" t="s">
        <v>50</v>
      </c>
      <c r="F318" s="2" t="s">
        <v>42</v>
      </c>
      <c r="G318" s="16">
        <v>6</v>
      </c>
      <c r="H318" s="16" t="s">
        <v>8</v>
      </c>
    </row>
    <row r="319" spans="1:8" x14ac:dyDescent="0.2">
      <c r="A319" s="2" t="s">
        <v>441</v>
      </c>
      <c r="B319" s="25">
        <v>41258</v>
      </c>
      <c r="C319" s="71">
        <v>0.375</v>
      </c>
      <c r="D319" s="32" t="str">
        <f t="shared" si="4"/>
        <v>HSP</v>
      </c>
      <c r="E319" s="46" t="s">
        <v>14</v>
      </c>
      <c r="F319" s="46" t="s">
        <v>42</v>
      </c>
      <c r="G319" s="30">
        <v>4</v>
      </c>
      <c r="H319" s="29" t="s">
        <v>5</v>
      </c>
    </row>
    <row r="320" spans="1:8" x14ac:dyDescent="0.2">
      <c r="A320" s="2" t="s">
        <v>328</v>
      </c>
      <c r="B320" s="13">
        <v>41258</v>
      </c>
      <c r="C320" s="71">
        <v>0.41666666666666702</v>
      </c>
      <c r="D320" s="32" t="str">
        <f t="shared" si="4"/>
        <v>HSP</v>
      </c>
      <c r="E320" s="21" t="s">
        <v>59</v>
      </c>
      <c r="F320" s="21" t="s">
        <v>42</v>
      </c>
      <c r="G320" s="16">
        <v>4</v>
      </c>
      <c r="H320" s="16" t="s">
        <v>8</v>
      </c>
    </row>
    <row r="321" spans="1:8" x14ac:dyDescent="0.2">
      <c r="A321" s="2" t="s">
        <v>338</v>
      </c>
      <c r="B321" s="25">
        <v>41258</v>
      </c>
      <c r="C321" s="71">
        <v>0.45833333333333298</v>
      </c>
      <c r="D321" s="32" t="str">
        <f t="shared" si="4"/>
        <v>HSP</v>
      </c>
      <c r="E321" s="16" t="s">
        <v>25</v>
      </c>
      <c r="F321" s="16" t="s">
        <v>45</v>
      </c>
      <c r="G321" s="16">
        <v>4</v>
      </c>
      <c r="H321" s="16" t="s">
        <v>8</v>
      </c>
    </row>
    <row r="322" spans="1:8" x14ac:dyDescent="0.2">
      <c r="A322" s="2" t="s">
        <v>909</v>
      </c>
      <c r="B322" s="25">
        <v>41258</v>
      </c>
      <c r="C322" s="71">
        <v>0.5</v>
      </c>
      <c r="D322" s="32" t="str">
        <f t="shared" ref="D322:D385" si="5">LEFT(F322,3)</f>
        <v>HSP</v>
      </c>
      <c r="E322" s="29" t="s">
        <v>15</v>
      </c>
      <c r="F322" s="29" t="s">
        <v>42</v>
      </c>
      <c r="G322" s="30">
        <v>6</v>
      </c>
      <c r="H322" s="29" t="s">
        <v>5</v>
      </c>
    </row>
    <row r="323" spans="1:8" x14ac:dyDescent="0.2">
      <c r="A323" s="2" t="s">
        <v>799</v>
      </c>
      <c r="B323" s="13">
        <v>41258</v>
      </c>
      <c r="C323" s="71">
        <v>0.54166666666666696</v>
      </c>
      <c r="D323" s="32" t="str">
        <f t="shared" si="5"/>
        <v>HSP</v>
      </c>
      <c r="E323" s="21" t="s">
        <v>7</v>
      </c>
      <c r="F323" s="21" t="s">
        <v>45</v>
      </c>
      <c r="G323" s="16">
        <v>6</v>
      </c>
      <c r="H323" s="16" t="s">
        <v>8</v>
      </c>
    </row>
    <row r="324" spans="1:8" x14ac:dyDescent="0.2">
      <c r="A324" s="2" t="s">
        <v>796</v>
      </c>
      <c r="B324" s="13">
        <v>41258</v>
      </c>
      <c r="C324" s="71">
        <v>0.58333333333333304</v>
      </c>
      <c r="D324" s="32" t="str">
        <f t="shared" si="5"/>
        <v>HSP</v>
      </c>
      <c r="E324" s="2" t="s">
        <v>44</v>
      </c>
      <c r="F324" s="2" t="s">
        <v>42</v>
      </c>
      <c r="G324" s="16">
        <v>6</v>
      </c>
      <c r="H324" s="16" t="s">
        <v>8</v>
      </c>
    </row>
    <row r="325" spans="1:8" x14ac:dyDescent="0.2">
      <c r="A325" s="2" t="s">
        <v>138</v>
      </c>
      <c r="B325" s="25">
        <v>41279</v>
      </c>
      <c r="C325" s="71">
        <v>0.375</v>
      </c>
      <c r="D325" s="32" t="str">
        <f t="shared" si="5"/>
        <v>HSP</v>
      </c>
      <c r="E325" s="21" t="s">
        <v>12</v>
      </c>
      <c r="F325" s="21" t="s">
        <v>42</v>
      </c>
      <c r="G325" s="16">
        <v>3</v>
      </c>
      <c r="H325" s="16" t="s">
        <v>8</v>
      </c>
    </row>
    <row r="326" spans="1:8" x14ac:dyDescent="0.2">
      <c r="A326" s="2" t="s">
        <v>451</v>
      </c>
      <c r="B326" s="13">
        <v>41279</v>
      </c>
      <c r="C326" s="71">
        <v>0.41666666666666702</v>
      </c>
      <c r="D326" s="32" t="str">
        <f t="shared" si="5"/>
        <v>HSP</v>
      </c>
      <c r="E326" s="2" t="s">
        <v>26</v>
      </c>
      <c r="F326" s="2" t="s">
        <v>42</v>
      </c>
      <c r="G326" s="16">
        <v>4</v>
      </c>
      <c r="H326" s="16" t="s">
        <v>5</v>
      </c>
    </row>
    <row r="327" spans="1:8" x14ac:dyDescent="0.2">
      <c r="A327" s="2" t="s">
        <v>689</v>
      </c>
      <c r="B327" s="25">
        <v>41279</v>
      </c>
      <c r="C327" s="71">
        <v>0.45833333333333298</v>
      </c>
      <c r="D327" s="32" t="str">
        <f t="shared" si="5"/>
        <v>HSP</v>
      </c>
      <c r="E327" s="29" t="s">
        <v>12</v>
      </c>
      <c r="F327" s="29" t="s">
        <v>42</v>
      </c>
      <c r="G327" s="30">
        <v>5</v>
      </c>
      <c r="H327" s="29" t="s">
        <v>5</v>
      </c>
    </row>
    <row r="328" spans="1:8" x14ac:dyDescent="0.2">
      <c r="A328" s="2" t="s">
        <v>563</v>
      </c>
      <c r="B328" s="13">
        <v>41279</v>
      </c>
      <c r="C328" s="71">
        <v>0.5</v>
      </c>
      <c r="D328" s="32" t="str">
        <f t="shared" si="5"/>
        <v>HSP</v>
      </c>
      <c r="E328" s="2" t="s">
        <v>7</v>
      </c>
      <c r="F328" s="2" t="s">
        <v>42</v>
      </c>
      <c r="G328" s="16">
        <v>5</v>
      </c>
      <c r="H328" s="16" t="s">
        <v>8</v>
      </c>
    </row>
    <row r="329" spans="1:8" x14ac:dyDescent="0.2">
      <c r="A329" s="2" t="s">
        <v>570</v>
      </c>
      <c r="B329" s="13">
        <v>41279</v>
      </c>
      <c r="C329" s="71">
        <v>0.54166666666666696</v>
      </c>
      <c r="D329" s="32" t="str">
        <f t="shared" si="5"/>
        <v>HSP</v>
      </c>
      <c r="E329" s="21" t="s">
        <v>15</v>
      </c>
      <c r="F329" s="21" t="s">
        <v>45</v>
      </c>
      <c r="G329" s="16">
        <v>5</v>
      </c>
      <c r="H329" s="16" t="s">
        <v>8</v>
      </c>
    </row>
    <row r="330" spans="1:8" x14ac:dyDescent="0.2">
      <c r="A330" s="2" t="s">
        <v>815</v>
      </c>
      <c r="B330" s="13">
        <v>41279</v>
      </c>
      <c r="C330" s="71">
        <v>0.58333333333333304</v>
      </c>
      <c r="D330" s="32" t="str">
        <f t="shared" si="5"/>
        <v>HSP</v>
      </c>
      <c r="E330" s="21" t="s">
        <v>20</v>
      </c>
      <c r="F330" s="21" t="s">
        <v>45</v>
      </c>
      <c r="G330" s="16">
        <v>6</v>
      </c>
      <c r="H330" s="16" t="s">
        <v>8</v>
      </c>
    </row>
    <row r="331" spans="1:8" x14ac:dyDescent="0.2">
      <c r="A331" s="2" t="s">
        <v>159</v>
      </c>
      <c r="B331" s="25">
        <v>41286</v>
      </c>
      <c r="C331" s="71">
        <v>0.375</v>
      </c>
      <c r="D331" s="32" t="str">
        <f t="shared" si="5"/>
        <v>HSP</v>
      </c>
      <c r="E331" s="21" t="s">
        <v>20</v>
      </c>
      <c r="F331" s="21" t="s">
        <v>42</v>
      </c>
      <c r="G331" s="16">
        <v>3</v>
      </c>
      <c r="H331" s="16" t="s">
        <v>8</v>
      </c>
    </row>
    <row r="332" spans="1:8" x14ac:dyDescent="0.2">
      <c r="A332" s="2" t="s">
        <v>462</v>
      </c>
      <c r="B332" s="13">
        <v>41286</v>
      </c>
      <c r="C332" s="71">
        <v>0.41666666666666702</v>
      </c>
      <c r="D332" s="32" t="str">
        <f t="shared" si="5"/>
        <v>HSP</v>
      </c>
      <c r="E332" s="2" t="s">
        <v>24</v>
      </c>
      <c r="F332" s="2" t="s">
        <v>42</v>
      </c>
      <c r="G332" s="16">
        <v>4</v>
      </c>
      <c r="H332" s="16" t="s">
        <v>5</v>
      </c>
    </row>
    <row r="333" spans="1:8" x14ac:dyDescent="0.2">
      <c r="A333" s="2" t="s">
        <v>827</v>
      </c>
      <c r="B333" s="13">
        <v>41286</v>
      </c>
      <c r="C333" s="71">
        <v>0.45833333333333298</v>
      </c>
      <c r="D333" s="32" t="str">
        <f t="shared" si="5"/>
        <v>HSP</v>
      </c>
      <c r="E333" s="21" t="s">
        <v>60</v>
      </c>
      <c r="F333" s="21" t="s">
        <v>42</v>
      </c>
      <c r="G333" s="16">
        <v>6</v>
      </c>
      <c r="H333" s="16" t="s">
        <v>8</v>
      </c>
    </row>
    <row r="334" spans="1:8" x14ac:dyDescent="0.2">
      <c r="A334" s="2" t="s">
        <v>245</v>
      </c>
      <c r="B334" s="13">
        <v>41293</v>
      </c>
      <c r="C334" s="71">
        <v>0.375</v>
      </c>
      <c r="D334" s="32" t="str">
        <f t="shared" si="5"/>
        <v>HSP</v>
      </c>
      <c r="E334" s="2" t="s">
        <v>4</v>
      </c>
      <c r="F334" s="2" t="s">
        <v>42</v>
      </c>
      <c r="G334" s="17">
        <v>3</v>
      </c>
      <c r="H334" s="17" t="s">
        <v>5</v>
      </c>
    </row>
    <row r="335" spans="1:8" x14ac:dyDescent="0.2">
      <c r="A335" s="2" t="s">
        <v>163</v>
      </c>
      <c r="B335" s="25">
        <v>41293</v>
      </c>
      <c r="C335" s="71">
        <v>0.41666666666666702</v>
      </c>
      <c r="D335" s="32" t="str">
        <f t="shared" si="5"/>
        <v>HSP</v>
      </c>
      <c r="E335" s="29" t="s">
        <v>26</v>
      </c>
      <c r="F335" s="29" t="s">
        <v>42</v>
      </c>
      <c r="G335" s="30">
        <v>3</v>
      </c>
      <c r="H335" s="29" t="s">
        <v>8</v>
      </c>
    </row>
    <row r="336" spans="1:8" x14ac:dyDescent="0.2">
      <c r="A336" s="2" t="s">
        <v>472</v>
      </c>
      <c r="B336" s="25">
        <v>41293</v>
      </c>
      <c r="C336" s="71">
        <v>0.45833333333333298</v>
      </c>
      <c r="D336" s="32" t="str">
        <f t="shared" si="5"/>
        <v>HSP</v>
      </c>
      <c r="E336" s="16" t="s">
        <v>16</v>
      </c>
      <c r="F336" s="21" t="s">
        <v>42</v>
      </c>
      <c r="G336" s="16">
        <v>4</v>
      </c>
      <c r="H336" s="16" t="s">
        <v>5</v>
      </c>
    </row>
    <row r="337" spans="1:8" x14ac:dyDescent="0.2">
      <c r="A337" s="2" t="s">
        <v>704</v>
      </c>
      <c r="B337" s="25">
        <v>41293</v>
      </c>
      <c r="C337" s="71">
        <v>0.5</v>
      </c>
      <c r="D337" s="32" t="str">
        <f t="shared" si="5"/>
        <v>HSP</v>
      </c>
      <c r="E337" s="46" t="s">
        <v>16</v>
      </c>
      <c r="F337" s="46" t="s">
        <v>42</v>
      </c>
      <c r="G337" s="30">
        <v>5</v>
      </c>
      <c r="H337" s="29" t="s">
        <v>5</v>
      </c>
    </row>
    <row r="338" spans="1:8" x14ac:dyDescent="0.2">
      <c r="A338" s="2" t="s">
        <v>592</v>
      </c>
      <c r="B338" s="25">
        <v>41293</v>
      </c>
      <c r="C338" s="71">
        <v>0.54166666666666696</v>
      </c>
      <c r="D338" s="32" t="str">
        <f t="shared" si="5"/>
        <v>HSP</v>
      </c>
      <c r="E338" s="16" t="s">
        <v>12</v>
      </c>
      <c r="F338" s="16" t="s">
        <v>42</v>
      </c>
      <c r="G338" s="16">
        <v>5</v>
      </c>
      <c r="H338" s="16" t="s">
        <v>8</v>
      </c>
    </row>
    <row r="339" spans="1:8" x14ac:dyDescent="0.2">
      <c r="A339" s="2" t="s">
        <v>935</v>
      </c>
      <c r="B339" s="13">
        <v>41293</v>
      </c>
      <c r="C339" s="71">
        <v>0.58333333333333304</v>
      </c>
      <c r="D339" s="32" t="str">
        <f t="shared" si="5"/>
        <v>HSP</v>
      </c>
      <c r="E339" s="2" t="s">
        <v>16</v>
      </c>
      <c r="F339" s="2" t="s">
        <v>42</v>
      </c>
      <c r="G339" s="16">
        <v>6</v>
      </c>
      <c r="H339" s="16" t="s">
        <v>5</v>
      </c>
    </row>
    <row r="340" spans="1:8" x14ac:dyDescent="0.2">
      <c r="A340" s="2" t="s">
        <v>252</v>
      </c>
      <c r="B340" s="25">
        <v>41300</v>
      </c>
      <c r="C340" s="71">
        <v>0.375</v>
      </c>
      <c r="D340" s="32" t="str">
        <f t="shared" si="5"/>
        <v>HSP</v>
      </c>
      <c r="E340" s="2" t="s">
        <v>6</v>
      </c>
      <c r="F340" s="2" t="s">
        <v>42</v>
      </c>
      <c r="G340" s="43">
        <v>3</v>
      </c>
      <c r="H340" s="43" t="s">
        <v>5</v>
      </c>
    </row>
    <row r="341" spans="1:8" x14ac:dyDescent="0.2">
      <c r="A341" s="2" t="s">
        <v>387</v>
      </c>
      <c r="B341" s="25">
        <v>41300</v>
      </c>
      <c r="C341" s="71">
        <v>0.41666666666666702</v>
      </c>
      <c r="D341" s="32" t="str">
        <f t="shared" si="5"/>
        <v>HSP</v>
      </c>
      <c r="E341" s="16" t="s">
        <v>59</v>
      </c>
      <c r="F341" s="16" t="s">
        <v>45</v>
      </c>
      <c r="G341" s="16">
        <v>4</v>
      </c>
      <c r="H341" s="16" t="s">
        <v>8</v>
      </c>
    </row>
    <row r="342" spans="1:8" x14ac:dyDescent="0.2">
      <c r="A342" s="2" t="s">
        <v>391</v>
      </c>
      <c r="B342" s="25">
        <v>41300</v>
      </c>
      <c r="C342" s="71">
        <v>0.45833333333333298</v>
      </c>
      <c r="D342" s="32" t="str">
        <f t="shared" si="5"/>
        <v>HSP</v>
      </c>
      <c r="E342" s="21" t="s">
        <v>22</v>
      </c>
      <c r="F342" s="21" t="s">
        <v>42</v>
      </c>
      <c r="G342" s="16">
        <v>4</v>
      </c>
      <c r="H342" s="16" t="s">
        <v>8</v>
      </c>
    </row>
    <row r="343" spans="1:8" x14ac:dyDescent="0.2">
      <c r="A343" s="2" t="s">
        <v>607</v>
      </c>
      <c r="B343" s="13">
        <v>41300</v>
      </c>
      <c r="C343" s="71">
        <v>0.5</v>
      </c>
      <c r="D343" s="32" t="str">
        <f t="shared" si="5"/>
        <v>HSP</v>
      </c>
      <c r="E343" s="21" t="s">
        <v>16</v>
      </c>
      <c r="F343" s="21" t="s">
        <v>42</v>
      </c>
      <c r="G343" s="16">
        <v>5</v>
      </c>
      <c r="H343" s="16" t="s">
        <v>8</v>
      </c>
    </row>
    <row r="344" spans="1:8" x14ac:dyDescent="0.2">
      <c r="A344" s="2" t="s">
        <v>943</v>
      </c>
      <c r="B344" s="13">
        <v>41300</v>
      </c>
      <c r="C344" s="71">
        <v>0.54166666666666696</v>
      </c>
      <c r="D344" s="32" t="str">
        <f t="shared" si="5"/>
        <v>HSP</v>
      </c>
      <c r="E344" s="16" t="s">
        <v>4</v>
      </c>
      <c r="F344" s="16" t="s">
        <v>42</v>
      </c>
      <c r="G344" s="16">
        <v>6</v>
      </c>
      <c r="H344" s="16" t="s">
        <v>5</v>
      </c>
    </row>
    <row r="345" spans="1:8" x14ac:dyDescent="0.2">
      <c r="A345" s="2" t="s">
        <v>859</v>
      </c>
      <c r="B345" s="25">
        <v>41300</v>
      </c>
      <c r="C345" s="71">
        <v>0.58333333333333304</v>
      </c>
      <c r="D345" s="32" t="str">
        <f t="shared" si="5"/>
        <v>HSP</v>
      </c>
      <c r="E345" s="21" t="s">
        <v>20</v>
      </c>
      <c r="F345" s="21" t="s">
        <v>42</v>
      </c>
      <c r="G345" s="16">
        <v>6</v>
      </c>
      <c r="H345" s="16" t="s">
        <v>8</v>
      </c>
    </row>
    <row r="346" spans="1:8" x14ac:dyDescent="0.2">
      <c r="A346" s="2" t="s">
        <v>188</v>
      </c>
      <c r="B346" s="25">
        <v>41216</v>
      </c>
      <c r="C346" s="71">
        <v>0.33333333333333331</v>
      </c>
      <c r="D346" s="32" t="str">
        <f t="shared" si="5"/>
        <v>IHM</v>
      </c>
      <c r="E346" s="29" t="s">
        <v>16</v>
      </c>
      <c r="F346" s="29" t="s">
        <v>6</v>
      </c>
      <c r="G346" s="30">
        <v>3</v>
      </c>
      <c r="H346" s="29" t="s">
        <v>5</v>
      </c>
    </row>
    <row r="347" spans="1:8" x14ac:dyDescent="0.2">
      <c r="A347" s="2" t="s">
        <v>73</v>
      </c>
      <c r="B347" s="13">
        <v>41216</v>
      </c>
      <c r="C347" s="71">
        <v>0.375</v>
      </c>
      <c r="D347" s="32" t="str">
        <f t="shared" si="5"/>
        <v>IHM</v>
      </c>
      <c r="E347" s="2" t="s">
        <v>9</v>
      </c>
      <c r="F347" s="2" t="s">
        <v>15</v>
      </c>
      <c r="G347" s="16">
        <v>3</v>
      </c>
      <c r="H347" s="16" t="s">
        <v>8</v>
      </c>
    </row>
    <row r="348" spans="1:8" x14ac:dyDescent="0.2">
      <c r="A348" s="2" t="s">
        <v>69</v>
      </c>
      <c r="B348" s="13">
        <v>41216</v>
      </c>
      <c r="C348" s="71">
        <v>0.41666666666666702</v>
      </c>
      <c r="D348" s="32" t="str">
        <f t="shared" si="5"/>
        <v>IHM</v>
      </c>
      <c r="E348" s="2" t="s">
        <v>51</v>
      </c>
      <c r="F348" s="2" t="s">
        <v>6</v>
      </c>
      <c r="G348" s="16">
        <v>3</v>
      </c>
      <c r="H348" s="16" t="s">
        <v>8</v>
      </c>
    </row>
    <row r="349" spans="1:8" s="53" customFormat="1" x14ac:dyDescent="0.2">
      <c r="A349" s="2" t="s">
        <v>396</v>
      </c>
      <c r="B349" s="25">
        <v>41216</v>
      </c>
      <c r="C349" s="71">
        <v>0.45833333333333298</v>
      </c>
      <c r="D349" s="32" t="str">
        <f t="shared" si="5"/>
        <v>IHM</v>
      </c>
      <c r="E349" s="21" t="s">
        <v>48</v>
      </c>
      <c r="F349" s="16" t="s">
        <v>15</v>
      </c>
      <c r="G349" s="16">
        <v>4</v>
      </c>
      <c r="H349" s="16" t="s">
        <v>5</v>
      </c>
    </row>
    <row r="350" spans="1:8" x14ac:dyDescent="0.2">
      <c r="A350" s="2" t="s">
        <v>258</v>
      </c>
      <c r="B350" s="25">
        <v>41216</v>
      </c>
      <c r="C350" s="71">
        <v>0.5</v>
      </c>
      <c r="D350" s="32" t="str">
        <f t="shared" si="5"/>
        <v>IHM</v>
      </c>
      <c r="E350" s="2" t="s">
        <v>4</v>
      </c>
      <c r="F350" s="2" t="s">
        <v>6</v>
      </c>
      <c r="G350" s="17">
        <v>4</v>
      </c>
      <c r="H350" s="17" t="s">
        <v>8</v>
      </c>
    </row>
    <row r="351" spans="1:8" s="53" customFormat="1" x14ac:dyDescent="0.2">
      <c r="A351" s="2" t="s">
        <v>268</v>
      </c>
      <c r="B351" s="25">
        <v>41216</v>
      </c>
      <c r="C351" s="71">
        <v>0.54166666666666696</v>
      </c>
      <c r="D351" s="32" t="str">
        <f t="shared" si="5"/>
        <v>IHM</v>
      </c>
      <c r="E351" s="2" t="s">
        <v>14</v>
      </c>
      <c r="F351" s="2" t="s">
        <v>15</v>
      </c>
      <c r="G351" s="17">
        <v>4</v>
      </c>
      <c r="H351" s="17" t="s">
        <v>8</v>
      </c>
    </row>
    <row r="352" spans="1:8" s="53" customFormat="1" x14ac:dyDescent="0.2">
      <c r="A352" s="2" t="s">
        <v>485</v>
      </c>
      <c r="B352" s="25">
        <v>41216</v>
      </c>
      <c r="C352" s="71">
        <v>0.58333333333333304</v>
      </c>
      <c r="D352" s="32" t="str">
        <f t="shared" si="5"/>
        <v>IHM</v>
      </c>
      <c r="E352" s="21" t="s">
        <v>25</v>
      </c>
      <c r="F352" s="21" t="s">
        <v>15</v>
      </c>
      <c r="G352" s="16">
        <v>5</v>
      </c>
      <c r="H352" s="16" t="s">
        <v>8</v>
      </c>
    </row>
    <row r="353" spans="1:8" x14ac:dyDescent="0.2">
      <c r="A353" s="2" t="s">
        <v>870</v>
      </c>
      <c r="B353" s="25">
        <v>41216</v>
      </c>
      <c r="C353" s="71">
        <v>0.625</v>
      </c>
      <c r="D353" s="32" t="str">
        <f t="shared" si="5"/>
        <v>IHM</v>
      </c>
      <c r="E353" s="21" t="s">
        <v>24</v>
      </c>
      <c r="F353" s="21" t="s">
        <v>15</v>
      </c>
      <c r="G353" s="16">
        <v>6</v>
      </c>
      <c r="H353" s="16" t="s">
        <v>5</v>
      </c>
    </row>
    <row r="354" spans="1:8" s="53" customFormat="1" x14ac:dyDescent="0.2">
      <c r="A354" s="2" t="s">
        <v>1058</v>
      </c>
      <c r="B354" s="25">
        <v>41216</v>
      </c>
      <c r="C354" s="71">
        <v>0.66666666666666696</v>
      </c>
      <c r="D354" s="32" t="str">
        <f t="shared" si="5"/>
        <v>IHM</v>
      </c>
      <c r="E354" s="21" t="s">
        <v>48</v>
      </c>
      <c r="F354" s="21" t="s">
        <v>15</v>
      </c>
      <c r="G354" s="16">
        <v>7</v>
      </c>
      <c r="H354" s="16" t="s">
        <v>5</v>
      </c>
    </row>
    <row r="355" spans="1:8" x14ac:dyDescent="0.2">
      <c r="A355" s="2" t="s">
        <v>1248</v>
      </c>
      <c r="B355" s="13">
        <v>41216</v>
      </c>
      <c r="C355" s="71">
        <v>0.70833333333333304</v>
      </c>
      <c r="D355" s="32" t="str">
        <f t="shared" si="5"/>
        <v>IHM</v>
      </c>
      <c r="E355" s="2" t="s">
        <v>4</v>
      </c>
      <c r="F355" s="2" t="s">
        <v>15</v>
      </c>
      <c r="G355" s="16">
        <v>8</v>
      </c>
      <c r="H355" s="16" t="s">
        <v>5</v>
      </c>
    </row>
    <row r="356" spans="1:8" x14ac:dyDescent="0.2">
      <c r="A356" s="2" t="s">
        <v>1132</v>
      </c>
      <c r="B356" s="25">
        <v>41216</v>
      </c>
      <c r="C356" s="71">
        <v>0.75</v>
      </c>
      <c r="D356" s="32" t="str">
        <f t="shared" si="5"/>
        <v>IHM</v>
      </c>
      <c r="E356" s="29" t="s">
        <v>14</v>
      </c>
      <c r="F356" s="29" t="s">
        <v>6</v>
      </c>
      <c r="G356" s="30">
        <v>8</v>
      </c>
      <c r="H356" s="29" t="s">
        <v>8</v>
      </c>
    </row>
    <row r="357" spans="1:8" x14ac:dyDescent="0.2">
      <c r="A357" s="2" t="s">
        <v>1130</v>
      </c>
      <c r="B357" s="25">
        <v>41216</v>
      </c>
      <c r="C357" s="71">
        <v>0.79166666666666696</v>
      </c>
      <c r="D357" s="32" t="str">
        <f t="shared" si="5"/>
        <v>IHM</v>
      </c>
      <c r="E357" s="29" t="s">
        <v>49</v>
      </c>
      <c r="F357" s="29" t="s">
        <v>15</v>
      </c>
      <c r="G357" s="30">
        <v>8</v>
      </c>
      <c r="H357" s="29" t="s">
        <v>8</v>
      </c>
    </row>
    <row r="358" spans="1:8" x14ac:dyDescent="0.2">
      <c r="A358" s="2" t="s">
        <v>192</v>
      </c>
      <c r="B358" s="25">
        <v>41223</v>
      </c>
      <c r="C358" s="71">
        <v>0.41666666666666702</v>
      </c>
      <c r="D358" s="32" t="str">
        <f t="shared" si="5"/>
        <v>IHM</v>
      </c>
      <c r="E358" s="29" t="s">
        <v>4</v>
      </c>
      <c r="F358" s="29" t="s">
        <v>15</v>
      </c>
      <c r="G358" s="30">
        <v>3</v>
      </c>
      <c r="H358" s="29" t="s">
        <v>5</v>
      </c>
    </row>
    <row r="359" spans="1:8" x14ac:dyDescent="0.2">
      <c r="A359" s="2" t="s">
        <v>197</v>
      </c>
      <c r="B359" s="25">
        <v>41223</v>
      </c>
      <c r="C359" s="71">
        <v>0.45833333333333398</v>
      </c>
      <c r="D359" s="32" t="str">
        <f t="shared" si="5"/>
        <v>IHM</v>
      </c>
      <c r="E359" s="29" t="s">
        <v>48</v>
      </c>
      <c r="F359" s="29" t="s">
        <v>6</v>
      </c>
      <c r="G359" s="30">
        <v>3</v>
      </c>
      <c r="H359" s="29" t="s">
        <v>5</v>
      </c>
    </row>
    <row r="360" spans="1:8" x14ac:dyDescent="0.2">
      <c r="A360" s="2" t="s">
        <v>87</v>
      </c>
      <c r="B360" s="13">
        <v>41223</v>
      </c>
      <c r="C360" s="71">
        <v>0.5</v>
      </c>
      <c r="D360" s="32" t="str">
        <f t="shared" si="5"/>
        <v>IHM</v>
      </c>
      <c r="E360" s="21" t="s">
        <v>18</v>
      </c>
      <c r="F360" s="21" t="s">
        <v>6</v>
      </c>
      <c r="G360" s="16">
        <v>3</v>
      </c>
      <c r="H360" s="16" t="s">
        <v>8</v>
      </c>
    </row>
    <row r="361" spans="1:8" x14ac:dyDescent="0.2">
      <c r="A361" s="2" t="s">
        <v>405</v>
      </c>
      <c r="B361" s="25">
        <v>41223</v>
      </c>
      <c r="C361" s="71">
        <v>0.54166666666666696</v>
      </c>
      <c r="D361" s="32" t="str">
        <f t="shared" si="5"/>
        <v>IHM</v>
      </c>
      <c r="E361" s="29" t="s">
        <v>4</v>
      </c>
      <c r="F361" s="29" t="s">
        <v>15</v>
      </c>
      <c r="G361" s="30">
        <v>4</v>
      </c>
      <c r="H361" s="29" t="s">
        <v>5</v>
      </c>
    </row>
    <row r="362" spans="1:8" x14ac:dyDescent="0.2">
      <c r="A362" s="2" t="s">
        <v>500</v>
      </c>
      <c r="B362" s="13">
        <v>41223</v>
      </c>
      <c r="C362" s="71">
        <v>0.58333333333333404</v>
      </c>
      <c r="D362" s="32" t="str">
        <f t="shared" si="5"/>
        <v>IHM</v>
      </c>
      <c r="E362" s="21" t="s">
        <v>43</v>
      </c>
      <c r="F362" s="21" t="s">
        <v>15</v>
      </c>
      <c r="G362" s="16">
        <v>5</v>
      </c>
      <c r="H362" s="16" t="s">
        <v>8</v>
      </c>
    </row>
    <row r="363" spans="1:8" x14ac:dyDescent="0.2">
      <c r="A363" s="2" t="s">
        <v>960</v>
      </c>
      <c r="B363" s="13">
        <v>41223</v>
      </c>
      <c r="C363" s="71">
        <v>0.625</v>
      </c>
      <c r="D363" s="32" t="str">
        <f t="shared" si="5"/>
        <v>IHM</v>
      </c>
      <c r="E363" s="21" t="s">
        <v>24</v>
      </c>
      <c r="F363" s="21" t="s">
        <v>15</v>
      </c>
      <c r="G363" s="16">
        <v>7</v>
      </c>
      <c r="H363" s="16" t="s">
        <v>8</v>
      </c>
    </row>
    <row r="364" spans="1:8" x14ac:dyDescent="0.2">
      <c r="A364" s="2" t="s">
        <v>1148</v>
      </c>
      <c r="B364" s="25">
        <v>41223</v>
      </c>
      <c r="C364" s="71">
        <v>0.66666666666666696</v>
      </c>
      <c r="D364" s="32" t="str">
        <f t="shared" si="5"/>
        <v>IHM</v>
      </c>
      <c r="E364" s="29" t="s">
        <v>43</v>
      </c>
      <c r="F364" s="29" t="s">
        <v>15</v>
      </c>
      <c r="G364" s="30">
        <v>8</v>
      </c>
      <c r="H364" s="29" t="s">
        <v>8</v>
      </c>
    </row>
    <row r="365" spans="1:8" x14ac:dyDescent="0.2">
      <c r="A365" s="2" t="s">
        <v>643</v>
      </c>
      <c r="B365" s="25">
        <v>41230</v>
      </c>
      <c r="C365" s="71">
        <v>0.33333333333333331</v>
      </c>
      <c r="D365" s="32" t="str">
        <f t="shared" si="5"/>
        <v>IHM</v>
      </c>
      <c r="E365" s="21" t="s">
        <v>47</v>
      </c>
      <c r="F365" s="21" t="s">
        <v>15</v>
      </c>
      <c r="G365" s="16">
        <v>5</v>
      </c>
      <c r="H365" s="16" t="s">
        <v>5</v>
      </c>
    </row>
    <row r="366" spans="1:8" x14ac:dyDescent="0.2">
      <c r="A366" s="2" t="s">
        <v>881</v>
      </c>
      <c r="B366" s="25">
        <v>41230</v>
      </c>
      <c r="C366" s="71">
        <v>0.375</v>
      </c>
      <c r="D366" s="32" t="str">
        <f t="shared" si="5"/>
        <v>IHM</v>
      </c>
      <c r="E366" s="16" t="s">
        <v>14</v>
      </c>
      <c r="F366" s="21" t="s">
        <v>15</v>
      </c>
      <c r="G366" s="16">
        <v>6</v>
      </c>
      <c r="H366" s="16" t="s">
        <v>5</v>
      </c>
    </row>
    <row r="367" spans="1:8" x14ac:dyDescent="0.2">
      <c r="A367" s="2" t="s">
        <v>760</v>
      </c>
      <c r="B367" s="25">
        <v>41230</v>
      </c>
      <c r="C367" s="71">
        <v>0.41666666666666702</v>
      </c>
      <c r="D367" s="32" t="str">
        <f t="shared" si="5"/>
        <v>IHM</v>
      </c>
      <c r="E367" s="2" t="s">
        <v>4</v>
      </c>
      <c r="F367" s="2" t="s">
        <v>6</v>
      </c>
      <c r="G367" s="17">
        <v>6</v>
      </c>
      <c r="H367" s="21" t="s">
        <v>8</v>
      </c>
    </row>
    <row r="368" spans="1:8" x14ac:dyDescent="0.2">
      <c r="A368" s="2" t="s">
        <v>764</v>
      </c>
      <c r="B368" s="25">
        <v>41230</v>
      </c>
      <c r="C368" s="71">
        <v>0.45833333333333298</v>
      </c>
      <c r="D368" s="32" t="str">
        <f t="shared" si="5"/>
        <v>IHM</v>
      </c>
      <c r="E368" s="2" t="s">
        <v>50</v>
      </c>
      <c r="F368" s="2" t="s">
        <v>15</v>
      </c>
      <c r="G368" s="17">
        <v>6</v>
      </c>
      <c r="H368" s="21" t="s">
        <v>8</v>
      </c>
    </row>
    <row r="369" spans="1:8" x14ac:dyDescent="0.2">
      <c r="A369" s="2" t="s">
        <v>1073</v>
      </c>
      <c r="B369" s="25">
        <v>41230</v>
      </c>
      <c r="C369" s="71">
        <v>0.5</v>
      </c>
      <c r="D369" s="32" t="str">
        <f t="shared" si="5"/>
        <v>IHM</v>
      </c>
      <c r="E369" s="21" t="s">
        <v>20</v>
      </c>
      <c r="F369" s="21" t="s">
        <v>15</v>
      </c>
      <c r="G369" s="16">
        <v>7</v>
      </c>
      <c r="H369" s="16" t="s">
        <v>5</v>
      </c>
    </row>
    <row r="370" spans="1:8" x14ac:dyDescent="0.2">
      <c r="A370" s="2" t="s">
        <v>970</v>
      </c>
      <c r="B370" s="13">
        <v>41230</v>
      </c>
      <c r="C370" s="71">
        <v>0.54166666666666696</v>
      </c>
      <c r="D370" s="32" t="str">
        <f t="shared" si="5"/>
        <v>IHM</v>
      </c>
      <c r="E370" s="21" t="s">
        <v>22</v>
      </c>
      <c r="F370" s="21" t="s">
        <v>15</v>
      </c>
      <c r="G370" s="16">
        <v>7</v>
      </c>
      <c r="H370" s="16" t="s">
        <v>8</v>
      </c>
    </row>
    <row r="371" spans="1:8" x14ac:dyDescent="0.2">
      <c r="A371" s="2" t="s">
        <v>1257</v>
      </c>
      <c r="B371" s="25">
        <v>41230</v>
      </c>
      <c r="C371" s="71">
        <v>0.58333333333333304</v>
      </c>
      <c r="D371" s="32" t="str">
        <f t="shared" si="5"/>
        <v>IHM</v>
      </c>
      <c r="E371" s="21" t="s">
        <v>48</v>
      </c>
      <c r="F371" s="21" t="s">
        <v>15</v>
      </c>
      <c r="G371" s="16">
        <v>8</v>
      </c>
      <c r="H371" s="16" t="s">
        <v>5</v>
      </c>
    </row>
    <row r="372" spans="1:8" x14ac:dyDescent="0.2">
      <c r="A372" s="2" t="s">
        <v>89</v>
      </c>
      <c r="B372" s="13">
        <v>41230</v>
      </c>
      <c r="C372" s="71">
        <v>0.625</v>
      </c>
      <c r="D372" s="32" t="str">
        <f t="shared" si="5"/>
        <v>IHM</v>
      </c>
      <c r="E372" s="21" t="s">
        <v>43</v>
      </c>
      <c r="F372" s="21" t="s">
        <v>6</v>
      </c>
      <c r="G372" s="16">
        <v>3</v>
      </c>
      <c r="H372" s="16" t="s">
        <v>8</v>
      </c>
    </row>
    <row r="373" spans="1:8" x14ac:dyDescent="0.2">
      <c r="A373" s="2" t="s">
        <v>95</v>
      </c>
      <c r="B373" s="13">
        <v>41230</v>
      </c>
      <c r="C373" s="71">
        <v>0.66666666666666696</v>
      </c>
      <c r="D373" s="32" t="str">
        <f t="shared" si="5"/>
        <v>IHM</v>
      </c>
      <c r="E373" s="21" t="s">
        <v>7</v>
      </c>
      <c r="F373" s="21" t="s">
        <v>15</v>
      </c>
      <c r="G373" s="16">
        <v>3</v>
      </c>
      <c r="H373" s="16" t="s">
        <v>8</v>
      </c>
    </row>
    <row r="374" spans="1:8" x14ac:dyDescent="0.2">
      <c r="A374" s="2" t="s">
        <v>108</v>
      </c>
      <c r="B374" s="25">
        <v>41244</v>
      </c>
      <c r="C374" s="71">
        <v>0.375</v>
      </c>
      <c r="D374" s="32" t="str">
        <f t="shared" si="5"/>
        <v>IHM</v>
      </c>
      <c r="E374" s="21" t="s">
        <v>12</v>
      </c>
      <c r="F374" s="21" t="s">
        <v>15</v>
      </c>
      <c r="G374" s="21">
        <v>3</v>
      </c>
      <c r="H374" s="21" t="s">
        <v>8</v>
      </c>
    </row>
    <row r="375" spans="1:8" x14ac:dyDescent="0.2">
      <c r="A375" s="2" t="s">
        <v>427</v>
      </c>
      <c r="B375" s="25">
        <v>41244</v>
      </c>
      <c r="C375" s="71">
        <v>0.41666666666666702</v>
      </c>
      <c r="D375" s="32" t="str">
        <f t="shared" si="5"/>
        <v>IHM</v>
      </c>
      <c r="E375" s="29" t="s">
        <v>9</v>
      </c>
      <c r="F375" s="29" t="s">
        <v>15</v>
      </c>
      <c r="G375" s="30">
        <v>4</v>
      </c>
      <c r="H375" s="29" t="s">
        <v>5</v>
      </c>
    </row>
    <row r="376" spans="1:8" x14ac:dyDescent="0.2">
      <c r="A376" s="2" t="s">
        <v>310</v>
      </c>
      <c r="B376" s="13">
        <v>41244</v>
      </c>
      <c r="C376" s="71">
        <v>0.45833333333333298</v>
      </c>
      <c r="D376" s="32" t="str">
        <f t="shared" si="5"/>
        <v>IHM</v>
      </c>
      <c r="E376" s="21" t="s">
        <v>42</v>
      </c>
      <c r="F376" s="21" t="s">
        <v>62</v>
      </c>
      <c r="G376" s="16">
        <v>4</v>
      </c>
      <c r="H376" s="16" t="s">
        <v>8</v>
      </c>
    </row>
    <row r="377" spans="1:8" x14ac:dyDescent="0.2">
      <c r="A377" s="2" t="s">
        <v>656</v>
      </c>
      <c r="B377" s="25">
        <v>41244</v>
      </c>
      <c r="C377" s="71">
        <v>0.5</v>
      </c>
      <c r="D377" s="32" t="str">
        <f t="shared" si="5"/>
        <v>IHM</v>
      </c>
      <c r="E377" s="21" t="s">
        <v>48</v>
      </c>
      <c r="F377" s="21" t="s">
        <v>15</v>
      </c>
      <c r="G377" s="16">
        <v>5</v>
      </c>
      <c r="H377" s="16" t="s">
        <v>5</v>
      </c>
    </row>
    <row r="378" spans="1:8" x14ac:dyDescent="0.2">
      <c r="A378" s="2" t="s">
        <v>528</v>
      </c>
      <c r="B378" s="25">
        <v>41244</v>
      </c>
      <c r="C378" s="71">
        <v>0.54166666666666696</v>
      </c>
      <c r="D378" s="32" t="str">
        <f t="shared" si="5"/>
        <v>IHM</v>
      </c>
      <c r="E378" s="21" t="s">
        <v>26</v>
      </c>
      <c r="F378" s="21" t="s">
        <v>15</v>
      </c>
      <c r="G378" s="21">
        <v>5</v>
      </c>
      <c r="H378" s="21" t="s">
        <v>8</v>
      </c>
    </row>
    <row r="379" spans="1:8" x14ac:dyDescent="0.2">
      <c r="A379" s="2" t="s">
        <v>891</v>
      </c>
      <c r="B379" s="25">
        <v>41244</v>
      </c>
      <c r="C379" s="71">
        <v>0.58333333333333304</v>
      </c>
      <c r="D379" s="32" t="str">
        <f t="shared" si="5"/>
        <v>IHM</v>
      </c>
      <c r="E379" s="29" t="s">
        <v>48</v>
      </c>
      <c r="F379" s="29" t="s">
        <v>15</v>
      </c>
      <c r="G379" s="30">
        <v>6</v>
      </c>
      <c r="H379" s="29" t="s">
        <v>5</v>
      </c>
    </row>
    <row r="380" spans="1:8" x14ac:dyDescent="0.2">
      <c r="A380" s="2" t="s">
        <v>983</v>
      </c>
      <c r="B380" s="25">
        <v>41244</v>
      </c>
      <c r="C380" s="71">
        <v>0.625</v>
      </c>
      <c r="D380" s="32" t="str">
        <f t="shared" si="5"/>
        <v>IHM</v>
      </c>
      <c r="E380" s="21" t="s">
        <v>48</v>
      </c>
      <c r="F380" s="21" t="s">
        <v>15</v>
      </c>
      <c r="G380" s="21">
        <v>7</v>
      </c>
      <c r="H380" s="21" t="s">
        <v>8</v>
      </c>
    </row>
    <row r="381" spans="1:8" x14ac:dyDescent="0.2">
      <c r="A381" s="2" t="s">
        <v>1265</v>
      </c>
      <c r="B381" s="13">
        <v>41244</v>
      </c>
      <c r="C381" s="71">
        <v>0.66666666666666696</v>
      </c>
      <c r="D381" s="32" t="str">
        <f t="shared" si="5"/>
        <v>IHM</v>
      </c>
      <c r="E381" s="21" t="s">
        <v>19</v>
      </c>
      <c r="F381" s="21" t="s">
        <v>15</v>
      </c>
      <c r="G381" s="16">
        <v>8</v>
      </c>
      <c r="H381" s="16" t="s">
        <v>5</v>
      </c>
    </row>
    <row r="382" spans="1:8" x14ac:dyDescent="0.2">
      <c r="A382" s="2" t="s">
        <v>1169</v>
      </c>
      <c r="B382" s="67">
        <v>41244</v>
      </c>
      <c r="C382" s="71">
        <v>0.70833333333333304</v>
      </c>
      <c r="D382" s="32" t="str">
        <f t="shared" si="5"/>
        <v>IHM</v>
      </c>
      <c r="E382" s="6" t="s">
        <v>20</v>
      </c>
      <c r="F382" s="6" t="s">
        <v>6</v>
      </c>
      <c r="G382" s="37">
        <v>8</v>
      </c>
      <c r="H382" s="37" t="s">
        <v>8</v>
      </c>
    </row>
    <row r="383" spans="1:8" x14ac:dyDescent="0.2">
      <c r="A383" s="2" t="s">
        <v>1171</v>
      </c>
      <c r="B383" s="25">
        <v>41244</v>
      </c>
      <c r="C383" s="71">
        <v>0.75</v>
      </c>
      <c r="D383" s="32" t="str">
        <f t="shared" si="5"/>
        <v>IHM</v>
      </c>
      <c r="E383" s="22" t="s">
        <v>9</v>
      </c>
      <c r="F383" s="2" t="s">
        <v>15</v>
      </c>
      <c r="G383" s="16">
        <v>8</v>
      </c>
      <c r="H383" s="21" t="s">
        <v>8</v>
      </c>
    </row>
    <row r="384" spans="1:8" x14ac:dyDescent="0.2">
      <c r="A384" s="2" t="s">
        <v>215</v>
      </c>
      <c r="B384" s="13">
        <v>41251</v>
      </c>
      <c r="C384" s="71">
        <v>0.375</v>
      </c>
      <c r="D384" s="32" t="str">
        <f t="shared" si="5"/>
        <v>IHM</v>
      </c>
      <c r="E384" s="2" t="s">
        <v>26</v>
      </c>
      <c r="F384" s="2" t="s">
        <v>15</v>
      </c>
      <c r="G384" s="16">
        <v>3</v>
      </c>
      <c r="H384" s="16" t="s">
        <v>5</v>
      </c>
    </row>
    <row r="385" spans="1:8" x14ac:dyDescent="0.2">
      <c r="A385" s="2" t="s">
        <v>216</v>
      </c>
      <c r="B385" s="13">
        <v>41251</v>
      </c>
      <c r="C385" s="71">
        <v>0.41666666666666702</v>
      </c>
      <c r="D385" s="32" t="str">
        <f t="shared" si="5"/>
        <v>IHM</v>
      </c>
      <c r="E385" s="2" t="s">
        <v>20</v>
      </c>
      <c r="F385" s="2" t="s">
        <v>6</v>
      </c>
      <c r="G385" s="16">
        <v>3</v>
      </c>
      <c r="H385" s="16" t="s">
        <v>5</v>
      </c>
    </row>
    <row r="386" spans="1:8" x14ac:dyDescent="0.2">
      <c r="A386" s="2" t="s">
        <v>117</v>
      </c>
      <c r="B386" s="25">
        <v>41251</v>
      </c>
      <c r="C386" s="71">
        <v>0.45833333333333298</v>
      </c>
      <c r="D386" s="32" t="str">
        <f t="shared" ref="D386:D449" si="6">LEFT(F386,3)</f>
        <v>IHM</v>
      </c>
      <c r="E386" s="21" t="s">
        <v>4</v>
      </c>
      <c r="F386" s="21" t="s">
        <v>6</v>
      </c>
      <c r="G386" s="16">
        <v>3</v>
      </c>
      <c r="H386" s="16" t="s">
        <v>8</v>
      </c>
    </row>
    <row r="387" spans="1:8" x14ac:dyDescent="0.2">
      <c r="A387" s="2" t="s">
        <v>318</v>
      </c>
      <c r="B387" s="13">
        <v>41251</v>
      </c>
      <c r="C387" s="71">
        <v>0.5</v>
      </c>
      <c r="D387" s="32" t="str">
        <f t="shared" si="6"/>
        <v>IHM</v>
      </c>
      <c r="E387" s="2" t="s">
        <v>44</v>
      </c>
      <c r="F387" s="2" t="s">
        <v>15</v>
      </c>
      <c r="G387" s="16">
        <v>4</v>
      </c>
      <c r="H387" s="16" t="s">
        <v>8</v>
      </c>
    </row>
    <row r="388" spans="1:8" x14ac:dyDescent="0.2">
      <c r="A388" s="2" t="s">
        <v>669</v>
      </c>
      <c r="B388" s="25">
        <v>41251</v>
      </c>
      <c r="C388" s="71">
        <v>0.54166666666666696</v>
      </c>
      <c r="D388" s="32" t="str">
        <f t="shared" si="6"/>
        <v>IHM</v>
      </c>
      <c r="E388" s="29" t="s">
        <v>42</v>
      </c>
      <c r="F388" s="29" t="s">
        <v>15</v>
      </c>
      <c r="G388" s="30">
        <v>5</v>
      </c>
      <c r="H388" s="29" t="s">
        <v>5</v>
      </c>
    </row>
    <row r="389" spans="1:8" x14ac:dyDescent="0.2">
      <c r="A389" s="2" t="s">
        <v>900</v>
      </c>
      <c r="B389" s="25">
        <v>41251</v>
      </c>
      <c r="C389" s="71">
        <v>0.58333333333333304</v>
      </c>
      <c r="D389" s="32" t="str">
        <f t="shared" si="6"/>
        <v>IHM</v>
      </c>
      <c r="E389" s="29" t="s">
        <v>12</v>
      </c>
      <c r="F389" s="29" t="s">
        <v>15</v>
      </c>
      <c r="G389" s="30">
        <v>6</v>
      </c>
      <c r="H389" s="29" t="s">
        <v>5</v>
      </c>
    </row>
    <row r="390" spans="1:8" x14ac:dyDescent="0.2">
      <c r="A390" s="2" t="s">
        <v>782</v>
      </c>
      <c r="B390" s="25">
        <v>41251</v>
      </c>
      <c r="C390" s="71">
        <v>0.625</v>
      </c>
      <c r="D390" s="32" t="str">
        <f t="shared" si="6"/>
        <v>IHM</v>
      </c>
      <c r="E390" s="2" t="s">
        <v>46</v>
      </c>
      <c r="F390" s="2" t="s">
        <v>15</v>
      </c>
      <c r="G390" s="17">
        <v>6</v>
      </c>
      <c r="H390" s="21" t="s">
        <v>8</v>
      </c>
    </row>
    <row r="391" spans="1:8" x14ac:dyDescent="0.2">
      <c r="A391" s="2" t="s">
        <v>792</v>
      </c>
      <c r="B391" s="13">
        <v>41251</v>
      </c>
      <c r="C391" s="71">
        <v>0.66666666666666696</v>
      </c>
      <c r="D391" s="32" t="str">
        <f t="shared" si="6"/>
        <v>IHM</v>
      </c>
      <c r="E391" s="2" t="s">
        <v>25</v>
      </c>
      <c r="F391" s="2" t="s">
        <v>6</v>
      </c>
      <c r="G391" s="16">
        <v>6</v>
      </c>
      <c r="H391" s="16" t="s">
        <v>8</v>
      </c>
    </row>
    <row r="392" spans="1:8" x14ac:dyDescent="0.2">
      <c r="A392" s="2" t="s">
        <v>1089</v>
      </c>
      <c r="B392" s="13">
        <v>41251</v>
      </c>
      <c r="C392" s="71">
        <v>0.70833333333333304</v>
      </c>
      <c r="D392" s="32" t="str">
        <f t="shared" si="6"/>
        <v>IHM</v>
      </c>
      <c r="E392" s="21" t="s">
        <v>18</v>
      </c>
      <c r="F392" s="21" t="s">
        <v>15</v>
      </c>
      <c r="G392" s="16">
        <v>7</v>
      </c>
      <c r="H392" s="16" t="s">
        <v>5</v>
      </c>
    </row>
    <row r="393" spans="1:8" x14ac:dyDescent="0.2">
      <c r="A393" s="2" t="s">
        <v>996</v>
      </c>
      <c r="B393" s="25">
        <v>41251</v>
      </c>
      <c r="C393" s="71">
        <v>0.75</v>
      </c>
      <c r="D393" s="32" t="str">
        <f t="shared" si="6"/>
        <v>IHM</v>
      </c>
      <c r="E393" s="21" t="s">
        <v>21</v>
      </c>
      <c r="F393" s="21" t="s">
        <v>15</v>
      </c>
      <c r="G393" s="16">
        <v>7</v>
      </c>
      <c r="H393" s="16" t="s">
        <v>8</v>
      </c>
    </row>
    <row r="394" spans="1:8" x14ac:dyDescent="0.2">
      <c r="A394" s="2" t="s">
        <v>223</v>
      </c>
      <c r="B394" s="25">
        <v>41258</v>
      </c>
      <c r="C394" s="71">
        <v>0.41666666666666702</v>
      </c>
      <c r="D394" s="32" t="str">
        <f t="shared" si="6"/>
        <v>IHM</v>
      </c>
      <c r="E394" s="2" t="s">
        <v>43</v>
      </c>
      <c r="F394" s="2" t="s">
        <v>15</v>
      </c>
      <c r="G394" s="16">
        <v>3</v>
      </c>
      <c r="H394" s="16" t="s">
        <v>5</v>
      </c>
    </row>
    <row r="395" spans="1:8" x14ac:dyDescent="0.2">
      <c r="A395" s="2" t="s">
        <v>334</v>
      </c>
      <c r="B395" s="13">
        <v>41258</v>
      </c>
      <c r="C395" s="71">
        <v>0.45833333333333398</v>
      </c>
      <c r="D395" s="32" t="str">
        <f t="shared" si="6"/>
        <v>IHM</v>
      </c>
      <c r="E395" s="21" t="s">
        <v>13</v>
      </c>
      <c r="F395" s="16" t="s">
        <v>15</v>
      </c>
      <c r="G395" s="16">
        <v>4</v>
      </c>
      <c r="H395" s="16" t="s">
        <v>8</v>
      </c>
    </row>
    <row r="396" spans="1:8" x14ac:dyDescent="0.2">
      <c r="A396" s="2" t="s">
        <v>327</v>
      </c>
      <c r="B396" s="13">
        <v>41258</v>
      </c>
      <c r="C396" s="71">
        <v>0.5</v>
      </c>
      <c r="D396" s="32" t="str">
        <f t="shared" si="6"/>
        <v>IHM</v>
      </c>
      <c r="E396" s="21" t="s">
        <v>60</v>
      </c>
      <c r="F396" s="21" t="s">
        <v>6</v>
      </c>
      <c r="G396" s="16">
        <v>4</v>
      </c>
      <c r="H396" s="16" t="s">
        <v>8</v>
      </c>
    </row>
    <row r="397" spans="1:8" x14ac:dyDescent="0.2">
      <c r="A397" s="2" t="s">
        <v>556</v>
      </c>
      <c r="B397" s="13">
        <v>41258</v>
      </c>
      <c r="C397" s="71">
        <v>0.54166666666666696</v>
      </c>
      <c r="D397" s="32" t="str">
        <f t="shared" si="6"/>
        <v>IHM</v>
      </c>
      <c r="E397" s="2" t="s">
        <v>18</v>
      </c>
      <c r="F397" s="2" t="s">
        <v>15</v>
      </c>
      <c r="G397" s="16">
        <v>5</v>
      </c>
      <c r="H397" s="16" t="s">
        <v>8</v>
      </c>
    </row>
    <row r="398" spans="1:8" x14ac:dyDescent="0.2">
      <c r="A398" s="2" t="s">
        <v>798</v>
      </c>
      <c r="B398" s="13">
        <v>41258</v>
      </c>
      <c r="C398" s="71">
        <v>0.58333333333333404</v>
      </c>
      <c r="D398" s="32" t="str">
        <f t="shared" si="6"/>
        <v>IHM</v>
      </c>
      <c r="E398" s="21" t="s">
        <v>60</v>
      </c>
      <c r="F398" s="21" t="s">
        <v>15</v>
      </c>
      <c r="G398" s="16">
        <v>6</v>
      </c>
      <c r="H398" s="16" t="s">
        <v>8</v>
      </c>
    </row>
    <row r="399" spans="1:8" x14ac:dyDescent="0.2">
      <c r="A399" s="2" t="s">
        <v>808</v>
      </c>
      <c r="B399" s="13">
        <v>41258</v>
      </c>
      <c r="C399" s="71">
        <v>0.625</v>
      </c>
      <c r="D399" s="32" t="str">
        <f t="shared" si="6"/>
        <v>IHM</v>
      </c>
      <c r="E399" s="2" t="s">
        <v>12</v>
      </c>
      <c r="F399" s="2" t="s">
        <v>6</v>
      </c>
      <c r="G399" s="16">
        <v>6</v>
      </c>
      <c r="H399" s="16" t="s">
        <v>8</v>
      </c>
    </row>
    <row r="400" spans="1:8" x14ac:dyDescent="0.2">
      <c r="A400" s="2" t="s">
        <v>1185</v>
      </c>
      <c r="B400" s="13">
        <v>41258</v>
      </c>
      <c r="C400" s="71">
        <v>0.66666666666666696</v>
      </c>
      <c r="D400" s="32" t="str">
        <f t="shared" si="6"/>
        <v>IHM</v>
      </c>
      <c r="E400" s="2" t="s">
        <v>20</v>
      </c>
      <c r="F400" s="2" t="s">
        <v>15</v>
      </c>
      <c r="G400" s="17">
        <v>8</v>
      </c>
      <c r="H400" s="21" t="s">
        <v>8</v>
      </c>
    </row>
    <row r="401" spans="1:8" x14ac:dyDescent="0.2">
      <c r="A401" s="2" t="s">
        <v>145</v>
      </c>
      <c r="B401" s="13">
        <v>41279</v>
      </c>
      <c r="C401" s="71">
        <v>0.41666666666666702</v>
      </c>
      <c r="D401" s="32" t="str">
        <f t="shared" si="6"/>
        <v>IHM</v>
      </c>
      <c r="E401" s="21" t="s">
        <v>24</v>
      </c>
      <c r="F401" s="21" t="s">
        <v>6</v>
      </c>
      <c r="G401" s="16">
        <v>3</v>
      </c>
      <c r="H401" s="16" t="s">
        <v>8</v>
      </c>
    </row>
    <row r="402" spans="1:8" x14ac:dyDescent="0.2">
      <c r="A402" s="2" t="s">
        <v>457</v>
      </c>
      <c r="B402" s="13">
        <v>41279</v>
      </c>
      <c r="C402" s="71">
        <v>0.45833333333333398</v>
      </c>
      <c r="D402" s="32" t="str">
        <f t="shared" si="6"/>
        <v>IHM</v>
      </c>
      <c r="E402" s="2" t="s">
        <v>20</v>
      </c>
      <c r="F402" s="2" t="s">
        <v>15</v>
      </c>
      <c r="G402" s="16">
        <v>4</v>
      </c>
      <c r="H402" s="16" t="s">
        <v>5</v>
      </c>
    </row>
    <row r="403" spans="1:8" x14ac:dyDescent="0.2">
      <c r="A403" s="2" t="s">
        <v>341</v>
      </c>
      <c r="B403" s="13">
        <v>41279</v>
      </c>
      <c r="C403" s="71">
        <v>0.5</v>
      </c>
      <c r="D403" s="32" t="str">
        <f t="shared" si="6"/>
        <v>IHM</v>
      </c>
      <c r="E403" s="21" t="s">
        <v>49</v>
      </c>
      <c r="F403" s="21" t="s">
        <v>62</v>
      </c>
      <c r="G403" s="16">
        <v>4</v>
      </c>
      <c r="H403" s="16" t="s">
        <v>8</v>
      </c>
    </row>
    <row r="404" spans="1:8" x14ac:dyDescent="0.2">
      <c r="A404" s="2" t="s">
        <v>342</v>
      </c>
      <c r="B404" s="13">
        <v>41279</v>
      </c>
      <c r="C404" s="71">
        <v>0.54166666666666696</v>
      </c>
      <c r="D404" s="32" t="str">
        <f t="shared" si="6"/>
        <v>IHM</v>
      </c>
      <c r="E404" s="21" t="s">
        <v>16</v>
      </c>
      <c r="F404" s="21" t="s">
        <v>6</v>
      </c>
      <c r="G404" s="16">
        <v>4</v>
      </c>
      <c r="H404" s="16" t="s">
        <v>8</v>
      </c>
    </row>
    <row r="405" spans="1:8" x14ac:dyDescent="0.2">
      <c r="A405" s="2" t="s">
        <v>684</v>
      </c>
      <c r="B405" s="25">
        <v>41279</v>
      </c>
      <c r="C405" s="71">
        <v>0.58333333333333404</v>
      </c>
      <c r="D405" s="32" t="str">
        <f t="shared" si="6"/>
        <v>IHM</v>
      </c>
      <c r="E405" s="29" t="s">
        <v>43</v>
      </c>
      <c r="F405" s="29" t="s">
        <v>15</v>
      </c>
      <c r="G405" s="30">
        <v>5</v>
      </c>
      <c r="H405" s="29" t="s">
        <v>5</v>
      </c>
    </row>
    <row r="406" spans="1:8" x14ac:dyDescent="0.2">
      <c r="A406" s="2" t="s">
        <v>810</v>
      </c>
      <c r="B406" s="13">
        <v>41279</v>
      </c>
      <c r="C406" s="71">
        <v>0.625</v>
      </c>
      <c r="D406" s="32" t="str">
        <f t="shared" si="6"/>
        <v>IHM</v>
      </c>
      <c r="E406" s="2" t="s">
        <v>50</v>
      </c>
      <c r="F406" s="2" t="s">
        <v>6</v>
      </c>
      <c r="G406" s="16">
        <v>6</v>
      </c>
      <c r="H406" s="16" t="s">
        <v>8</v>
      </c>
    </row>
    <row r="407" spans="1:8" x14ac:dyDescent="0.2">
      <c r="A407" s="2" t="s">
        <v>1100</v>
      </c>
      <c r="B407" s="25">
        <v>41279</v>
      </c>
      <c r="C407" s="71">
        <v>0.66666666666666696</v>
      </c>
      <c r="D407" s="32" t="str">
        <f t="shared" si="6"/>
        <v>IHM</v>
      </c>
      <c r="E407" s="21" t="s">
        <v>43</v>
      </c>
      <c r="F407" s="16" t="s">
        <v>15</v>
      </c>
      <c r="G407" s="16">
        <v>7</v>
      </c>
      <c r="H407" s="16" t="s">
        <v>5</v>
      </c>
    </row>
    <row r="408" spans="1:8" x14ac:dyDescent="0.2">
      <c r="A408" s="2" t="s">
        <v>1286</v>
      </c>
      <c r="B408" s="25">
        <v>41279</v>
      </c>
      <c r="C408" s="71">
        <v>0.70833333333333404</v>
      </c>
      <c r="D408" s="32" t="str">
        <f t="shared" si="6"/>
        <v>IHM</v>
      </c>
      <c r="E408" s="16" t="s">
        <v>25</v>
      </c>
      <c r="F408" s="16" t="s">
        <v>15</v>
      </c>
      <c r="G408" s="16">
        <v>8</v>
      </c>
      <c r="H408" s="16" t="s">
        <v>5</v>
      </c>
    </row>
    <row r="409" spans="1:8" x14ac:dyDescent="0.2">
      <c r="A409" s="2" t="s">
        <v>1208</v>
      </c>
      <c r="B409" s="25">
        <v>41279</v>
      </c>
      <c r="C409" s="71">
        <v>0.75</v>
      </c>
      <c r="D409" s="32" t="str">
        <f t="shared" si="6"/>
        <v>IHM</v>
      </c>
      <c r="E409" s="2" t="s">
        <v>26</v>
      </c>
      <c r="F409" s="2" t="s">
        <v>6</v>
      </c>
      <c r="G409" s="17">
        <v>8</v>
      </c>
      <c r="H409" s="21" t="s">
        <v>8</v>
      </c>
    </row>
    <row r="410" spans="1:8" x14ac:dyDescent="0.2">
      <c r="A410" s="2" t="s">
        <v>235</v>
      </c>
      <c r="B410" s="13">
        <v>41286</v>
      </c>
      <c r="C410" s="71">
        <v>0.41666666666666702</v>
      </c>
      <c r="D410" s="32" t="str">
        <f t="shared" si="6"/>
        <v>IHM</v>
      </c>
      <c r="E410" s="2" t="s">
        <v>7</v>
      </c>
      <c r="F410" s="2" t="s">
        <v>6</v>
      </c>
      <c r="G410" s="17">
        <v>3</v>
      </c>
      <c r="H410" s="17" t="s">
        <v>5</v>
      </c>
    </row>
    <row r="411" spans="1:8" x14ac:dyDescent="0.2">
      <c r="A411" s="2" t="s">
        <v>355</v>
      </c>
      <c r="B411" s="13">
        <v>41286</v>
      </c>
      <c r="C411" s="71">
        <v>0.45833333333333398</v>
      </c>
      <c r="D411" s="32" t="str">
        <f t="shared" si="6"/>
        <v>IHM</v>
      </c>
      <c r="E411" s="21" t="s">
        <v>45</v>
      </c>
      <c r="F411" s="21" t="s">
        <v>62</v>
      </c>
      <c r="G411" s="16">
        <v>4</v>
      </c>
      <c r="H411" s="16" t="s">
        <v>8</v>
      </c>
    </row>
    <row r="412" spans="1:8" x14ac:dyDescent="0.2">
      <c r="A412" s="2" t="s">
        <v>356</v>
      </c>
      <c r="B412" s="13">
        <v>41286</v>
      </c>
      <c r="C412" s="71">
        <v>0.5</v>
      </c>
      <c r="D412" s="32" t="str">
        <f t="shared" si="6"/>
        <v>IHM</v>
      </c>
      <c r="E412" s="16" t="s">
        <v>49</v>
      </c>
      <c r="F412" s="16" t="s">
        <v>6</v>
      </c>
      <c r="G412" s="16">
        <v>4</v>
      </c>
      <c r="H412" s="16" t="s">
        <v>8</v>
      </c>
    </row>
    <row r="413" spans="1:8" x14ac:dyDescent="0.2">
      <c r="A413" s="2" t="s">
        <v>364</v>
      </c>
      <c r="B413" s="13">
        <v>41286</v>
      </c>
      <c r="C413" s="71">
        <v>0.54166666666666696</v>
      </c>
      <c r="D413" s="32" t="str">
        <f t="shared" si="6"/>
        <v>IHM</v>
      </c>
      <c r="E413" s="21" t="s">
        <v>9</v>
      </c>
      <c r="F413" s="21" t="s">
        <v>15</v>
      </c>
      <c r="G413" s="16">
        <v>4</v>
      </c>
      <c r="H413" s="16" t="s">
        <v>8</v>
      </c>
    </row>
    <row r="414" spans="1:8" x14ac:dyDescent="0.2">
      <c r="A414" s="2" t="s">
        <v>825</v>
      </c>
      <c r="B414" s="25">
        <v>41286</v>
      </c>
      <c r="C414" s="71">
        <v>0.58333333333333404</v>
      </c>
      <c r="D414" s="32" t="str">
        <f t="shared" si="6"/>
        <v>IHM</v>
      </c>
      <c r="E414" s="16" t="s">
        <v>44</v>
      </c>
      <c r="F414" s="16" t="s">
        <v>6</v>
      </c>
      <c r="G414" s="16">
        <v>6</v>
      </c>
      <c r="H414" s="16" t="s">
        <v>8</v>
      </c>
    </row>
    <row r="415" spans="1:8" x14ac:dyDescent="0.2">
      <c r="A415" s="2" t="s">
        <v>1108</v>
      </c>
      <c r="B415" s="25">
        <v>41286</v>
      </c>
      <c r="C415" s="71">
        <v>0.625</v>
      </c>
      <c r="D415" s="32" t="str">
        <f t="shared" si="6"/>
        <v>IHM</v>
      </c>
      <c r="E415" s="16" t="s">
        <v>19</v>
      </c>
      <c r="F415" s="16" t="s">
        <v>15</v>
      </c>
      <c r="G415" s="16">
        <v>7</v>
      </c>
      <c r="H415" s="16" t="s">
        <v>5</v>
      </c>
    </row>
    <row r="416" spans="1:8" x14ac:dyDescent="0.2">
      <c r="A416" s="2" t="s">
        <v>1211</v>
      </c>
      <c r="B416" s="25">
        <v>41286</v>
      </c>
      <c r="C416" s="71">
        <v>0.66666666666666696</v>
      </c>
      <c r="D416" s="32" t="str">
        <f t="shared" si="6"/>
        <v>IHM</v>
      </c>
      <c r="E416" s="2" t="s">
        <v>46</v>
      </c>
      <c r="F416" s="2" t="s">
        <v>6</v>
      </c>
      <c r="G416" s="17">
        <v>8</v>
      </c>
      <c r="H416" s="21" t="s">
        <v>8</v>
      </c>
    </row>
    <row r="417" spans="1:8" x14ac:dyDescent="0.2">
      <c r="A417" s="2" t="s">
        <v>243</v>
      </c>
      <c r="B417" s="13">
        <v>41293</v>
      </c>
      <c r="C417" s="71">
        <v>0.41666666666666702</v>
      </c>
      <c r="D417" s="32" t="str">
        <f t="shared" si="6"/>
        <v>IHM</v>
      </c>
      <c r="E417" s="2" t="s">
        <v>22</v>
      </c>
      <c r="F417" s="2" t="s">
        <v>6</v>
      </c>
      <c r="G417" s="17">
        <v>3</v>
      </c>
      <c r="H417" s="17" t="s">
        <v>5</v>
      </c>
    </row>
    <row r="418" spans="1:8" x14ac:dyDescent="0.2">
      <c r="A418" s="2" t="s">
        <v>244</v>
      </c>
      <c r="B418" s="13">
        <v>41293</v>
      </c>
      <c r="C418" s="71">
        <v>0.45833333333333398</v>
      </c>
      <c r="D418" s="32" t="str">
        <f t="shared" si="6"/>
        <v>IHM</v>
      </c>
      <c r="E418" s="2" t="s">
        <v>19</v>
      </c>
      <c r="F418" s="2" t="s">
        <v>15</v>
      </c>
      <c r="G418" s="17">
        <v>3</v>
      </c>
      <c r="H418" s="17" t="s">
        <v>5</v>
      </c>
    </row>
    <row r="419" spans="1:8" x14ac:dyDescent="0.2">
      <c r="A419" s="2" t="s">
        <v>164</v>
      </c>
      <c r="B419" s="25">
        <v>41293</v>
      </c>
      <c r="C419" s="71">
        <v>0.5</v>
      </c>
      <c r="D419" s="32" t="str">
        <f t="shared" si="6"/>
        <v>IHM</v>
      </c>
      <c r="E419" s="29" t="s">
        <v>22</v>
      </c>
      <c r="F419" s="29" t="s">
        <v>15</v>
      </c>
      <c r="G419" s="30">
        <v>3</v>
      </c>
      <c r="H419" s="29" t="s">
        <v>8</v>
      </c>
    </row>
    <row r="420" spans="1:8" x14ac:dyDescent="0.2">
      <c r="A420" s="2" t="s">
        <v>468</v>
      </c>
      <c r="B420" s="13">
        <v>41293</v>
      </c>
      <c r="C420" s="71">
        <v>0.54166666666666696</v>
      </c>
      <c r="D420" s="32" t="str">
        <f t="shared" si="6"/>
        <v>IHM</v>
      </c>
      <c r="E420" s="2" t="s">
        <v>46</v>
      </c>
      <c r="F420" s="2" t="s">
        <v>15</v>
      </c>
      <c r="G420" s="16">
        <v>4</v>
      </c>
      <c r="H420" s="16" t="s">
        <v>5</v>
      </c>
    </row>
    <row r="421" spans="1:8" x14ac:dyDescent="0.2">
      <c r="A421" s="2" t="s">
        <v>368</v>
      </c>
      <c r="B421" s="13">
        <v>41293</v>
      </c>
      <c r="C421" s="71">
        <v>0.58333333333333404</v>
      </c>
      <c r="D421" s="32" t="str">
        <f t="shared" si="6"/>
        <v>IHM</v>
      </c>
      <c r="E421" s="21" t="s">
        <v>18</v>
      </c>
      <c r="F421" s="21" t="s">
        <v>62</v>
      </c>
      <c r="G421" s="16">
        <v>4</v>
      </c>
      <c r="H421" s="16" t="s">
        <v>8</v>
      </c>
    </row>
    <row r="422" spans="1:8" x14ac:dyDescent="0.2">
      <c r="A422" s="2" t="s">
        <v>371</v>
      </c>
      <c r="B422" s="13">
        <v>41293</v>
      </c>
      <c r="C422" s="71">
        <v>0.625</v>
      </c>
      <c r="D422" s="32" t="str">
        <f t="shared" si="6"/>
        <v>IHM</v>
      </c>
      <c r="E422" s="21" t="s">
        <v>45</v>
      </c>
      <c r="F422" s="21" t="s">
        <v>6</v>
      </c>
      <c r="G422" s="16">
        <v>4</v>
      </c>
      <c r="H422" s="16" t="s">
        <v>8</v>
      </c>
    </row>
    <row r="423" spans="1:8" x14ac:dyDescent="0.2">
      <c r="A423" s="2" t="s">
        <v>710</v>
      </c>
      <c r="B423" s="13">
        <v>41293</v>
      </c>
      <c r="C423" s="71">
        <v>0.66666666666666696</v>
      </c>
      <c r="D423" s="32" t="str">
        <f t="shared" si="6"/>
        <v>IHM</v>
      </c>
      <c r="E423" s="2" t="s">
        <v>25</v>
      </c>
      <c r="F423" s="2" t="s">
        <v>15</v>
      </c>
      <c r="G423" s="16">
        <v>5</v>
      </c>
      <c r="H423" s="21" t="s">
        <v>5</v>
      </c>
    </row>
    <row r="424" spans="1:8" x14ac:dyDescent="0.2">
      <c r="A424" s="2" t="s">
        <v>845</v>
      </c>
      <c r="B424" s="13">
        <v>41293</v>
      </c>
      <c r="C424" s="71">
        <v>0.70833333333333404</v>
      </c>
      <c r="D424" s="32" t="str">
        <f t="shared" si="6"/>
        <v>IHM</v>
      </c>
      <c r="E424" s="21" t="s">
        <v>48</v>
      </c>
      <c r="F424" s="21" t="s">
        <v>15</v>
      </c>
      <c r="G424" s="16">
        <v>6</v>
      </c>
      <c r="H424" s="16" t="s">
        <v>8</v>
      </c>
    </row>
    <row r="425" spans="1:8" x14ac:dyDescent="0.2">
      <c r="A425" s="2" t="s">
        <v>1223</v>
      </c>
      <c r="B425" s="25">
        <v>41293</v>
      </c>
      <c r="C425" s="71">
        <v>0.75</v>
      </c>
      <c r="D425" s="32" t="str">
        <f t="shared" si="6"/>
        <v>IHM</v>
      </c>
      <c r="E425" s="2" t="s">
        <v>26</v>
      </c>
      <c r="F425" s="2" t="s">
        <v>15</v>
      </c>
      <c r="G425" s="17">
        <v>8</v>
      </c>
      <c r="H425" s="21" t="s">
        <v>8</v>
      </c>
    </row>
    <row r="426" spans="1:8" x14ac:dyDescent="0.2">
      <c r="A426" s="2" t="s">
        <v>177</v>
      </c>
      <c r="B426" s="25">
        <v>41300</v>
      </c>
      <c r="C426" s="71">
        <v>0.375</v>
      </c>
      <c r="D426" s="32" t="str">
        <f t="shared" si="6"/>
        <v>IHM</v>
      </c>
      <c r="E426" s="29" t="s">
        <v>42</v>
      </c>
      <c r="F426" s="29" t="s">
        <v>15</v>
      </c>
      <c r="G426" s="30">
        <v>3</v>
      </c>
      <c r="H426" s="29" t="s">
        <v>8</v>
      </c>
    </row>
    <row r="427" spans="1:8" x14ac:dyDescent="0.2">
      <c r="A427" s="2" t="s">
        <v>175</v>
      </c>
      <c r="B427" s="25">
        <v>41300</v>
      </c>
      <c r="C427" s="71">
        <v>0.41666666666666702</v>
      </c>
      <c r="D427" s="32" t="str">
        <f t="shared" si="6"/>
        <v>IHM</v>
      </c>
      <c r="E427" s="29" t="s">
        <v>49</v>
      </c>
      <c r="F427" s="29" t="s">
        <v>6</v>
      </c>
      <c r="G427" s="30">
        <v>3</v>
      </c>
      <c r="H427" s="29" t="s">
        <v>8</v>
      </c>
    </row>
    <row r="428" spans="1:8" x14ac:dyDescent="0.2">
      <c r="A428" s="2" t="s">
        <v>253</v>
      </c>
      <c r="B428" s="25">
        <v>41300</v>
      </c>
      <c r="C428" s="71">
        <v>0.45833333333333331</v>
      </c>
      <c r="D428" s="32" t="str">
        <f t="shared" si="6"/>
        <v>IHM</v>
      </c>
      <c r="E428" s="2" t="s">
        <v>20</v>
      </c>
      <c r="F428" s="2" t="s">
        <v>15</v>
      </c>
      <c r="G428" s="17">
        <v>3</v>
      </c>
      <c r="H428" s="17" t="s">
        <v>5</v>
      </c>
    </row>
    <row r="429" spans="1:8" x14ac:dyDescent="0.2">
      <c r="A429" s="2" t="s">
        <v>385</v>
      </c>
      <c r="B429" s="25">
        <v>41300</v>
      </c>
      <c r="C429" s="71">
        <v>0.5</v>
      </c>
      <c r="D429" s="32" t="str">
        <f t="shared" si="6"/>
        <v>IHM</v>
      </c>
      <c r="E429" s="21" t="s">
        <v>11</v>
      </c>
      <c r="F429" s="16" t="s">
        <v>15</v>
      </c>
      <c r="G429" s="16">
        <v>4</v>
      </c>
      <c r="H429" s="16" t="s">
        <v>8</v>
      </c>
    </row>
    <row r="430" spans="1:8" x14ac:dyDescent="0.2">
      <c r="A430" s="2" t="s">
        <v>383</v>
      </c>
      <c r="B430" s="13">
        <v>41300</v>
      </c>
      <c r="C430" s="71">
        <v>0.54166666666666696</v>
      </c>
      <c r="D430" s="32" t="str">
        <f t="shared" si="6"/>
        <v>IHM</v>
      </c>
      <c r="E430" s="21" t="s">
        <v>14</v>
      </c>
      <c r="F430" s="21" t="s">
        <v>62</v>
      </c>
      <c r="G430" s="16">
        <v>4</v>
      </c>
      <c r="H430" s="16" t="s">
        <v>8</v>
      </c>
    </row>
    <row r="431" spans="1:8" x14ac:dyDescent="0.2">
      <c r="A431" s="2" t="s">
        <v>937</v>
      </c>
      <c r="B431" s="13">
        <v>41300</v>
      </c>
      <c r="C431" s="71">
        <v>0.58333333333333337</v>
      </c>
      <c r="D431" s="32" t="str">
        <f t="shared" si="6"/>
        <v>IHM</v>
      </c>
      <c r="E431" s="16" t="s">
        <v>7</v>
      </c>
      <c r="F431" s="21" t="s">
        <v>15</v>
      </c>
      <c r="G431" s="16">
        <v>6</v>
      </c>
      <c r="H431" s="16" t="s">
        <v>5</v>
      </c>
    </row>
    <row r="432" spans="1:8" x14ac:dyDescent="0.2">
      <c r="A432" s="2" t="s">
        <v>612</v>
      </c>
      <c r="B432" s="13">
        <v>41300</v>
      </c>
      <c r="C432" s="71">
        <v>0.625</v>
      </c>
      <c r="D432" s="32" t="str">
        <f t="shared" si="6"/>
        <v>IHM</v>
      </c>
      <c r="E432" s="21" t="s">
        <v>24</v>
      </c>
      <c r="F432" s="21" t="s">
        <v>15</v>
      </c>
      <c r="G432" s="16">
        <v>5</v>
      </c>
      <c r="H432" s="16" t="s">
        <v>8</v>
      </c>
    </row>
    <row r="433" spans="1:8" x14ac:dyDescent="0.2">
      <c r="A433" s="2" t="s">
        <v>861</v>
      </c>
      <c r="B433" s="13">
        <v>41300</v>
      </c>
      <c r="C433" s="71">
        <v>0.66666666666666696</v>
      </c>
      <c r="D433" s="32" t="str">
        <f t="shared" si="6"/>
        <v>IHM</v>
      </c>
      <c r="E433" s="16" t="s">
        <v>22</v>
      </c>
      <c r="F433" s="16" t="s">
        <v>15</v>
      </c>
      <c r="G433" s="16">
        <v>6</v>
      </c>
      <c r="H433" s="16" t="s">
        <v>8</v>
      </c>
    </row>
    <row r="434" spans="1:8" x14ac:dyDescent="0.2">
      <c r="A434" s="2" t="s">
        <v>1046</v>
      </c>
      <c r="B434" s="13">
        <v>41300</v>
      </c>
      <c r="C434" s="71">
        <v>0.70833333333333304</v>
      </c>
      <c r="D434" s="32" t="str">
        <f t="shared" si="6"/>
        <v>IHM</v>
      </c>
      <c r="E434" s="2" t="s">
        <v>19</v>
      </c>
      <c r="F434" s="2" t="s">
        <v>15</v>
      </c>
      <c r="G434" s="16">
        <v>7</v>
      </c>
      <c r="H434" s="16" t="s">
        <v>8</v>
      </c>
    </row>
    <row r="435" spans="1:8" x14ac:dyDescent="0.2">
      <c r="A435" s="2" t="s">
        <v>1300</v>
      </c>
      <c r="B435" s="25">
        <v>41300</v>
      </c>
      <c r="C435" s="71">
        <v>0.75</v>
      </c>
      <c r="D435" s="32" t="str">
        <f t="shared" si="6"/>
        <v>IHM</v>
      </c>
      <c r="E435" s="21" t="s">
        <v>20</v>
      </c>
      <c r="F435" s="21" t="s">
        <v>15</v>
      </c>
      <c r="G435" s="21">
        <v>8</v>
      </c>
      <c r="H435" s="21" t="s">
        <v>5</v>
      </c>
    </row>
    <row r="436" spans="1:8" x14ac:dyDescent="0.2">
      <c r="A436" s="2" t="s">
        <v>1238</v>
      </c>
      <c r="B436" s="13">
        <v>41300</v>
      </c>
      <c r="C436" s="71">
        <v>0.79166666666666696</v>
      </c>
      <c r="D436" s="32" t="str">
        <f t="shared" si="6"/>
        <v>IHM</v>
      </c>
      <c r="E436" s="2" t="s">
        <v>22</v>
      </c>
      <c r="F436" s="2" t="s">
        <v>6</v>
      </c>
      <c r="G436" s="16">
        <v>8</v>
      </c>
      <c r="H436" s="16" t="s">
        <v>8</v>
      </c>
    </row>
    <row r="437" spans="1:8" x14ac:dyDescent="0.2">
      <c r="A437" s="2" t="s">
        <v>67</v>
      </c>
      <c r="B437" s="13">
        <v>41216</v>
      </c>
      <c r="C437" s="71">
        <v>0.375</v>
      </c>
      <c r="D437" s="32" t="str">
        <f t="shared" si="6"/>
        <v>JOE</v>
      </c>
      <c r="E437" s="2" t="s">
        <v>19</v>
      </c>
      <c r="F437" s="2" t="s">
        <v>43</v>
      </c>
      <c r="G437" s="16">
        <v>3</v>
      </c>
      <c r="H437" s="16" t="s">
        <v>8</v>
      </c>
    </row>
    <row r="438" spans="1:8" x14ac:dyDescent="0.2">
      <c r="A438" s="2" t="s">
        <v>259</v>
      </c>
      <c r="B438" s="25">
        <v>41216</v>
      </c>
      <c r="C438" s="71">
        <v>0.41666666666666702</v>
      </c>
      <c r="D438" s="32" t="str">
        <f t="shared" si="6"/>
        <v>JOE</v>
      </c>
      <c r="E438" s="2" t="s">
        <v>62</v>
      </c>
      <c r="F438" s="2" t="s">
        <v>43</v>
      </c>
      <c r="G438" s="17">
        <v>4</v>
      </c>
      <c r="H438" s="17" t="s">
        <v>8</v>
      </c>
    </row>
    <row r="439" spans="1:8" x14ac:dyDescent="0.2">
      <c r="A439" s="2" t="s">
        <v>267</v>
      </c>
      <c r="B439" s="25">
        <v>41216</v>
      </c>
      <c r="C439" s="71">
        <v>0.45833333333333298</v>
      </c>
      <c r="D439" s="32" t="str">
        <f t="shared" si="6"/>
        <v>JOE</v>
      </c>
      <c r="E439" s="2" t="s">
        <v>18</v>
      </c>
      <c r="F439" s="2" t="s">
        <v>46</v>
      </c>
      <c r="G439" s="17">
        <v>4</v>
      </c>
      <c r="H439" s="17" t="s">
        <v>8</v>
      </c>
    </row>
    <row r="440" spans="1:8" x14ac:dyDescent="0.2">
      <c r="A440" s="2" t="s">
        <v>622</v>
      </c>
      <c r="B440" s="13">
        <v>41216</v>
      </c>
      <c r="C440" s="71">
        <v>0.5</v>
      </c>
      <c r="D440" s="32" t="str">
        <f t="shared" si="6"/>
        <v>JOE</v>
      </c>
      <c r="E440" s="21" t="s">
        <v>22</v>
      </c>
      <c r="F440" s="21" t="s">
        <v>43</v>
      </c>
      <c r="G440" s="16">
        <v>5</v>
      </c>
      <c r="H440" s="16" t="s">
        <v>5</v>
      </c>
    </row>
    <row r="441" spans="1:8" x14ac:dyDescent="0.2">
      <c r="A441" s="2" t="s">
        <v>497</v>
      </c>
      <c r="B441" s="13">
        <v>41216</v>
      </c>
      <c r="C441" s="71">
        <v>0.54166666666666696</v>
      </c>
      <c r="D441" s="32" t="str">
        <f t="shared" si="6"/>
        <v>JOE</v>
      </c>
      <c r="E441" s="21" t="s">
        <v>7</v>
      </c>
      <c r="F441" s="21" t="s">
        <v>43</v>
      </c>
      <c r="G441" s="16">
        <v>5</v>
      </c>
      <c r="H441" s="16" t="s">
        <v>8</v>
      </c>
    </row>
    <row r="442" spans="1:8" x14ac:dyDescent="0.2">
      <c r="A442" s="2" t="s">
        <v>871</v>
      </c>
      <c r="B442" s="25">
        <v>41216</v>
      </c>
      <c r="C442" s="71">
        <v>0.58333333333333304</v>
      </c>
      <c r="D442" s="32" t="str">
        <f t="shared" si="6"/>
        <v>JOE</v>
      </c>
      <c r="E442" s="21" t="s">
        <v>48</v>
      </c>
      <c r="F442" s="21" t="s">
        <v>43</v>
      </c>
      <c r="G442" s="16">
        <v>6</v>
      </c>
      <c r="H442" s="16" t="s">
        <v>5</v>
      </c>
    </row>
    <row r="443" spans="1:8" x14ac:dyDescent="0.2">
      <c r="A443" s="2" t="s">
        <v>728</v>
      </c>
      <c r="B443" s="13">
        <v>41216</v>
      </c>
      <c r="C443" s="71">
        <v>0.625</v>
      </c>
      <c r="D443" s="32" t="str">
        <f t="shared" si="6"/>
        <v>JOE</v>
      </c>
      <c r="E443" s="2" t="s">
        <v>16</v>
      </c>
      <c r="F443" s="2" t="s">
        <v>46</v>
      </c>
      <c r="G443" s="21">
        <v>6</v>
      </c>
      <c r="H443" s="21" t="s">
        <v>8</v>
      </c>
    </row>
    <row r="444" spans="1:8" x14ac:dyDescent="0.2">
      <c r="A444" s="2" t="s">
        <v>1057</v>
      </c>
      <c r="B444" s="13">
        <v>41216</v>
      </c>
      <c r="C444" s="71">
        <v>0.66666666666666696</v>
      </c>
      <c r="D444" s="32" t="str">
        <f t="shared" si="6"/>
        <v>JOE</v>
      </c>
      <c r="E444" s="21" t="s">
        <v>14</v>
      </c>
      <c r="F444" s="16" t="s">
        <v>43</v>
      </c>
      <c r="G444" s="16">
        <v>7</v>
      </c>
      <c r="H444" s="16" t="s">
        <v>5</v>
      </c>
    </row>
    <row r="445" spans="1:8" x14ac:dyDescent="0.2">
      <c r="A445" s="2" t="s">
        <v>955</v>
      </c>
      <c r="B445" s="13">
        <v>41216</v>
      </c>
      <c r="C445" s="71">
        <v>0.70833333333333304</v>
      </c>
      <c r="D445" s="32" t="str">
        <f t="shared" si="6"/>
        <v>JOE</v>
      </c>
      <c r="E445" s="16" t="s">
        <v>25</v>
      </c>
      <c r="F445" s="16" t="s">
        <v>43</v>
      </c>
      <c r="G445" s="16">
        <v>7</v>
      </c>
      <c r="H445" s="16" t="s">
        <v>8</v>
      </c>
    </row>
    <row r="446" spans="1:8" x14ac:dyDescent="0.2">
      <c r="A446" s="2" t="s">
        <v>1133</v>
      </c>
      <c r="B446" s="25">
        <v>41216</v>
      </c>
      <c r="C446" s="71">
        <v>0.75</v>
      </c>
      <c r="D446" s="32" t="str">
        <f t="shared" si="6"/>
        <v>JOE</v>
      </c>
      <c r="E446" s="29" t="s">
        <v>9</v>
      </c>
      <c r="F446" s="29" t="s">
        <v>46</v>
      </c>
      <c r="G446" s="30">
        <v>8</v>
      </c>
      <c r="H446" s="29" t="s">
        <v>8</v>
      </c>
    </row>
    <row r="447" spans="1:8" x14ac:dyDescent="0.2">
      <c r="A447" s="2" t="s">
        <v>195</v>
      </c>
      <c r="B447" s="25">
        <v>41223</v>
      </c>
      <c r="C447" s="71">
        <v>0.375</v>
      </c>
      <c r="D447" s="32" t="str">
        <f t="shared" si="6"/>
        <v>JOE</v>
      </c>
      <c r="E447" s="29" t="s">
        <v>42</v>
      </c>
      <c r="F447" s="29" t="s">
        <v>43</v>
      </c>
      <c r="G447" s="30">
        <v>3</v>
      </c>
      <c r="H447" s="29" t="s">
        <v>5</v>
      </c>
    </row>
    <row r="448" spans="1:8" x14ac:dyDescent="0.2">
      <c r="A448" s="2" t="s">
        <v>408</v>
      </c>
      <c r="B448" s="42">
        <v>41223</v>
      </c>
      <c r="C448" s="71">
        <v>0.41666666666666702</v>
      </c>
      <c r="D448" s="32" t="str">
        <f t="shared" si="6"/>
        <v>JOE</v>
      </c>
      <c r="E448" s="29" t="s">
        <v>42</v>
      </c>
      <c r="F448" s="29" t="s">
        <v>43</v>
      </c>
      <c r="G448" s="30">
        <v>4</v>
      </c>
      <c r="H448" s="29" t="s">
        <v>5</v>
      </c>
    </row>
    <row r="449" spans="1:8" x14ac:dyDescent="0.2">
      <c r="A449" s="2" t="s">
        <v>281</v>
      </c>
      <c r="B449" s="25">
        <v>41223</v>
      </c>
      <c r="C449" s="71">
        <v>0.45833333333333398</v>
      </c>
      <c r="D449" s="32" t="str">
        <f t="shared" si="6"/>
        <v>JOE</v>
      </c>
      <c r="E449" s="2" t="s">
        <v>6</v>
      </c>
      <c r="F449" s="2" t="s">
        <v>43</v>
      </c>
      <c r="G449" s="17">
        <v>4</v>
      </c>
      <c r="H449" s="17" t="s">
        <v>8</v>
      </c>
    </row>
    <row r="450" spans="1:8" x14ac:dyDescent="0.2">
      <c r="A450" s="2" t="s">
        <v>635</v>
      </c>
      <c r="B450" s="25">
        <v>41223</v>
      </c>
      <c r="C450" s="71">
        <v>0.5</v>
      </c>
      <c r="D450" s="32" t="str">
        <f t="shared" ref="D450:D513" si="7">LEFT(F450,3)</f>
        <v>JOE</v>
      </c>
      <c r="E450" s="21" t="s">
        <v>14</v>
      </c>
      <c r="F450" s="21" t="s">
        <v>43</v>
      </c>
      <c r="G450" s="16">
        <v>5</v>
      </c>
      <c r="H450" s="16" t="s">
        <v>5</v>
      </c>
    </row>
    <row r="451" spans="1:8" x14ac:dyDescent="0.2">
      <c r="A451" s="2" t="s">
        <v>502</v>
      </c>
      <c r="B451" s="25">
        <v>41223</v>
      </c>
      <c r="C451" s="71">
        <v>0.54166666666666696</v>
      </c>
      <c r="D451" s="32" t="str">
        <f t="shared" si="7"/>
        <v>JOE</v>
      </c>
      <c r="E451" s="16" t="s">
        <v>12</v>
      </c>
      <c r="F451" s="16" t="s">
        <v>46</v>
      </c>
      <c r="G451" s="16">
        <v>5</v>
      </c>
      <c r="H451" s="16" t="s">
        <v>8</v>
      </c>
    </row>
    <row r="452" spans="1:8" x14ac:dyDescent="0.2">
      <c r="A452" s="2" t="s">
        <v>880</v>
      </c>
      <c r="B452" s="25">
        <v>41223</v>
      </c>
      <c r="C452" s="71">
        <v>0.58333333333333404</v>
      </c>
      <c r="D452" s="32" t="str">
        <f t="shared" si="7"/>
        <v>JOE</v>
      </c>
      <c r="E452" s="29" t="s">
        <v>15</v>
      </c>
      <c r="F452" s="29" t="s">
        <v>43</v>
      </c>
      <c r="G452" s="30">
        <v>6</v>
      </c>
      <c r="H452" s="29" t="s">
        <v>5</v>
      </c>
    </row>
    <row r="453" spans="1:8" x14ac:dyDescent="0.2">
      <c r="A453" s="2" t="s">
        <v>741</v>
      </c>
      <c r="B453" s="13">
        <v>41223</v>
      </c>
      <c r="C453" s="71">
        <v>0.625</v>
      </c>
      <c r="D453" s="32" t="str">
        <f t="shared" si="7"/>
        <v>JOE</v>
      </c>
      <c r="E453" s="2" t="s">
        <v>26</v>
      </c>
      <c r="F453" s="2" t="s">
        <v>43</v>
      </c>
      <c r="G453" s="17">
        <v>6</v>
      </c>
      <c r="H453" s="21" t="s">
        <v>8</v>
      </c>
    </row>
    <row r="454" spans="1:8" x14ac:dyDescent="0.2">
      <c r="A454" s="2" t="s">
        <v>1065</v>
      </c>
      <c r="B454" s="13">
        <v>41223</v>
      </c>
      <c r="C454" s="71">
        <v>0.66666666666666696</v>
      </c>
      <c r="D454" s="32" t="str">
        <f t="shared" si="7"/>
        <v>JOE</v>
      </c>
      <c r="E454" s="21" t="s">
        <v>20</v>
      </c>
      <c r="F454" s="21" t="s">
        <v>43</v>
      </c>
      <c r="G454" s="16">
        <v>7</v>
      </c>
      <c r="H454" s="16" t="s">
        <v>5</v>
      </c>
    </row>
    <row r="455" spans="1:8" x14ac:dyDescent="0.2">
      <c r="A455" s="2" t="s">
        <v>957</v>
      </c>
      <c r="B455" s="13">
        <v>41223</v>
      </c>
      <c r="C455" s="71">
        <v>0.70833333333333404</v>
      </c>
      <c r="D455" s="32" t="str">
        <f t="shared" si="7"/>
        <v>JOE</v>
      </c>
      <c r="E455" s="21" t="s">
        <v>14</v>
      </c>
      <c r="F455" s="21" t="s">
        <v>43</v>
      </c>
      <c r="G455" s="16">
        <v>7</v>
      </c>
      <c r="H455" s="16" t="s">
        <v>8</v>
      </c>
    </row>
    <row r="456" spans="1:8" x14ac:dyDescent="0.2">
      <c r="A456" s="2" t="s">
        <v>1142</v>
      </c>
      <c r="B456" s="25">
        <v>41223</v>
      </c>
      <c r="C456" s="71">
        <v>0.75</v>
      </c>
      <c r="D456" s="32" t="str">
        <f t="shared" si="7"/>
        <v>JOE</v>
      </c>
      <c r="E456" s="29" t="s">
        <v>47</v>
      </c>
      <c r="F456" s="29" t="s">
        <v>46</v>
      </c>
      <c r="G456" s="30">
        <v>8</v>
      </c>
      <c r="H456" s="29" t="s">
        <v>8</v>
      </c>
    </row>
    <row r="457" spans="1:8" x14ac:dyDescent="0.2">
      <c r="A457" s="2" t="s">
        <v>283</v>
      </c>
      <c r="B457" s="25">
        <v>41230</v>
      </c>
      <c r="C457" s="71">
        <v>0.45833333333333398</v>
      </c>
      <c r="D457" s="32" t="str">
        <f t="shared" si="7"/>
        <v>JOE</v>
      </c>
      <c r="E457" s="2" t="s">
        <v>59</v>
      </c>
      <c r="F457" s="2" t="s">
        <v>43</v>
      </c>
      <c r="G457" s="17">
        <v>4</v>
      </c>
      <c r="H457" s="17" t="s">
        <v>8</v>
      </c>
    </row>
    <row r="458" spans="1:8" x14ac:dyDescent="0.2">
      <c r="A458" s="2" t="s">
        <v>647</v>
      </c>
      <c r="B458" s="25">
        <v>41230</v>
      </c>
      <c r="C458" s="71">
        <v>0.500000000000001</v>
      </c>
      <c r="D458" s="32" t="str">
        <f t="shared" si="7"/>
        <v>JOE</v>
      </c>
      <c r="E458" s="21" t="s">
        <v>7</v>
      </c>
      <c r="F458" s="21" t="s">
        <v>43</v>
      </c>
      <c r="G458" s="16">
        <v>5</v>
      </c>
      <c r="H458" s="16" t="s">
        <v>5</v>
      </c>
    </row>
    <row r="459" spans="1:8" x14ac:dyDescent="0.2">
      <c r="A459" s="2" t="s">
        <v>515</v>
      </c>
      <c r="B459" s="25">
        <v>41230</v>
      </c>
      <c r="C459" s="71">
        <v>0.54166666666666696</v>
      </c>
      <c r="D459" s="32" t="str">
        <f t="shared" si="7"/>
        <v>JOE</v>
      </c>
      <c r="E459" s="21" t="s">
        <v>20</v>
      </c>
      <c r="F459" s="21" t="s">
        <v>43</v>
      </c>
      <c r="G459" s="16">
        <v>5</v>
      </c>
      <c r="H459" s="16" t="s">
        <v>8</v>
      </c>
    </row>
    <row r="460" spans="1:8" x14ac:dyDescent="0.2">
      <c r="A460" s="2" t="s">
        <v>888</v>
      </c>
      <c r="B460" s="25">
        <v>41230</v>
      </c>
      <c r="C460" s="71">
        <v>0.58333333333333404</v>
      </c>
      <c r="D460" s="32" t="str">
        <f t="shared" si="7"/>
        <v>JOE</v>
      </c>
      <c r="E460" s="16" t="s">
        <v>42</v>
      </c>
      <c r="F460" s="16" t="s">
        <v>43</v>
      </c>
      <c r="G460" s="16">
        <v>6</v>
      </c>
      <c r="H460" s="16" t="s">
        <v>5</v>
      </c>
    </row>
    <row r="461" spans="1:8" x14ac:dyDescent="0.2">
      <c r="A461" s="2" t="s">
        <v>1071</v>
      </c>
      <c r="B461" s="13">
        <v>41230</v>
      </c>
      <c r="C461" s="71">
        <v>0.625000000000001</v>
      </c>
      <c r="D461" s="32" t="str">
        <f t="shared" si="7"/>
        <v>JOE</v>
      </c>
      <c r="E461" s="21" t="s">
        <v>7</v>
      </c>
      <c r="F461" s="21" t="s">
        <v>43</v>
      </c>
      <c r="G461" s="16">
        <v>7</v>
      </c>
      <c r="H461" s="16" t="s">
        <v>5</v>
      </c>
    </row>
    <row r="462" spans="1:8" x14ac:dyDescent="0.2">
      <c r="A462" s="2" t="s">
        <v>1260</v>
      </c>
      <c r="B462" s="13">
        <v>41230</v>
      </c>
      <c r="C462" s="71">
        <v>0.66666666666666696</v>
      </c>
      <c r="D462" s="32" t="str">
        <f t="shared" si="7"/>
        <v>JOE</v>
      </c>
      <c r="E462" s="16" t="s">
        <v>20</v>
      </c>
      <c r="F462" s="21" t="s">
        <v>43</v>
      </c>
      <c r="G462" s="16">
        <v>8</v>
      </c>
      <c r="H462" s="16" t="s">
        <v>5</v>
      </c>
    </row>
    <row r="463" spans="1:8" x14ac:dyDescent="0.2">
      <c r="A463" s="2" t="s">
        <v>208</v>
      </c>
      <c r="B463" s="13">
        <v>41244</v>
      </c>
      <c r="C463" s="71">
        <v>0.375</v>
      </c>
      <c r="D463" s="32" t="str">
        <f t="shared" si="7"/>
        <v>JOE</v>
      </c>
      <c r="E463" s="2" t="s">
        <v>6</v>
      </c>
      <c r="F463" s="2" t="s">
        <v>43</v>
      </c>
      <c r="G463" s="16">
        <v>3</v>
      </c>
      <c r="H463" s="16" t="s">
        <v>5</v>
      </c>
    </row>
    <row r="464" spans="1:8" x14ac:dyDescent="0.2">
      <c r="A464" s="2" t="s">
        <v>425</v>
      </c>
      <c r="B464" s="25">
        <v>41244</v>
      </c>
      <c r="C464" s="71">
        <v>0.41666666666666702</v>
      </c>
      <c r="D464" s="32" t="str">
        <f t="shared" si="7"/>
        <v>JOE</v>
      </c>
      <c r="E464" s="29" t="s">
        <v>4</v>
      </c>
      <c r="F464" s="29" t="s">
        <v>43</v>
      </c>
      <c r="G464" s="30">
        <v>4</v>
      </c>
      <c r="H464" s="29" t="s">
        <v>5</v>
      </c>
    </row>
    <row r="465" spans="1:8" x14ac:dyDescent="0.2">
      <c r="A465" s="2" t="s">
        <v>430</v>
      </c>
      <c r="B465" s="25">
        <v>41244</v>
      </c>
      <c r="C465" s="71">
        <v>0.45833333333333298</v>
      </c>
      <c r="D465" s="32" t="str">
        <f t="shared" si="7"/>
        <v>JOE</v>
      </c>
      <c r="E465" s="46" t="s">
        <v>7</v>
      </c>
      <c r="F465" s="46" t="s">
        <v>46</v>
      </c>
      <c r="G465" s="30">
        <v>4</v>
      </c>
      <c r="H465" s="29" t="s">
        <v>5</v>
      </c>
    </row>
    <row r="466" spans="1:8" x14ac:dyDescent="0.2">
      <c r="A466" s="2" t="s">
        <v>302</v>
      </c>
      <c r="B466" s="13">
        <v>41244</v>
      </c>
      <c r="C466" s="71">
        <v>0.5</v>
      </c>
      <c r="D466" s="32" t="str">
        <f t="shared" si="7"/>
        <v>JOE</v>
      </c>
      <c r="E466" s="2" t="s">
        <v>15</v>
      </c>
      <c r="F466" s="2" t="s">
        <v>46</v>
      </c>
      <c r="G466" s="16">
        <v>4</v>
      </c>
      <c r="H466" s="16" t="s">
        <v>8</v>
      </c>
    </row>
    <row r="467" spans="1:8" x14ac:dyDescent="0.2">
      <c r="A467" s="2" t="s">
        <v>529</v>
      </c>
      <c r="B467" s="25">
        <v>41244</v>
      </c>
      <c r="C467" s="71">
        <v>0.54166666666666696</v>
      </c>
      <c r="D467" s="32" t="str">
        <f t="shared" si="7"/>
        <v>JOE</v>
      </c>
      <c r="E467" s="21" t="s">
        <v>23</v>
      </c>
      <c r="F467" s="21" t="s">
        <v>43</v>
      </c>
      <c r="G467" s="21">
        <v>5</v>
      </c>
      <c r="H467" s="21" t="s">
        <v>8</v>
      </c>
    </row>
    <row r="468" spans="1:8" x14ac:dyDescent="0.2">
      <c r="A468" s="2" t="s">
        <v>889</v>
      </c>
      <c r="B468" s="25">
        <v>41244</v>
      </c>
      <c r="C468" s="71">
        <v>0.58333333333333304</v>
      </c>
      <c r="D468" s="32" t="str">
        <f t="shared" si="7"/>
        <v>JOE</v>
      </c>
      <c r="E468" s="29" t="s">
        <v>18</v>
      </c>
      <c r="F468" s="29" t="s">
        <v>43</v>
      </c>
      <c r="G468" s="30">
        <v>6</v>
      </c>
      <c r="H468" s="29" t="s">
        <v>5</v>
      </c>
    </row>
    <row r="469" spans="1:8" x14ac:dyDescent="0.2">
      <c r="A469" s="2" t="s">
        <v>767</v>
      </c>
      <c r="B469" s="25">
        <v>41244</v>
      </c>
      <c r="C469" s="71">
        <v>0.625</v>
      </c>
      <c r="D469" s="32" t="str">
        <f t="shared" si="7"/>
        <v>JOE</v>
      </c>
      <c r="E469" s="2" t="s">
        <v>45</v>
      </c>
      <c r="F469" s="2" t="s">
        <v>46</v>
      </c>
      <c r="G469" s="17">
        <v>6</v>
      </c>
      <c r="H469" s="21" t="s">
        <v>8</v>
      </c>
    </row>
    <row r="470" spans="1:8" x14ac:dyDescent="0.2">
      <c r="A470" s="2" t="s">
        <v>981</v>
      </c>
      <c r="B470" s="25">
        <v>41244</v>
      </c>
      <c r="C470" s="71">
        <v>0.66666666666666696</v>
      </c>
      <c r="D470" s="32" t="str">
        <f t="shared" si="7"/>
        <v>JOE</v>
      </c>
      <c r="E470" s="21" t="s">
        <v>60</v>
      </c>
      <c r="F470" s="21" t="s">
        <v>43</v>
      </c>
      <c r="G470" s="21">
        <v>7</v>
      </c>
      <c r="H470" s="21" t="s">
        <v>8</v>
      </c>
    </row>
    <row r="471" spans="1:8" x14ac:dyDescent="0.2">
      <c r="A471" s="2" t="s">
        <v>1164</v>
      </c>
      <c r="B471" s="13">
        <v>41244</v>
      </c>
      <c r="C471" s="71">
        <v>0.70833333333333304</v>
      </c>
      <c r="D471" s="32" t="str">
        <f t="shared" si="7"/>
        <v>JOE</v>
      </c>
      <c r="E471" s="2" t="s">
        <v>25</v>
      </c>
      <c r="F471" s="2" t="s">
        <v>43</v>
      </c>
      <c r="G471" s="16">
        <v>8</v>
      </c>
      <c r="H471" s="21" t="s">
        <v>8</v>
      </c>
    </row>
    <row r="472" spans="1:8" x14ac:dyDescent="0.2">
      <c r="A472" s="2" t="s">
        <v>1168</v>
      </c>
      <c r="B472" s="13">
        <v>41244</v>
      </c>
      <c r="C472" s="71">
        <v>0.75</v>
      </c>
      <c r="D472" s="32" t="str">
        <f t="shared" si="7"/>
        <v>JOE</v>
      </c>
      <c r="E472" s="2" t="s">
        <v>23</v>
      </c>
      <c r="F472" s="2" t="s">
        <v>46</v>
      </c>
      <c r="G472" s="16">
        <v>8</v>
      </c>
      <c r="H472" s="21" t="s">
        <v>8</v>
      </c>
    </row>
    <row r="473" spans="1:8" x14ac:dyDescent="0.2">
      <c r="A473" s="2" t="s">
        <v>214</v>
      </c>
      <c r="B473" s="13">
        <v>41251</v>
      </c>
      <c r="C473" s="71">
        <v>0.375</v>
      </c>
      <c r="D473" s="32" t="str">
        <f t="shared" si="7"/>
        <v>JOE</v>
      </c>
      <c r="E473" s="2" t="s">
        <v>4</v>
      </c>
      <c r="F473" s="2" t="s">
        <v>43</v>
      </c>
      <c r="G473" s="16">
        <v>3</v>
      </c>
      <c r="H473" s="16" t="s">
        <v>5</v>
      </c>
    </row>
    <row r="474" spans="1:8" x14ac:dyDescent="0.2">
      <c r="A474" s="2" t="s">
        <v>115</v>
      </c>
      <c r="B474" s="13">
        <v>41251</v>
      </c>
      <c r="C474" s="71">
        <v>0.41666666666666702</v>
      </c>
      <c r="D474" s="32" t="str">
        <f t="shared" si="7"/>
        <v>JOE</v>
      </c>
      <c r="E474" s="21" t="s">
        <v>21</v>
      </c>
      <c r="F474" s="21" t="s">
        <v>43</v>
      </c>
      <c r="G474" s="16">
        <v>3</v>
      </c>
      <c r="H474" s="16" t="s">
        <v>8</v>
      </c>
    </row>
    <row r="475" spans="1:8" x14ac:dyDescent="0.2">
      <c r="A475" s="2" t="s">
        <v>439</v>
      </c>
      <c r="B475" s="25">
        <v>41251</v>
      </c>
      <c r="C475" s="71">
        <v>0.45833333333333298</v>
      </c>
      <c r="D475" s="32" t="str">
        <f t="shared" si="7"/>
        <v>JOE</v>
      </c>
      <c r="E475" s="29" t="s">
        <v>42</v>
      </c>
      <c r="F475" s="29" t="s">
        <v>46</v>
      </c>
      <c r="G475" s="30">
        <v>4</v>
      </c>
      <c r="H475" s="29" t="s">
        <v>5</v>
      </c>
    </row>
    <row r="476" spans="1:8" x14ac:dyDescent="0.2">
      <c r="A476" s="2" t="s">
        <v>315</v>
      </c>
      <c r="B476" s="13">
        <v>41251</v>
      </c>
      <c r="C476" s="71">
        <v>0.5</v>
      </c>
      <c r="D476" s="32" t="str">
        <f t="shared" si="7"/>
        <v>JOE</v>
      </c>
      <c r="E476" s="21" t="s">
        <v>48</v>
      </c>
      <c r="F476" s="16" t="s">
        <v>43</v>
      </c>
      <c r="G476" s="16">
        <v>4</v>
      </c>
      <c r="H476" s="16" t="s">
        <v>8</v>
      </c>
    </row>
    <row r="477" spans="1:8" x14ac:dyDescent="0.2">
      <c r="A477" s="2" t="s">
        <v>544</v>
      </c>
      <c r="B477" s="25">
        <v>41251</v>
      </c>
      <c r="C477" s="71">
        <v>0.54166666666666696</v>
      </c>
      <c r="D477" s="32" t="str">
        <f t="shared" si="7"/>
        <v>JOE</v>
      </c>
      <c r="E477" s="29" t="s">
        <v>12</v>
      </c>
      <c r="F477" s="29" t="s">
        <v>43</v>
      </c>
      <c r="G477" s="30">
        <v>5</v>
      </c>
      <c r="H477" s="29" t="s">
        <v>8</v>
      </c>
    </row>
    <row r="478" spans="1:8" x14ac:dyDescent="0.2">
      <c r="A478" s="2" t="s">
        <v>547</v>
      </c>
      <c r="B478" s="25">
        <v>41251</v>
      </c>
      <c r="C478" s="71">
        <v>0.58333333333333304</v>
      </c>
      <c r="D478" s="32" t="str">
        <f t="shared" si="7"/>
        <v>JOE</v>
      </c>
      <c r="E478" s="21" t="s">
        <v>49</v>
      </c>
      <c r="F478" s="21" t="s">
        <v>46</v>
      </c>
      <c r="G478" s="16">
        <v>5</v>
      </c>
      <c r="H478" s="16" t="s">
        <v>8</v>
      </c>
    </row>
    <row r="479" spans="1:8" x14ac:dyDescent="0.2">
      <c r="A479" s="2" t="s">
        <v>788</v>
      </c>
      <c r="B479" s="13">
        <v>41251</v>
      </c>
      <c r="C479" s="71">
        <v>0.625</v>
      </c>
      <c r="D479" s="32" t="str">
        <f t="shared" si="7"/>
        <v>JOE</v>
      </c>
      <c r="E479" s="2" t="s">
        <v>61</v>
      </c>
      <c r="F479" s="2" t="s">
        <v>43</v>
      </c>
      <c r="G479" s="16">
        <v>6</v>
      </c>
      <c r="H479" s="16" t="s">
        <v>8</v>
      </c>
    </row>
    <row r="480" spans="1:8" x14ac:dyDescent="0.2">
      <c r="A480" s="2" t="s">
        <v>1274</v>
      </c>
      <c r="B480" s="13">
        <v>41251</v>
      </c>
      <c r="C480" s="71">
        <v>0.66666666666666696</v>
      </c>
      <c r="D480" s="32" t="str">
        <f t="shared" si="7"/>
        <v>JOE</v>
      </c>
      <c r="E480" s="21" t="s">
        <v>26</v>
      </c>
      <c r="F480" s="16" t="s">
        <v>43</v>
      </c>
      <c r="G480" s="16">
        <v>8</v>
      </c>
      <c r="H480" s="16" t="s">
        <v>5</v>
      </c>
    </row>
    <row r="481" spans="1:8" x14ac:dyDescent="0.2">
      <c r="A481" s="2" t="s">
        <v>1181</v>
      </c>
      <c r="B481" s="13">
        <v>41251</v>
      </c>
      <c r="C481" s="71">
        <v>0.70833333333333304</v>
      </c>
      <c r="D481" s="32" t="str">
        <f t="shared" si="7"/>
        <v>JOE</v>
      </c>
      <c r="E481" s="2" t="s">
        <v>44</v>
      </c>
      <c r="F481" s="2" t="s">
        <v>46</v>
      </c>
      <c r="G481" s="21">
        <v>8</v>
      </c>
      <c r="H481" s="21" t="s">
        <v>8</v>
      </c>
    </row>
    <row r="482" spans="1:8" x14ac:dyDescent="0.2">
      <c r="A482" s="2" t="s">
        <v>1177</v>
      </c>
      <c r="B482" s="25">
        <v>41251</v>
      </c>
      <c r="C482" s="71">
        <v>0.75</v>
      </c>
      <c r="D482" s="32" t="str">
        <f t="shared" si="7"/>
        <v>JOE</v>
      </c>
      <c r="E482" s="2" t="s">
        <v>12</v>
      </c>
      <c r="F482" s="2" t="s">
        <v>43</v>
      </c>
      <c r="G482" s="17">
        <v>8</v>
      </c>
      <c r="H482" s="21" t="s">
        <v>8</v>
      </c>
    </row>
    <row r="483" spans="1:8" x14ac:dyDescent="0.2">
      <c r="A483" s="2" t="s">
        <v>440</v>
      </c>
      <c r="B483" s="25">
        <v>41258</v>
      </c>
      <c r="C483" s="71">
        <v>0.41666666666666702</v>
      </c>
      <c r="D483" s="32" t="str">
        <f t="shared" si="7"/>
        <v>JOE</v>
      </c>
      <c r="E483" s="46" t="s">
        <v>48</v>
      </c>
      <c r="F483" s="46" t="s">
        <v>46</v>
      </c>
      <c r="G483" s="30">
        <v>4</v>
      </c>
      <c r="H483" s="29" t="s">
        <v>5</v>
      </c>
    </row>
    <row r="484" spans="1:8" x14ac:dyDescent="0.2">
      <c r="A484" s="2" t="s">
        <v>447</v>
      </c>
      <c r="B484" s="13">
        <v>41258</v>
      </c>
      <c r="C484" s="71">
        <v>0.45833333333333398</v>
      </c>
      <c r="D484" s="32" t="str">
        <f t="shared" si="7"/>
        <v>JOE</v>
      </c>
      <c r="E484" s="2" t="s">
        <v>15</v>
      </c>
      <c r="F484" s="2" t="s">
        <v>43</v>
      </c>
      <c r="G484" s="16">
        <v>4</v>
      </c>
      <c r="H484" s="16" t="s">
        <v>5</v>
      </c>
    </row>
    <row r="485" spans="1:8" x14ac:dyDescent="0.2">
      <c r="A485" s="2" t="s">
        <v>333</v>
      </c>
      <c r="B485" s="25">
        <v>41258</v>
      </c>
      <c r="C485" s="71">
        <v>0.5</v>
      </c>
      <c r="D485" s="32" t="str">
        <f t="shared" si="7"/>
        <v>JOE</v>
      </c>
      <c r="E485" s="16" t="s">
        <v>44</v>
      </c>
      <c r="F485" s="16" t="s">
        <v>46</v>
      </c>
      <c r="G485" s="16">
        <v>4</v>
      </c>
      <c r="H485" s="16" t="s">
        <v>8</v>
      </c>
    </row>
    <row r="486" spans="1:8" x14ac:dyDescent="0.2">
      <c r="A486" s="2" t="s">
        <v>562</v>
      </c>
      <c r="B486" s="13">
        <v>41258</v>
      </c>
      <c r="C486" s="71">
        <v>0.54166666666666696</v>
      </c>
      <c r="D486" s="32" t="str">
        <f t="shared" si="7"/>
        <v>JOE</v>
      </c>
      <c r="E486" s="2" t="s">
        <v>42</v>
      </c>
      <c r="F486" s="2" t="s">
        <v>46</v>
      </c>
      <c r="G486" s="16">
        <v>5</v>
      </c>
      <c r="H486" s="16" t="s">
        <v>8</v>
      </c>
    </row>
    <row r="487" spans="1:8" x14ac:dyDescent="0.2">
      <c r="A487" s="2" t="s">
        <v>804</v>
      </c>
      <c r="B487" s="13">
        <v>41258</v>
      </c>
      <c r="C487" s="71">
        <v>0.58333333333333404</v>
      </c>
      <c r="D487" s="32" t="str">
        <f t="shared" si="7"/>
        <v>JOE</v>
      </c>
      <c r="E487" s="2" t="s">
        <v>13</v>
      </c>
      <c r="F487" s="2" t="s">
        <v>43</v>
      </c>
      <c r="G487" s="16">
        <v>6</v>
      </c>
      <c r="H487" s="16" t="s">
        <v>8</v>
      </c>
    </row>
    <row r="488" spans="1:8" x14ac:dyDescent="0.2">
      <c r="A488" s="2" t="s">
        <v>1092</v>
      </c>
      <c r="B488" s="25">
        <v>41258</v>
      </c>
      <c r="C488" s="71">
        <v>0.625</v>
      </c>
      <c r="D488" s="32" t="str">
        <f t="shared" si="7"/>
        <v>JOE</v>
      </c>
      <c r="E488" s="16" t="s">
        <v>44</v>
      </c>
      <c r="F488" s="16" t="s">
        <v>43</v>
      </c>
      <c r="G488" s="16">
        <v>7</v>
      </c>
      <c r="H488" s="16" t="s">
        <v>5</v>
      </c>
    </row>
    <row r="489" spans="1:8" x14ac:dyDescent="0.2">
      <c r="A489" s="2" t="s">
        <v>1005</v>
      </c>
      <c r="B489" s="25">
        <v>41258</v>
      </c>
      <c r="C489" s="71">
        <v>0.66666666666666696</v>
      </c>
      <c r="D489" s="32" t="str">
        <f t="shared" si="7"/>
        <v>JOE</v>
      </c>
      <c r="E489" s="21" t="s">
        <v>7</v>
      </c>
      <c r="F489" s="21" t="s">
        <v>43</v>
      </c>
      <c r="G489" s="16">
        <v>7</v>
      </c>
      <c r="H489" s="16" t="s">
        <v>8</v>
      </c>
    </row>
    <row r="490" spans="1:8" x14ac:dyDescent="0.2">
      <c r="A490" s="2" t="s">
        <v>232</v>
      </c>
      <c r="B490" s="25">
        <v>41279</v>
      </c>
      <c r="C490" s="71">
        <v>0.45833333333333398</v>
      </c>
      <c r="D490" s="32" t="str">
        <f t="shared" si="7"/>
        <v>JOE</v>
      </c>
      <c r="E490" s="2" t="s">
        <v>48</v>
      </c>
      <c r="F490" s="2" t="s">
        <v>43</v>
      </c>
      <c r="G490" s="17">
        <v>3</v>
      </c>
      <c r="H490" s="17" t="s">
        <v>5</v>
      </c>
    </row>
    <row r="491" spans="1:8" x14ac:dyDescent="0.2">
      <c r="A491" s="2" t="s">
        <v>141</v>
      </c>
      <c r="B491" s="25">
        <v>41279</v>
      </c>
      <c r="C491" s="71">
        <v>0.500000000000001</v>
      </c>
      <c r="D491" s="32" t="str">
        <f t="shared" si="7"/>
        <v>JOE</v>
      </c>
      <c r="E491" s="16" t="s">
        <v>9</v>
      </c>
      <c r="F491" s="16" t="s">
        <v>43</v>
      </c>
      <c r="G491" s="16">
        <v>3</v>
      </c>
      <c r="H491" s="16" t="s">
        <v>8</v>
      </c>
    </row>
    <row r="492" spans="1:8" x14ac:dyDescent="0.2">
      <c r="A492" s="2" t="s">
        <v>454</v>
      </c>
      <c r="B492" s="31">
        <v>41279</v>
      </c>
      <c r="C492" s="71">
        <v>0.54166666666666696</v>
      </c>
      <c r="D492" s="32" t="str">
        <f t="shared" si="7"/>
        <v>JOE</v>
      </c>
      <c r="E492" s="6" t="s">
        <v>9</v>
      </c>
      <c r="F492" s="6" t="s">
        <v>46</v>
      </c>
      <c r="G492" s="33">
        <v>4</v>
      </c>
      <c r="H492" s="33" t="s">
        <v>5</v>
      </c>
    </row>
    <row r="493" spans="1:8" x14ac:dyDescent="0.2">
      <c r="A493" s="2" t="s">
        <v>812</v>
      </c>
      <c r="B493" s="25">
        <v>41279</v>
      </c>
      <c r="C493" s="71">
        <v>0.58333333333333404</v>
      </c>
      <c r="D493" s="32" t="str">
        <f t="shared" si="7"/>
        <v>JOE</v>
      </c>
      <c r="E493" s="21" t="s">
        <v>42</v>
      </c>
      <c r="F493" s="16" t="s">
        <v>46</v>
      </c>
      <c r="G493" s="16">
        <v>6</v>
      </c>
      <c r="H493" s="16" t="s">
        <v>8</v>
      </c>
    </row>
    <row r="494" spans="1:8" x14ac:dyDescent="0.2">
      <c r="A494" s="2" t="s">
        <v>1282</v>
      </c>
      <c r="B494" s="13">
        <v>41279</v>
      </c>
      <c r="C494" s="71">
        <v>0.625000000000001</v>
      </c>
      <c r="D494" s="32" t="str">
        <f t="shared" si="7"/>
        <v>JOE</v>
      </c>
      <c r="E494" s="21" t="s">
        <v>48</v>
      </c>
      <c r="F494" s="21" t="s">
        <v>43</v>
      </c>
      <c r="G494" s="16">
        <v>8</v>
      </c>
      <c r="H494" s="16" t="s">
        <v>5</v>
      </c>
    </row>
    <row r="495" spans="1:8" x14ac:dyDescent="0.2">
      <c r="A495" s="2" t="s">
        <v>1203</v>
      </c>
      <c r="B495" s="25">
        <v>41279</v>
      </c>
      <c r="C495" s="71">
        <v>0.66666666666666696</v>
      </c>
      <c r="D495" s="32" t="str">
        <f t="shared" si="7"/>
        <v>JOE</v>
      </c>
      <c r="E495" s="2" t="s">
        <v>21</v>
      </c>
      <c r="F495" s="2" t="s">
        <v>43</v>
      </c>
      <c r="G495" s="17">
        <v>8</v>
      </c>
      <c r="H495" s="21" t="s">
        <v>8</v>
      </c>
    </row>
    <row r="496" spans="1:8" x14ac:dyDescent="0.2">
      <c r="A496" s="2" t="s">
        <v>460</v>
      </c>
      <c r="B496" s="13">
        <v>41286</v>
      </c>
      <c r="C496" s="71">
        <v>0.41666666666666702</v>
      </c>
      <c r="D496" s="32" t="str">
        <f t="shared" si="7"/>
        <v>JOE</v>
      </c>
      <c r="E496" s="2" t="s">
        <v>9</v>
      </c>
      <c r="F496" s="2" t="s">
        <v>43</v>
      </c>
      <c r="G496" s="16">
        <v>4</v>
      </c>
      <c r="H496" s="16" t="s">
        <v>5</v>
      </c>
    </row>
    <row r="497" spans="1:8" x14ac:dyDescent="0.2">
      <c r="A497" s="2" t="s">
        <v>466</v>
      </c>
      <c r="B497" s="13">
        <v>41286</v>
      </c>
      <c r="C497" s="71">
        <v>0.45833333333333398</v>
      </c>
      <c r="D497" s="32" t="str">
        <f t="shared" si="7"/>
        <v>JOE</v>
      </c>
      <c r="E497" s="2" t="s">
        <v>50</v>
      </c>
      <c r="F497" s="2" t="s">
        <v>46</v>
      </c>
      <c r="G497" s="16">
        <v>4</v>
      </c>
      <c r="H497" s="16" t="s">
        <v>5</v>
      </c>
    </row>
    <row r="498" spans="1:8" x14ac:dyDescent="0.2">
      <c r="A498" s="2" t="s">
        <v>365</v>
      </c>
      <c r="B498" s="13">
        <v>41286</v>
      </c>
      <c r="C498" s="71">
        <v>0.5</v>
      </c>
      <c r="D498" s="32" t="str">
        <f t="shared" si="7"/>
        <v>JOE</v>
      </c>
      <c r="E498" s="21" t="s">
        <v>10</v>
      </c>
      <c r="F498" s="21" t="s">
        <v>46</v>
      </c>
      <c r="G498" s="16">
        <v>4</v>
      </c>
      <c r="H498" s="16" t="s">
        <v>8</v>
      </c>
    </row>
    <row r="499" spans="1:8" x14ac:dyDescent="0.2">
      <c r="A499" s="2" t="s">
        <v>579</v>
      </c>
      <c r="B499" s="13">
        <v>41286</v>
      </c>
      <c r="C499" s="71">
        <v>0.54166666666666696</v>
      </c>
      <c r="D499" s="32" t="str">
        <f t="shared" si="7"/>
        <v>JOE</v>
      </c>
      <c r="E499" s="21" t="s">
        <v>14</v>
      </c>
      <c r="F499" s="21" t="s">
        <v>46</v>
      </c>
      <c r="G499" s="16">
        <v>5</v>
      </c>
      <c r="H499" s="16" t="s">
        <v>8</v>
      </c>
    </row>
    <row r="500" spans="1:8" x14ac:dyDescent="0.2">
      <c r="A500" s="2" t="s">
        <v>834</v>
      </c>
      <c r="B500" s="25">
        <v>41286</v>
      </c>
      <c r="C500" s="71">
        <v>0.58333333333333404</v>
      </c>
      <c r="D500" s="32" t="str">
        <f t="shared" si="7"/>
        <v>JOE</v>
      </c>
      <c r="E500" s="21" t="s">
        <v>9</v>
      </c>
      <c r="F500" s="21" t="s">
        <v>43</v>
      </c>
      <c r="G500" s="16">
        <v>6</v>
      </c>
      <c r="H500" s="16" t="s">
        <v>8</v>
      </c>
    </row>
    <row r="501" spans="1:8" x14ac:dyDescent="0.2">
      <c r="A501" s="2" t="s">
        <v>1029</v>
      </c>
      <c r="B501" s="13">
        <v>41286</v>
      </c>
      <c r="C501" s="71">
        <v>0.625</v>
      </c>
      <c r="D501" s="32" t="str">
        <f t="shared" si="7"/>
        <v>JOE</v>
      </c>
      <c r="E501" s="2" t="s">
        <v>9</v>
      </c>
      <c r="F501" s="2" t="s">
        <v>43</v>
      </c>
      <c r="G501" s="16">
        <v>7</v>
      </c>
      <c r="H501" s="16" t="s">
        <v>8</v>
      </c>
    </row>
    <row r="502" spans="1:8" x14ac:dyDescent="0.2">
      <c r="A502" s="2" t="s">
        <v>1216</v>
      </c>
      <c r="B502" s="25">
        <v>41286</v>
      </c>
      <c r="C502" s="71">
        <v>0.66666666666666696</v>
      </c>
      <c r="D502" s="32" t="str">
        <f t="shared" si="7"/>
        <v>JOE</v>
      </c>
      <c r="E502" s="2" t="s">
        <v>14</v>
      </c>
      <c r="F502" s="2" t="s">
        <v>43</v>
      </c>
      <c r="G502" s="17">
        <v>8</v>
      </c>
      <c r="H502" s="21" t="s">
        <v>8</v>
      </c>
    </row>
    <row r="503" spans="1:8" x14ac:dyDescent="0.2">
      <c r="A503" s="2" t="s">
        <v>167</v>
      </c>
      <c r="B503" s="25">
        <v>41293</v>
      </c>
      <c r="C503" s="71">
        <v>0.41666666666666702</v>
      </c>
      <c r="D503" s="32" t="str">
        <f t="shared" si="7"/>
        <v>JOE</v>
      </c>
      <c r="E503" s="29" t="s">
        <v>7</v>
      </c>
      <c r="F503" s="29" t="s">
        <v>43</v>
      </c>
      <c r="G503" s="30">
        <v>3</v>
      </c>
      <c r="H503" s="29" t="s">
        <v>8</v>
      </c>
    </row>
    <row r="504" spans="1:8" x14ac:dyDescent="0.2">
      <c r="A504" s="2" t="s">
        <v>470</v>
      </c>
      <c r="B504" s="25">
        <v>41293</v>
      </c>
      <c r="C504" s="71">
        <v>0.45833333333333398</v>
      </c>
      <c r="D504" s="32" t="str">
        <f t="shared" si="7"/>
        <v>JOE</v>
      </c>
      <c r="E504" s="16" t="s">
        <v>20</v>
      </c>
      <c r="F504" s="16" t="s">
        <v>43</v>
      </c>
      <c r="G504" s="16">
        <v>4</v>
      </c>
      <c r="H504" s="16" t="s">
        <v>5</v>
      </c>
    </row>
    <row r="505" spans="1:8" x14ac:dyDescent="0.2">
      <c r="A505" s="2" t="s">
        <v>367</v>
      </c>
      <c r="B505" s="13">
        <v>41293</v>
      </c>
      <c r="C505" s="71">
        <v>0.5</v>
      </c>
      <c r="D505" s="32" t="str">
        <f t="shared" si="7"/>
        <v>JOE</v>
      </c>
      <c r="E505" s="21" t="s">
        <v>4</v>
      </c>
      <c r="F505" s="21" t="s">
        <v>46</v>
      </c>
      <c r="G505" s="16">
        <v>4</v>
      </c>
      <c r="H505" s="16" t="s">
        <v>8</v>
      </c>
    </row>
    <row r="506" spans="1:8" x14ac:dyDescent="0.2">
      <c r="A506" s="2" t="s">
        <v>713</v>
      </c>
      <c r="B506" s="13">
        <v>41293</v>
      </c>
      <c r="C506" s="71">
        <v>0.54166666666666696</v>
      </c>
      <c r="D506" s="32" t="str">
        <f t="shared" si="7"/>
        <v>JOE</v>
      </c>
      <c r="E506" s="2" t="s">
        <v>12</v>
      </c>
      <c r="F506" s="2" t="s">
        <v>43</v>
      </c>
      <c r="G506" s="16">
        <v>5</v>
      </c>
      <c r="H506" s="21" t="s">
        <v>5</v>
      </c>
    </row>
    <row r="507" spans="1:8" x14ac:dyDescent="0.2">
      <c r="A507" s="2" t="s">
        <v>593</v>
      </c>
      <c r="B507" s="13">
        <v>41293</v>
      </c>
      <c r="C507" s="71">
        <v>0.58333333333333404</v>
      </c>
      <c r="D507" s="32" t="str">
        <f t="shared" si="7"/>
        <v>JOE</v>
      </c>
      <c r="E507" s="21" t="s">
        <v>59</v>
      </c>
      <c r="F507" s="21" t="s">
        <v>43</v>
      </c>
      <c r="G507" s="16">
        <v>5</v>
      </c>
      <c r="H507" s="16" t="s">
        <v>8</v>
      </c>
    </row>
    <row r="508" spans="1:8" x14ac:dyDescent="0.2">
      <c r="A508" s="2" t="s">
        <v>841</v>
      </c>
      <c r="B508" s="13">
        <v>41293</v>
      </c>
      <c r="C508" s="71">
        <v>0.625</v>
      </c>
      <c r="D508" s="32" t="str">
        <f t="shared" si="7"/>
        <v>JOE</v>
      </c>
      <c r="E508" s="21" t="s">
        <v>6</v>
      </c>
      <c r="F508" s="16" t="s">
        <v>46</v>
      </c>
      <c r="G508" s="16">
        <v>6</v>
      </c>
      <c r="H508" s="16" t="s">
        <v>8</v>
      </c>
    </row>
    <row r="509" spans="1:8" x14ac:dyDescent="0.2">
      <c r="A509" s="2" t="s">
        <v>1115</v>
      </c>
      <c r="B509" s="25">
        <v>41293</v>
      </c>
      <c r="C509" s="71">
        <v>0.66666666666666696</v>
      </c>
      <c r="D509" s="32" t="str">
        <f t="shared" si="7"/>
        <v>JOE</v>
      </c>
      <c r="E509" s="21" t="s">
        <v>4</v>
      </c>
      <c r="F509" s="16" t="s">
        <v>43</v>
      </c>
      <c r="G509" s="16">
        <v>7</v>
      </c>
      <c r="H509" s="16" t="s">
        <v>5</v>
      </c>
    </row>
    <row r="510" spans="1:8" x14ac:dyDescent="0.2">
      <c r="A510" s="2" t="s">
        <v>1041</v>
      </c>
      <c r="B510" s="13">
        <v>41293</v>
      </c>
      <c r="C510" s="71">
        <v>0.70833333333333404</v>
      </c>
      <c r="D510" s="32" t="str">
        <f t="shared" si="7"/>
        <v>JOE</v>
      </c>
      <c r="E510" s="21" t="s">
        <v>4</v>
      </c>
      <c r="F510" s="21" t="s">
        <v>43</v>
      </c>
      <c r="G510" s="16">
        <v>7</v>
      </c>
      <c r="H510" s="16" t="s">
        <v>8</v>
      </c>
    </row>
    <row r="511" spans="1:8" x14ac:dyDescent="0.2">
      <c r="A511" s="2" t="s">
        <v>1296</v>
      </c>
      <c r="B511" s="13">
        <v>41293</v>
      </c>
      <c r="C511" s="71">
        <v>0.75</v>
      </c>
      <c r="D511" s="32" t="str">
        <f t="shared" si="7"/>
        <v>JOE</v>
      </c>
      <c r="E511" s="21" t="s">
        <v>15</v>
      </c>
      <c r="F511" s="21" t="s">
        <v>43</v>
      </c>
      <c r="G511" s="16">
        <v>8</v>
      </c>
      <c r="H511" s="16" t="s">
        <v>5</v>
      </c>
    </row>
    <row r="512" spans="1:8" x14ac:dyDescent="0.2">
      <c r="A512" s="2" t="s">
        <v>254</v>
      </c>
      <c r="B512" s="25">
        <v>41300</v>
      </c>
      <c r="C512" s="71">
        <v>0.33333333333333398</v>
      </c>
      <c r="D512" s="32" t="str">
        <f t="shared" si="7"/>
        <v>JOE</v>
      </c>
      <c r="E512" s="2" t="s">
        <v>12</v>
      </c>
      <c r="F512" s="2" t="s">
        <v>43</v>
      </c>
      <c r="G512" s="17">
        <v>3</v>
      </c>
      <c r="H512" s="17" t="s">
        <v>5</v>
      </c>
    </row>
    <row r="513" spans="1:8" x14ac:dyDescent="0.2">
      <c r="A513" s="2" t="s">
        <v>180</v>
      </c>
      <c r="B513" s="25">
        <v>41300</v>
      </c>
      <c r="C513" s="71">
        <v>0.375</v>
      </c>
      <c r="D513" s="32" t="str">
        <f t="shared" si="7"/>
        <v>JOE</v>
      </c>
      <c r="E513" s="29" t="s">
        <v>12</v>
      </c>
      <c r="F513" s="29" t="s">
        <v>43</v>
      </c>
      <c r="G513" s="30">
        <v>3</v>
      </c>
      <c r="H513" s="29" t="s">
        <v>8</v>
      </c>
    </row>
    <row r="514" spans="1:8" x14ac:dyDescent="0.2">
      <c r="A514" s="2" t="s">
        <v>479</v>
      </c>
      <c r="B514" s="13">
        <v>41300</v>
      </c>
      <c r="C514" s="71">
        <v>0.41666666666666702</v>
      </c>
      <c r="D514" s="32" t="str">
        <f t="shared" ref="D514:D577" si="8">LEFT(F514,3)</f>
        <v>JOE</v>
      </c>
      <c r="E514" s="21" t="s">
        <v>47</v>
      </c>
      <c r="F514" s="21" t="s">
        <v>46</v>
      </c>
      <c r="G514" s="16">
        <v>4</v>
      </c>
      <c r="H514" s="16" t="s">
        <v>5</v>
      </c>
    </row>
    <row r="515" spans="1:8" x14ac:dyDescent="0.2">
      <c r="A515" s="2" t="s">
        <v>715</v>
      </c>
      <c r="B515" s="13">
        <v>41300</v>
      </c>
      <c r="C515" s="71">
        <v>0.45833333333333398</v>
      </c>
      <c r="D515" s="32" t="str">
        <f t="shared" si="8"/>
        <v>JOE</v>
      </c>
      <c r="E515" s="2" t="s">
        <v>9</v>
      </c>
      <c r="F515" s="2" t="s">
        <v>43</v>
      </c>
      <c r="G515" s="16">
        <v>5</v>
      </c>
      <c r="H515" s="21" t="s">
        <v>5</v>
      </c>
    </row>
    <row r="516" spans="1:8" x14ac:dyDescent="0.2">
      <c r="A516" s="2" t="s">
        <v>388</v>
      </c>
      <c r="B516" s="25">
        <v>41300</v>
      </c>
      <c r="C516" s="71">
        <v>0.66666666666666696</v>
      </c>
      <c r="D516" s="32" t="str">
        <f t="shared" si="8"/>
        <v>JOE</v>
      </c>
      <c r="E516" s="16" t="s">
        <v>49</v>
      </c>
      <c r="F516" s="16" t="s">
        <v>43</v>
      </c>
      <c r="G516" s="16">
        <v>4</v>
      </c>
      <c r="H516" s="16" t="s">
        <v>8</v>
      </c>
    </row>
    <row r="517" spans="1:8" x14ac:dyDescent="0.2">
      <c r="A517" s="2" t="s">
        <v>609</v>
      </c>
      <c r="B517" s="25">
        <v>41300</v>
      </c>
      <c r="C517" s="71">
        <v>0.70833333333333404</v>
      </c>
      <c r="D517" s="32" t="str">
        <f t="shared" si="8"/>
        <v>JOE</v>
      </c>
      <c r="E517" s="21" t="s">
        <v>50</v>
      </c>
      <c r="F517" s="21" t="s">
        <v>46</v>
      </c>
      <c r="G517" s="21">
        <v>5</v>
      </c>
      <c r="H517" s="21" t="s">
        <v>8</v>
      </c>
    </row>
    <row r="518" spans="1:8" x14ac:dyDescent="0.2">
      <c r="A518" s="2" t="s">
        <v>940</v>
      </c>
      <c r="B518" s="13">
        <v>41300</v>
      </c>
      <c r="C518" s="71">
        <v>0.75</v>
      </c>
      <c r="D518" s="32" t="str">
        <f t="shared" si="8"/>
        <v>JOE</v>
      </c>
      <c r="E518" s="2" t="s">
        <v>22</v>
      </c>
      <c r="F518" s="2" t="s">
        <v>43</v>
      </c>
      <c r="G518" s="16">
        <v>6</v>
      </c>
      <c r="H518" s="16" t="s">
        <v>5</v>
      </c>
    </row>
    <row r="519" spans="1:8" x14ac:dyDescent="0.2">
      <c r="A519" s="2" t="s">
        <v>855</v>
      </c>
      <c r="B519" s="13">
        <v>41300</v>
      </c>
      <c r="C519" s="71">
        <v>0.79166666666666696</v>
      </c>
      <c r="D519" s="32" t="str">
        <f t="shared" si="8"/>
        <v>JOE</v>
      </c>
      <c r="E519" s="21" t="s">
        <v>45</v>
      </c>
      <c r="F519" s="21" t="s">
        <v>43</v>
      </c>
      <c r="G519" s="16">
        <v>6</v>
      </c>
      <c r="H519" s="16" t="s">
        <v>8</v>
      </c>
    </row>
    <row r="520" spans="1:8" x14ac:dyDescent="0.2">
      <c r="A520" s="2" t="s">
        <v>1122</v>
      </c>
      <c r="B520" s="25">
        <v>41300</v>
      </c>
      <c r="C520" s="71">
        <v>0.83333333333333404</v>
      </c>
      <c r="D520" s="32" t="str">
        <f t="shared" si="8"/>
        <v>JOE</v>
      </c>
      <c r="E520" s="29" t="s">
        <v>48</v>
      </c>
      <c r="F520" s="29" t="s">
        <v>43</v>
      </c>
      <c r="G520" s="30">
        <v>7</v>
      </c>
      <c r="H520" s="29" t="s">
        <v>5</v>
      </c>
    </row>
    <row r="521" spans="1:8" x14ac:dyDescent="0.2">
      <c r="A521" s="2" t="s">
        <v>1237</v>
      </c>
      <c r="B521" s="13">
        <v>41301</v>
      </c>
      <c r="C521" s="71">
        <v>0.54166666666666696</v>
      </c>
      <c r="D521" s="32" t="str">
        <f t="shared" si="8"/>
        <v>JOE</v>
      </c>
      <c r="E521" s="21" t="s">
        <v>15</v>
      </c>
      <c r="F521" s="21" t="s">
        <v>46</v>
      </c>
      <c r="G521" s="16">
        <v>8</v>
      </c>
      <c r="H521" s="16" t="s">
        <v>8</v>
      </c>
    </row>
    <row r="522" spans="1:8" x14ac:dyDescent="0.2">
      <c r="A522" s="2" t="s">
        <v>1242</v>
      </c>
      <c r="B522" s="13">
        <v>41301</v>
      </c>
      <c r="C522" s="71">
        <v>0.58333333333333404</v>
      </c>
      <c r="D522" s="32" t="str">
        <f t="shared" si="8"/>
        <v>JOE</v>
      </c>
      <c r="E522" s="2" t="s">
        <v>47</v>
      </c>
      <c r="F522" s="2" t="s">
        <v>43</v>
      </c>
      <c r="G522" s="16">
        <v>8</v>
      </c>
      <c r="H522" s="16" t="s">
        <v>8</v>
      </c>
    </row>
    <row r="523" spans="1:8" x14ac:dyDescent="0.2">
      <c r="A523" s="2" t="s">
        <v>191</v>
      </c>
      <c r="B523" s="25">
        <v>41216</v>
      </c>
      <c r="C523" s="71">
        <v>0.375</v>
      </c>
      <c r="D523" s="32" t="str">
        <f t="shared" si="8"/>
        <v>JUD</v>
      </c>
      <c r="E523" s="29" t="s">
        <v>48</v>
      </c>
      <c r="F523" s="29" t="s">
        <v>12</v>
      </c>
      <c r="G523" s="30">
        <v>3</v>
      </c>
      <c r="H523" s="29" t="s">
        <v>5</v>
      </c>
    </row>
    <row r="524" spans="1:8" x14ac:dyDescent="0.2">
      <c r="A524" s="2" t="s">
        <v>76</v>
      </c>
      <c r="B524" s="13">
        <v>41216</v>
      </c>
      <c r="C524" s="71">
        <v>0.41666666666666702</v>
      </c>
      <c r="D524" s="32" t="str">
        <f t="shared" si="8"/>
        <v>JUD</v>
      </c>
      <c r="E524" s="2" t="s">
        <v>49</v>
      </c>
      <c r="F524" s="2" t="s">
        <v>12</v>
      </c>
      <c r="G524" s="16">
        <v>3</v>
      </c>
      <c r="H524" s="16" t="s">
        <v>8</v>
      </c>
    </row>
    <row r="525" spans="1:8" x14ac:dyDescent="0.2">
      <c r="A525" s="2" t="s">
        <v>402</v>
      </c>
      <c r="B525" s="25">
        <v>41216</v>
      </c>
      <c r="C525" s="71">
        <v>0.45833333333333298</v>
      </c>
      <c r="D525" s="32" t="str">
        <f t="shared" si="8"/>
        <v>JUD</v>
      </c>
      <c r="E525" s="29" t="s">
        <v>14</v>
      </c>
      <c r="F525" s="29" t="s">
        <v>24</v>
      </c>
      <c r="G525" s="30">
        <v>4</v>
      </c>
      <c r="H525" s="29" t="s">
        <v>5</v>
      </c>
    </row>
    <row r="526" spans="1:8" x14ac:dyDescent="0.2">
      <c r="A526" s="2" t="s">
        <v>255</v>
      </c>
      <c r="B526" s="13">
        <v>41216</v>
      </c>
      <c r="C526" s="71">
        <v>0.5</v>
      </c>
      <c r="D526" s="32" t="str">
        <f t="shared" si="8"/>
        <v>JUD</v>
      </c>
      <c r="E526" s="2" t="s">
        <v>48</v>
      </c>
      <c r="F526" s="2" t="s">
        <v>12</v>
      </c>
      <c r="G526" s="17">
        <v>4</v>
      </c>
      <c r="H526" s="17" t="s">
        <v>8</v>
      </c>
    </row>
    <row r="527" spans="1:8" x14ac:dyDescent="0.2">
      <c r="A527" s="2" t="s">
        <v>260</v>
      </c>
      <c r="B527" s="25">
        <v>41216</v>
      </c>
      <c r="C527" s="71">
        <v>0.54166666666666696</v>
      </c>
      <c r="D527" s="32" t="str">
        <f t="shared" si="8"/>
        <v>JUD</v>
      </c>
      <c r="E527" s="2" t="s">
        <v>19</v>
      </c>
      <c r="F527" s="2" t="s">
        <v>24</v>
      </c>
      <c r="G527" s="17">
        <v>4</v>
      </c>
      <c r="H527" s="17" t="s">
        <v>8</v>
      </c>
    </row>
    <row r="528" spans="1:8" x14ac:dyDescent="0.2">
      <c r="A528" s="2" t="s">
        <v>615</v>
      </c>
      <c r="B528" s="13">
        <v>41216</v>
      </c>
      <c r="C528" s="71">
        <v>0.58333333333333304</v>
      </c>
      <c r="D528" s="32" t="str">
        <f t="shared" si="8"/>
        <v>JUD</v>
      </c>
      <c r="E528" s="21" t="s">
        <v>18</v>
      </c>
      <c r="F528" s="21" t="s">
        <v>12</v>
      </c>
      <c r="G528" s="16">
        <v>5</v>
      </c>
      <c r="H528" s="16" t="s">
        <v>5</v>
      </c>
    </row>
    <row r="529" spans="1:8" x14ac:dyDescent="0.2">
      <c r="A529" s="2" t="s">
        <v>495</v>
      </c>
      <c r="B529" s="13">
        <v>41216</v>
      </c>
      <c r="C529" s="71">
        <v>0.625</v>
      </c>
      <c r="D529" s="32" t="str">
        <f t="shared" si="8"/>
        <v>JUD</v>
      </c>
      <c r="E529" s="21" t="s">
        <v>13</v>
      </c>
      <c r="F529" s="21" t="s">
        <v>12</v>
      </c>
      <c r="G529" s="16">
        <v>5</v>
      </c>
      <c r="H529" s="16" t="s">
        <v>8</v>
      </c>
    </row>
    <row r="530" spans="1:8" x14ac:dyDescent="0.2">
      <c r="A530" s="2" t="s">
        <v>872</v>
      </c>
      <c r="B530" s="25">
        <v>41216</v>
      </c>
      <c r="C530" s="71">
        <v>0.66666666666666696</v>
      </c>
      <c r="D530" s="32" t="str">
        <f t="shared" si="8"/>
        <v>JUD</v>
      </c>
      <c r="E530" s="16" t="s">
        <v>14</v>
      </c>
      <c r="F530" s="16" t="s">
        <v>12</v>
      </c>
      <c r="G530" s="16">
        <v>6</v>
      </c>
      <c r="H530" s="16" t="s">
        <v>5</v>
      </c>
    </row>
    <row r="531" spans="1:8" x14ac:dyDescent="0.2">
      <c r="A531" s="2" t="s">
        <v>737</v>
      </c>
      <c r="B531" s="13">
        <v>41216</v>
      </c>
      <c r="C531" s="71">
        <v>0.70833333333333304</v>
      </c>
      <c r="D531" s="32" t="str">
        <f t="shared" si="8"/>
        <v>JUD</v>
      </c>
      <c r="E531" s="2" t="s">
        <v>18</v>
      </c>
      <c r="F531" s="2" t="s">
        <v>23</v>
      </c>
      <c r="G531" s="17">
        <v>6</v>
      </c>
      <c r="H531" s="21" t="s">
        <v>8</v>
      </c>
    </row>
    <row r="532" spans="1:8" x14ac:dyDescent="0.2">
      <c r="A532" s="2" t="s">
        <v>950</v>
      </c>
      <c r="B532" s="13">
        <v>41216</v>
      </c>
      <c r="C532" s="71">
        <v>0.75</v>
      </c>
      <c r="D532" s="32" t="str">
        <f t="shared" si="8"/>
        <v>JUD</v>
      </c>
      <c r="E532" s="16" t="s">
        <v>7</v>
      </c>
      <c r="F532" s="16" t="s">
        <v>12</v>
      </c>
      <c r="G532" s="16">
        <v>7</v>
      </c>
      <c r="H532" s="16" t="s">
        <v>8</v>
      </c>
    </row>
    <row r="533" spans="1:8" x14ac:dyDescent="0.2">
      <c r="A533" s="2" t="s">
        <v>1246</v>
      </c>
      <c r="B533" s="13">
        <v>41216</v>
      </c>
      <c r="C533" s="71">
        <v>0.79166666666666696</v>
      </c>
      <c r="D533" s="32" t="str">
        <f t="shared" si="8"/>
        <v>JUD</v>
      </c>
      <c r="E533" s="2" t="s">
        <v>48</v>
      </c>
      <c r="F533" s="2" t="s">
        <v>12</v>
      </c>
      <c r="G533" s="16">
        <v>8</v>
      </c>
      <c r="H533" s="16" t="s">
        <v>5</v>
      </c>
    </row>
    <row r="534" spans="1:8" x14ac:dyDescent="0.2">
      <c r="A534" s="2" t="s">
        <v>1127</v>
      </c>
      <c r="B534" s="25">
        <v>41216</v>
      </c>
      <c r="C534" s="71">
        <v>0.83333333333333304</v>
      </c>
      <c r="D534" s="32" t="str">
        <f t="shared" si="8"/>
        <v>JUD</v>
      </c>
      <c r="E534" s="29" t="s">
        <v>13</v>
      </c>
      <c r="F534" s="29" t="s">
        <v>24</v>
      </c>
      <c r="G534" s="30">
        <v>8</v>
      </c>
      <c r="H534" s="29" t="s">
        <v>8</v>
      </c>
    </row>
    <row r="535" spans="1:8" x14ac:dyDescent="0.2">
      <c r="A535" s="2" t="s">
        <v>198</v>
      </c>
      <c r="B535" s="25">
        <v>41223</v>
      </c>
      <c r="C535" s="71">
        <v>0.33333333333333298</v>
      </c>
      <c r="D535" s="32" t="str">
        <f t="shared" si="8"/>
        <v>JUD</v>
      </c>
      <c r="E535" s="29" t="s">
        <v>18</v>
      </c>
      <c r="F535" s="29" t="s">
        <v>12</v>
      </c>
      <c r="G535" s="30">
        <v>3</v>
      </c>
      <c r="H535" s="29" t="s">
        <v>5</v>
      </c>
    </row>
    <row r="536" spans="1:8" x14ac:dyDescent="0.2">
      <c r="A536" s="2" t="s">
        <v>78</v>
      </c>
      <c r="B536" s="13">
        <v>41223</v>
      </c>
      <c r="C536" s="71">
        <v>0.375</v>
      </c>
      <c r="D536" s="32" t="str">
        <f t="shared" si="8"/>
        <v>JUD</v>
      </c>
      <c r="E536" s="2" t="s">
        <v>4</v>
      </c>
      <c r="F536" s="2" t="s">
        <v>24</v>
      </c>
      <c r="G536" s="16">
        <v>3</v>
      </c>
      <c r="H536" s="16" t="s">
        <v>8</v>
      </c>
    </row>
    <row r="537" spans="1:8" x14ac:dyDescent="0.2">
      <c r="A537" s="2" t="s">
        <v>80</v>
      </c>
      <c r="B537" s="13">
        <v>41223</v>
      </c>
      <c r="C537" s="71">
        <v>0.41666666666666702</v>
      </c>
      <c r="D537" s="32" t="str">
        <f t="shared" si="8"/>
        <v>JUD</v>
      </c>
      <c r="E537" s="21" t="s">
        <v>20</v>
      </c>
      <c r="F537" s="21" t="s">
        <v>12</v>
      </c>
      <c r="G537" s="16">
        <v>3</v>
      </c>
      <c r="H537" s="16" t="s">
        <v>8</v>
      </c>
    </row>
    <row r="538" spans="1:8" x14ac:dyDescent="0.2">
      <c r="A538" s="2" t="s">
        <v>410</v>
      </c>
      <c r="B538" s="25">
        <v>41223</v>
      </c>
      <c r="C538" s="71">
        <v>0.45833333333333298</v>
      </c>
      <c r="D538" s="32" t="str">
        <f t="shared" si="8"/>
        <v>JUD</v>
      </c>
      <c r="E538" s="29" t="s">
        <v>18</v>
      </c>
      <c r="F538" s="29" t="s">
        <v>12</v>
      </c>
      <c r="G538" s="30">
        <v>4</v>
      </c>
      <c r="H538" s="29" t="s">
        <v>5</v>
      </c>
    </row>
    <row r="539" spans="1:8" x14ac:dyDescent="0.2">
      <c r="A539" s="2" t="s">
        <v>879</v>
      </c>
      <c r="B539" s="25">
        <v>41223</v>
      </c>
      <c r="C539" s="71">
        <v>0.5</v>
      </c>
      <c r="D539" s="32" t="str">
        <f t="shared" si="8"/>
        <v>JUD</v>
      </c>
      <c r="E539" s="29" t="s">
        <v>42</v>
      </c>
      <c r="F539" s="29" t="s">
        <v>24</v>
      </c>
      <c r="G539" s="30">
        <v>6</v>
      </c>
      <c r="H539" s="29" t="s">
        <v>5</v>
      </c>
    </row>
    <row r="540" spans="1:8" x14ac:dyDescent="0.2">
      <c r="A540" s="2" t="s">
        <v>748</v>
      </c>
      <c r="B540" s="25">
        <v>41223</v>
      </c>
      <c r="C540" s="71">
        <v>0.54166666666666696</v>
      </c>
      <c r="D540" s="32" t="str">
        <f t="shared" si="8"/>
        <v>JUD</v>
      </c>
      <c r="E540" s="2" t="s">
        <v>15</v>
      </c>
      <c r="F540" s="2" t="s">
        <v>12</v>
      </c>
      <c r="G540" s="17">
        <v>6</v>
      </c>
      <c r="H540" s="21" t="s">
        <v>8</v>
      </c>
    </row>
    <row r="541" spans="1:8" x14ac:dyDescent="0.2">
      <c r="A541" s="2" t="s">
        <v>751</v>
      </c>
      <c r="B541" s="13">
        <v>41223</v>
      </c>
      <c r="C541" s="71">
        <v>0.58333333333333304</v>
      </c>
      <c r="D541" s="32" t="str">
        <f t="shared" si="8"/>
        <v>JUD</v>
      </c>
      <c r="E541" s="2" t="s">
        <v>46</v>
      </c>
      <c r="F541" s="2" t="s">
        <v>24</v>
      </c>
      <c r="G541" s="17">
        <v>6</v>
      </c>
      <c r="H541" s="21" t="s">
        <v>8</v>
      </c>
    </row>
    <row r="542" spans="1:8" x14ac:dyDescent="0.2">
      <c r="A542" s="2" t="s">
        <v>1062</v>
      </c>
      <c r="B542" s="13">
        <v>41223</v>
      </c>
      <c r="C542" s="71">
        <v>0.625</v>
      </c>
      <c r="D542" s="32" t="str">
        <f t="shared" si="8"/>
        <v>JUD</v>
      </c>
      <c r="E542" s="21" t="s">
        <v>4</v>
      </c>
      <c r="F542" s="21" t="s">
        <v>12</v>
      </c>
      <c r="G542" s="16">
        <v>7</v>
      </c>
      <c r="H542" s="16" t="s">
        <v>5</v>
      </c>
    </row>
    <row r="543" spans="1:8" x14ac:dyDescent="0.2">
      <c r="A543" s="2" t="s">
        <v>963</v>
      </c>
      <c r="B543" s="13">
        <v>41223</v>
      </c>
      <c r="C543" s="71">
        <v>0.66666666666666696</v>
      </c>
      <c r="D543" s="32" t="str">
        <f t="shared" si="8"/>
        <v>JUD</v>
      </c>
      <c r="E543" s="21" t="s">
        <v>16</v>
      </c>
      <c r="F543" s="21" t="s">
        <v>12</v>
      </c>
      <c r="G543" s="16">
        <v>7</v>
      </c>
      <c r="H543" s="16" t="s">
        <v>8</v>
      </c>
    </row>
    <row r="544" spans="1:8" x14ac:dyDescent="0.2">
      <c r="A544" s="2" t="s">
        <v>1256</v>
      </c>
      <c r="B544" s="13">
        <v>41223</v>
      </c>
      <c r="C544" s="71">
        <v>0.70833333333333304</v>
      </c>
      <c r="D544" s="32" t="str">
        <f t="shared" si="8"/>
        <v>JUD</v>
      </c>
      <c r="E544" s="21" t="s">
        <v>15</v>
      </c>
      <c r="F544" s="21" t="s">
        <v>12</v>
      </c>
      <c r="G544" s="16">
        <v>8</v>
      </c>
      <c r="H544" s="16" t="s">
        <v>5</v>
      </c>
    </row>
    <row r="545" spans="1:8" x14ac:dyDescent="0.2">
      <c r="A545" s="2" t="s">
        <v>1138</v>
      </c>
      <c r="B545" s="25">
        <v>41223</v>
      </c>
      <c r="C545" s="71">
        <v>0.75</v>
      </c>
      <c r="D545" s="32" t="str">
        <f t="shared" si="8"/>
        <v>JUD</v>
      </c>
      <c r="E545" s="29" t="s">
        <v>7</v>
      </c>
      <c r="F545" s="29" t="s">
        <v>24</v>
      </c>
      <c r="G545" s="30">
        <v>8</v>
      </c>
      <c r="H545" s="29" t="s">
        <v>8</v>
      </c>
    </row>
    <row r="546" spans="1:8" x14ac:dyDescent="0.2">
      <c r="A546" s="2" t="s">
        <v>1140</v>
      </c>
      <c r="B546" s="25">
        <v>41223</v>
      </c>
      <c r="C546" s="71">
        <v>0.79166666666666696</v>
      </c>
      <c r="D546" s="32" t="str">
        <f t="shared" si="8"/>
        <v>JUD</v>
      </c>
      <c r="E546" s="29" t="s">
        <v>44</v>
      </c>
      <c r="F546" s="29" t="s">
        <v>23</v>
      </c>
      <c r="G546" s="30">
        <v>8</v>
      </c>
      <c r="H546" s="29" t="s">
        <v>8</v>
      </c>
    </row>
    <row r="547" spans="1:8" x14ac:dyDescent="0.2">
      <c r="A547" s="2" t="s">
        <v>1147</v>
      </c>
      <c r="B547" s="25">
        <v>41223</v>
      </c>
      <c r="C547" s="71">
        <v>0.83333333333333304</v>
      </c>
      <c r="D547" s="32" t="str">
        <f t="shared" si="8"/>
        <v>JUD</v>
      </c>
      <c r="E547" s="29" t="s">
        <v>18</v>
      </c>
      <c r="F547" s="29" t="s">
        <v>12</v>
      </c>
      <c r="G547" s="30">
        <v>8</v>
      </c>
      <c r="H547" s="29" t="s">
        <v>8</v>
      </c>
    </row>
    <row r="548" spans="1:8" x14ac:dyDescent="0.2">
      <c r="A548" s="2" t="s">
        <v>94</v>
      </c>
      <c r="B548" s="25">
        <v>41230</v>
      </c>
      <c r="C548" s="71">
        <v>0.33333333333333298</v>
      </c>
      <c r="D548" s="32" t="str">
        <f t="shared" si="8"/>
        <v>JUD</v>
      </c>
      <c r="E548" s="21" t="s">
        <v>26</v>
      </c>
      <c r="F548" s="16" t="s">
        <v>12</v>
      </c>
      <c r="G548" s="16">
        <v>3</v>
      </c>
      <c r="H548" s="16" t="s">
        <v>8</v>
      </c>
    </row>
    <row r="549" spans="1:8" x14ac:dyDescent="0.2">
      <c r="A549" s="2" t="s">
        <v>419</v>
      </c>
      <c r="B549" s="25">
        <v>41230</v>
      </c>
      <c r="C549" s="71">
        <v>0.375</v>
      </c>
      <c r="D549" s="32" t="str">
        <f t="shared" si="8"/>
        <v>JUD</v>
      </c>
      <c r="E549" s="29" t="s">
        <v>7</v>
      </c>
      <c r="F549" s="29" t="s">
        <v>12</v>
      </c>
      <c r="G549" s="30">
        <v>4</v>
      </c>
      <c r="H549" s="29" t="s">
        <v>5</v>
      </c>
    </row>
    <row r="550" spans="1:8" x14ac:dyDescent="0.2">
      <c r="A550" s="2" t="s">
        <v>418</v>
      </c>
      <c r="B550" s="25">
        <v>41230</v>
      </c>
      <c r="C550" s="71">
        <v>0.41666666666666602</v>
      </c>
      <c r="D550" s="32" t="str">
        <f t="shared" si="8"/>
        <v>JUD</v>
      </c>
      <c r="E550" s="29" t="s">
        <v>20</v>
      </c>
      <c r="F550" s="29" t="s">
        <v>24</v>
      </c>
      <c r="G550" s="30">
        <v>4</v>
      </c>
      <c r="H550" s="29" t="s">
        <v>5</v>
      </c>
    </row>
    <row r="551" spans="1:8" x14ac:dyDescent="0.2">
      <c r="A551" s="2" t="s">
        <v>520</v>
      </c>
      <c r="B551" s="25">
        <v>41230</v>
      </c>
      <c r="C551" s="71">
        <v>0.45833333333333298</v>
      </c>
      <c r="D551" s="32" t="str">
        <f t="shared" si="8"/>
        <v>JUD</v>
      </c>
      <c r="E551" s="21" t="s">
        <v>42</v>
      </c>
      <c r="F551" s="21" t="s">
        <v>24</v>
      </c>
      <c r="G551" s="16">
        <v>5</v>
      </c>
      <c r="H551" s="16" t="s">
        <v>8</v>
      </c>
    </row>
    <row r="552" spans="1:8" x14ac:dyDescent="0.2">
      <c r="A552" s="2" t="s">
        <v>514</v>
      </c>
      <c r="B552" s="25">
        <v>41230</v>
      </c>
      <c r="C552" s="71">
        <v>0.5</v>
      </c>
      <c r="D552" s="32" t="str">
        <f t="shared" si="8"/>
        <v>JUD</v>
      </c>
      <c r="E552" s="21" t="s">
        <v>15</v>
      </c>
      <c r="F552" s="21" t="s">
        <v>23</v>
      </c>
      <c r="G552" s="21">
        <v>5</v>
      </c>
      <c r="H552" s="21" t="s">
        <v>8</v>
      </c>
    </row>
    <row r="553" spans="1:8" x14ac:dyDescent="0.2">
      <c r="A553" s="2" t="s">
        <v>882</v>
      </c>
      <c r="B553" s="25">
        <v>41230</v>
      </c>
      <c r="C553" s="71">
        <v>0.54166666666666596</v>
      </c>
      <c r="D553" s="32" t="str">
        <f t="shared" si="8"/>
        <v>JUD</v>
      </c>
      <c r="E553" s="29" t="s">
        <v>48</v>
      </c>
      <c r="F553" s="29" t="s">
        <v>12</v>
      </c>
      <c r="G553" s="30">
        <v>6</v>
      </c>
      <c r="H553" s="29" t="s">
        <v>5</v>
      </c>
    </row>
    <row r="554" spans="1:8" x14ac:dyDescent="0.2">
      <c r="A554" s="2" t="s">
        <v>1155</v>
      </c>
      <c r="B554" s="13">
        <v>41230</v>
      </c>
      <c r="C554" s="71">
        <v>0.58333333333333337</v>
      </c>
      <c r="D554" s="32" t="str">
        <f t="shared" si="8"/>
        <v>JUD</v>
      </c>
      <c r="E554" s="2" t="s">
        <v>15</v>
      </c>
      <c r="F554" s="2" t="s">
        <v>12</v>
      </c>
      <c r="G554" s="16">
        <v>8</v>
      </c>
      <c r="H554" s="21" t="s">
        <v>8</v>
      </c>
    </row>
    <row r="555" spans="1:8" x14ac:dyDescent="0.2">
      <c r="A555" s="2" t="s">
        <v>972</v>
      </c>
      <c r="B555" s="25">
        <v>41230</v>
      </c>
      <c r="C555" s="71">
        <v>0.625</v>
      </c>
      <c r="D555" s="32" t="str">
        <f t="shared" si="8"/>
        <v>JUD</v>
      </c>
      <c r="E555" s="21" t="s">
        <v>14</v>
      </c>
      <c r="F555" s="16" t="s">
        <v>23</v>
      </c>
      <c r="G555" s="16">
        <v>7</v>
      </c>
      <c r="H555" s="16" t="s">
        <v>8</v>
      </c>
    </row>
    <row r="556" spans="1:8" x14ac:dyDescent="0.2">
      <c r="A556" s="2" t="s">
        <v>973</v>
      </c>
      <c r="B556" s="25">
        <v>41230</v>
      </c>
      <c r="C556" s="71">
        <v>0.66666666666666696</v>
      </c>
      <c r="D556" s="32" t="str">
        <f t="shared" si="8"/>
        <v>JUD</v>
      </c>
      <c r="E556" s="21" t="s">
        <v>49</v>
      </c>
      <c r="F556" s="16" t="s">
        <v>24</v>
      </c>
      <c r="G556" s="16">
        <v>7</v>
      </c>
      <c r="H556" s="16" t="s">
        <v>8</v>
      </c>
    </row>
    <row r="557" spans="1:8" x14ac:dyDescent="0.2">
      <c r="A557" s="2" t="s">
        <v>1149</v>
      </c>
      <c r="B557" s="25">
        <v>41230</v>
      </c>
      <c r="C557" s="71">
        <v>0.70833333333333304</v>
      </c>
      <c r="D557" s="32" t="str">
        <f t="shared" si="8"/>
        <v>JUD</v>
      </c>
      <c r="E557" s="29" t="s">
        <v>46</v>
      </c>
      <c r="F557" s="29" t="s">
        <v>24</v>
      </c>
      <c r="G557" s="30">
        <v>8</v>
      </c>
      <c r="H557" s="29" t="s">
        <v>8</v>
      </c>
    </row>
    <row r="558" spans="1:8" x14ac:dyDescent="0.2">
      <c r="A558" s="2" t="s">
        <v>424</v>
      </c>
      <c r="B558" s="42">
        <v>41244</v>
      </c>
      <c r="C558" s="71">
        <v>0.375</v>
      </c>
      <c r="D558" s="32" t="str">
        <f t="shared" si="8"/>
        <v>JUD</v>
      </c>
      <c r="E558" s="29" t="s">
        <v>16</v>
      </c>
      <c r="F558" s="29" t="s">
        <v>24</v>
      </c>
      <c r="G558" s="30">
        <v>4</v>
      </c>
      <c r="H558" s="29" t="s">
        <v>5</v>
      </c>
    </row>
    <row r="559" spans="1:8" x14ac:dyDescent="0.2">
      <c r="A559" s="2" t="s">
        <v>429</v>
      </c>
      <c r="B559" s="25">
        <v>41244</v>
      </c>
      <c r="C559" s="71">
        <v>0.41666666666666702</v>
      </c>
      <c r="D559" s="32" t="str">
        <f t="shared" si="8"/>
        <v>JUD</v>
      </c>
      <c r="E559" s="29" t="s">
        <v>42</v>
      </c>
      <c r="F559" s="29" t="s">
        <v>12</v>
      </c>
      <c r="G559" s="30">
        <v>4</v>
      </c>
      <c r="H559" s="29" t="s">
        <v>5</v>
      </c>
    </row>
    <row r="560" spans="1:8" x14ac:dyDescent="0.2">
      <c r="A560" s="2" t="s">
        <v>309</v>
      </c>
      <c r="B560" s="13">
        <v>41244</v>
      </c>
      <c r="C560" s="71">
        <v>0.45833333333333298</v>
      </c>
      <c r="D560" s="32" t="str">
        <f t="shared" si="8"/>
        <v>JUD</v>
      </c>
      <c r="E560" s="2" t="s">
        <v>60</v>
      </c>
      <c r="F560" s="2" t="s">
        <v>24</v>
      </c>
      <c r="G560" s="16">
        <v>4</v>
      </c>
      <c r="H560" s="16" t="s">
        <v>8</v>
      </c>
    </row>
    <row r="561" spans="1:8" x14ac:dyDescent="0.2">
      <c r="A561" s="2" t="s">
        <v>653</v>
      </c>
      <c r="B561" s="25">
        <v>41244</v>
      </c>
      <c r="C561" s="71">
        <v>0.5</v>
      </c>
      <c r="D561" s="32" t="str">
        <f t="shared" si="8"/>
        <v>JUD</v>
      </c>
      <c r="E561" s="21" t="s">
        <v>16</v>
      </c>
      <c r="F561" s="21" t="s">
        <v>12</v>
      </c>
      <c r="G561" s="16">
        <v>5</v>
      </c>
      <c r="H561" s="16" t="s">
        <v>5</v>
      </c>
    </row>
    <row r="562" spans="1:8" x14ac:dyDescent="0.2">
      <c r="A562" s="2" t="s">
        <v>530</v>
      </c>
      <c r="B562" s="25">
        <v>41244</v>
      </c>
      <c r="C562" s="71">
        <v>0.54166666666666696</v>
      </c>
      <c r="D562" s="32" t="str">
        <f t="shared" si="8"/>
        <v>JUD</v>
      </c>
      <c r="E562" s="21" t="s">
        <v>20</v>
      </c>
      <c r="F562" s="21" t="s">
        <v>12</v>
      </c>
      <c r="G562" s="21">
        <v>5</v>
      </c>
      <c r="H562" s="21" t="s">
        <v>8</v>
      </c>
    </row>
    <row r="563" spans="1:8" x14ac:dyDescent="0.2">
      <c r="A563" s="2" t="s">
        <v>535</v>
      </c>
      <c r="B563" s="25">
        <v>41244</v>
      </c>
      <c r="C563" s="71">
        <v>0.58333333333333304</v>
      </c>
      <c r="D563" s="32" t="str">
        <f t="shared" si="8"/>
        <v>JUD</v>
      </c>
      <c r="E563" s="46" t="s">
        <v>48</v>
      </c>
      <c r="F563" s="46" t="s">
        <v>24</v>
      </c>
      <c r="G563" s="30">
        <v>5</v>
      </c>
      <c r="H563" s="29" t="s">
        <v>8</v>
      </c>
    </row>
    <row r="564" spans="1:8" x14ac:dyDescent="0.2">
      <c r="A564" s="2" t="s">
        <v>894</v>
      </c>
      <c r="B564" s="25">
        <v>41244</v>
      </c>
      <c r="C564" s="71">
        <v>0.625</v>
      </c>
      <c r="D564" s="32" t="str">
        <f t="shared" si="8"/>
        <v>JUD</v>
      </c>
      <c r="E564" s="29" t="s">
        <v>20</v>
      </c>
      <c r="F564" s="29" t="s">
        <v>12</v>
      </c>
      <c r="G564" s="30">
        <v>6</v>
      </c>
      <c r="H564" s="29" t="s">
        <v>5</v>
      </c>
    </row>
    <row r="565" spans="1:8" x14ac:dyDescent="0.2">
      <c r="A565" s="2" t="s">
        <v>772</v>
      </c>
      <c r="B565" s="25">
        <v>41244</v>
      </c>
      <c r="C565" s="71">
        <v>0.66666666666666696</v>
      </c>
      <c r="D565" s="32" t="str">
        <f t="shared" si="8"/>
        <v>JUD</v>
      </c>
      <c r="E565" s="2" t="s">
        <v>43</v>
      </c>
      <c r="F565" s="2" t="s">
        <v>23</v>
      </c>
      <c r="G565" s="17">
        <v>6</v>
      </c>
      <c r="H565" s="21" t="s">
        <v>8</v>
      </c>
    </row>
    <row r="566" spans="1:8" x14ac:dyDescent="0.2">
      <c r="A566" s="2" t="s">
        <v>1078</v>
      </c>
      <c r="B566" s="13">
        <v>41244</v>
      </c>
      <c r="C566" s="71">
        <v>0.70833333333333304</v>
      </c>
      <c r="D566" s="32" t="str">
        <f t="shared" si="8"/>
        <v>JUD</v>
      </c>
      <c r="E566" s="21" t="s">
        <v>48</v>
      </c>
      <c r="F566" s="21" t="s">
        <v>12</v>
      </c>
      <c r="G566" s="16">
        <v>7</v>
      </c>
      <c r="H566" s="16" t="s">
        <v>5</v>
      </c>
    </row>
    <row r="567" spans="1:8" x14ac:dyDescent="0.2">
      <c r="A567" s="2" t="s">
        <v>987</v>
      </c>
      <c r="B567" s="25">
        <v>41244</v>
      </c>
      <c r="C567" s="71">
        <v>0.75</v>
      </c>
      <c r="D567" s="32" t="str">
        <f t="shared" si="8"/>
        <v>JUD</v>
      </c>
      <c r="E567" s="16" t="s">
        <v>4</v>
      </c>
      <c r="F567" s="16" t="s">
        <v>12</v>
      </c>
      <c r="G567" s="16">
        <v>7</v>
      </c>
      <c r="H567" s="16" t="s">
        <v>8</v>
      </c>
    </row>
    <row r="568" spans="1:8" x14ac:dyDescent="0.2">
      <c r="A568" s="2" t="s">
        <v>1263</v>
      </c>
      <c r="B568" s="25">
        <v>41244</v>
      </c>
      <c r="C568" s="71">
        <v>0.79166666666666696</v>
      </c>
      <c r="D568" s="32" t="str">
        <f t="shared" si="8"/>
        <v>JUD</v>
      </c>
      <c r="E568" s="16" t="s">
        <v>25</v>
      </c>
      <c r="F568" s="16" t="s">
        <v>12</v>
      </c>
      <c r="G568" s="16">
        <v>8</v>
      </c>
      <c r="H568" s="16" t="s">
        <v>5</v>
      </c>
    </row>
    <row r="569" spans="1:8" x14ac:dyDescent="0.2">
      <c r="A569" s="2" t="s">
        <v>218</v>
      </c>
      <c r="B569" s="13">
        <v>41251</v>
      </c>
      <c r="C569" s="71">
        <v>0.375</v>
      </c>
      <c r="D569" s="32" t="str">
        <f t="shared" si="8"/>
        <v>JUD</v>
      </c>
      <c r="E569" s="2" t="s">
        <v>22</v>
      </c>
      <c r="F569" s="2" t="s">
        <v>12</v>
      </c>
      <c r="G569" s="16">
        <v>3</v>
      </c>
      <c r="H569" s="16" t="s">
        <v>5</v>
      </c>
    </row>
    <row r="570" spans="1:8" x14ac:dyDescent="0.2">
      <c r="A570" s="2" t="s">
        <v>122</v>
      </c>
      <c r="B570" s="13">
        <v>41251</v>
      </c>
      <c r="C570" s="71">
        <v>0.41666666666666702</v>
      </c>
      <c r="D570" s="32" t="str">
        <f t="shared" si="8"/>
        <v>JUD</v>
      </c>
      <c r="E570" s="21" t="s">
        <v>16</v>
      </c>
      <c r="F570" s="16" t="s">
        <v>12</v>
      </c>
      <c r="G570" s="16">
        <v>3</v>
      </c>
      <c r="H570" s="16" t="s">
        <v>8</v>
      </c>
    </row>
    <row r="571" spans="1:8" x14ac:dyDescent="0.2">
      <c r="A571" s="2" t="s">
        <v>433</v>
      </c>
      <c r="B571" s="25">
        <v>41251</v>
      </c>
      <c r="C571" s="71">
        <v>0.45833333333333298</v>
      </c>
      <c r="D571" s="32" t="str">
        <f t="shared" si="8"/>
        <v>JUD</v>
      </c>
      <c r="E571" s="29" t="s">
        <v>25</v>
      </c>
      <c r="F571" s="29" t="s">
        <v>24</v>
      </c>
      <c r="G571" s="30">
        <v>4</v>
      </c>
      <c r="H571" s="29" t="s">
        <v>5</v>
      </c>
    </row>
    <row r="572" spans="1:8" x14ac:dyDescent="0.2">
      <c r="A572" s="2" t="s">
        <v>665</v>
      </c>
      <c r="B572" s="25">
        <v>41251</v>
      </c>
      <c r="C572" s="71">
        <v>0.5</v>
      </c>
      <c r="D572" s="32" t="str">
        <f t="shared" si="8"/>
        <v>JUD</v>
      </c>
      <c r="E572" s="29" t="s">
        <v>47</v>
      </c>
      <c r="F572" s="29" t="s">
        <v>12</v>
      </c>
      <c r="G572" s="30">
        <v>5</v>
      </c>
      <c r="H572" s="29" t="s">
        <v>5</v>
      </c>
    </row>
    <row r="573" spans="1:8" x14ac:dyDescent="0.2">
      <c r="A573" s="2" t="s">
        <v>537</v>
      </c>
      <c r="B573" s="25">
        <v>41251</v>
      </c>
      <c r="C573" s="71">
        <v>0.54166666666666696</v>
      </c>
      <c r="D573" s="32" t="str">
        <f t="shared" si="8"/>
        <v>JUD</v>
      </c>
      <c r="E573" s="21" t="s">
        <v>14</v>
      </c>
      <c r="F573" s="21" t="s">
        <v>24</v>
      </c>
      <c r="G573" s="16">
        <v>5</v>
      </c>
      <c r="H573" s="16" t="s">
        <v>8</v>
      </c>
    </row>
    <row r="574" spans="1:8" x14ac:dyDescent="0.2">
      <c r="A574" s="2" t="s">
        <v>785</v>
      </c>
      <c r="B574" s="13">
        <v>41251</v>
      </c>
      <c r="C574" s="71">
        <v>0.58333333333333304</v>
      </c>
      <c r="D574" s="32" t="str">
        <f t="shared" si="8"/>
        <v>JUD</v>
      </c>
      <c r="E574" s="2" t="s">
        <v>20</v>
      </c>
      <c r="F574" s="2" t="s">
        <v>24</v>
      </c>
      <c r="G574" s="16">
        <v>6</v>
      </c>
      <c r="H574" s="16" t="s">
        <v>8</v>
      </c>
    </row>
    <row r="575" spans="1:8" x14ac:dyDescent="0.2">
      <c r="A575" s="2" t="s">
        <v>1085</v>
      </c>
      <c r="B575" s="13">
        <v>41251</v>
      </c>
      <c r="C575" s="71">
        <v>0.625</v>
      </c>
      <c r="D575" s="32" t="str">
        <f t="shared" si="8"/>
        <v>JUD</v>
      </c>
      <c r="E575" s="21" t="s">
        <v>14</v>
      </c>
      <c r="F575" s="21" t="s">
        <v>12</v>
      </c>
      <c r="G575" s="16">
        <v>7</v>
      </c>
      <c r="H575" s="16" t="s">
        <v>5</v>
      </c>
    </row>
    <row r="576" spans="1:8" x14ac:dyDescent="0.2">
      <c r="A576" s="2" t="s">
        <v>999</v>
      </c>
      <c r="B576" s="25">
        <v>41251</v>
      </c>
      <c r="C576" s="71">
        <v>0.66666666666666696</v>
      </c>
      <c r="D576" s="32" t="str">
        <f t="shared" si="8"/>
        <v>JUD</v>
      </c>
      <c r="E576" s="21" t="s">
        <v>13</v>
      </c>
      <c r="F576" s="21" t="s">
        <v>24</v>
      </c>
      <c r="G576" s="21">
        <v>7</v>
      </c>
      <c r="H576" s="21" t="s">
        <v>8</v>
      </c>
    </row>
    <row r="577" spans="1:8" x14ac:dyDescent="0.2">
      <c r="A577" s="2" t="s">
        <v>1273</v>
      </c>
      <c r="B577" s="13">
        <v>41251</v>
      </c>
      <c r="C577" s="71">
        <v>0.70833333333333304</v>
      </c>
      <c r="D577" s="32" t="str">
        <f t="shared" si="8"/>
        <v>JUD</v>
      </c>
      <c r="E577" s="21" t="s">
        <v>7</v>
      </c>
      <c r="F577" s="21" t="s">
        <v>12</v>
      </c>
      <c r="G577" s="16">
        <v>8</v>
      </c>
      <c r="H577" s="16" t="s">
        <v>5</v>
      </c>
    </row>
    <row r="578" spans="1:8" x14ac:dyDescent="0.2">
      <c r="A578" s="2" t="s">
        <v>1182</v>
      </c>
      <c r="B578" s="25">
        <v>41251</v>
      </c>
      <c r="C578" s="71">
        <v>0.75</v>
      </c>
      <c r="D578" s="32" t="str">
        <f t="shared" ref="D578:D641" si="9">LEFT(F578,3)</f>
        <v>JUD</v>
      </c>
      <c r="E578" s="15" t="s">
        <v>6</v>
      </c>
      <c r="F578" s="2" t="s">
        <v>23</v>
      </c>
      <c r="G578" s="17">
        <v>8</v>
      </c>
      <c r="H578" s="21" t="s">
        <v>8</v>
      </c>
    </row>
    <row r="579" spans="1:8" x14ac:dyDescent="0.2">
      <c r="A579" s="2" t="s">
        <v>222</v>
      </c>
      <c r="B579" s="13">
        <v>41258</v>
      </c>
      <c r="C579" s="71">
        <v>0.33333333333333298</v>
      </c>
      <c r="D579" s="32" t="str">
        <f t="shared" si="9"/>
        <v>JUD</v>
      </c>
      <c r="E579" s="15" t="s">
        <v>42</v>
      </c>
      <c r="F579" s="2" t="s">
        <v>12</v>
      </c>
      <c r="G579" s="16">
        <v>3</v>
      </c>
      <c r="H579" s="16" t="s">
        <v>5</v>
      </c>
    </row>
    <row r="580" spans="1:8" x14ac:dyDescent="0.2">
      <c r="A580" s="2" t="s">
        <v>132</v>
      </c>
      <c r="B580" s="13">
        <v>41258</v>
      </c>
      <c r="C580" s="71">
        <v>0.375</v>
      </c>
      <c r="D580" s="32" t="str">
        <f t="shared" si="9"/>
        <v>JUD</v>
      </c>
      <c r="E580" s="21" t="s">
        <v>14</v>
      </c>
      <c r="F580" s="16" t="s">
        <v>24</v>
      </c>
      <c r="G580" s="16">
        <v>3</v>
      </c>
      <c r="H580" s="16" t="s">
        <v>8</v>
      </c>
    </row>
    <row r="581" spans="1:8" x14ac:dyDescent="0.2">
      <c r="A581" s="2" t="s">
        <v>136</v>
      </c>
      <c r="B581" s="13">
        <v>41258</v>
      </c>
      <c r="C581" s="71">
        <v>0.41666666666666702</v>
      </c>
      <c r="D581" s="32" t="str">
        <f t="shared" si="9"/>
        <v>JUD</v>
      </c>
      <c r="E581" s="21" t="s">
        <v>22</v>
      </c>
      <c r="F581" s="21" t="s">
        <v>12</v>
      </c>
      <c r="G581" s="16">
        <v>3</v>
      </c>
      <c r="H581" s="16" t="s">
        <v>8</v>
      </c>
    </row>
    <row r="582" spans="1:8" x14ac:dyDescent="0.2">
      <c r="A582" s="2" t="s">
        <v>331</v>
      </c>
      <c r="B582" s="13">
        <v>41258</v>
      </c>
      <c r="C582" s="71">
        <v>0.45833333333333298</v>
      </c>
      <c r="D582" s="32" t="str">
        <f t="shared" si="9"/>
        <v>JUD</v>
      </c>
      <c r="E582" s="16" t="s">
        <v>43</v>
      </c>
      <c r="F582" s="16" t="s">
        <v>12</v>
      </c>
      <c r="G582" s="16">
        <v>4</v>
      </c>
      <c r="H582" s="16" t="s">
        <v>8</v>
      </c>
    </row>
    <row r="583" spans="1:8" x14ac:dyDescent="0.2">
      <c r="A583" s="2" t="s">
        <v>677</v>
      </c>
      <c r="B583" s="42">
        <v>41258</v>
      </c>
      <c r="C583" s="71">
        <v>0.5</v>
      </c>
      <c r="D583" s="32" t="str">
        <f t="shared" si="9"/>
        <v>JUD</v>
      </c>
      <c r="E583" s="29" t="s">
        <v>48</v>
      </c>
      <c r="F583" s="29" t="s">
        <v>12</v>
      </c>
      <c r="G583" s="30">
        <v>5</v>
      </c>
      <c r="H583" s="29" t="s">
        <v>5</v>
      </c>
    </row>
    <row r="584" spans="1:8" x14ac:dyDescent="0.2">
      <c r="A584" s="2" t="s">
        <v>552</v>
      </c>
      <c r="B584" s="25">
        <v>41258</v>
      </c>
      <c r="C584" s="71">
        <v>0.54166666666666696</v>
      </c>
      <c r="D584" s="32" t="str">
        <f t="shared" si="9"/>
        <v>JUD</v>
      </c>
      <c r="E584" s="46" t="s">
        <v>47</v>
      </c>
      <c r="F584" s="46" t="s">
        <v>24</v>
      </c>
      <c r="G584" s="30">
        <v>5</v>
      </c>
      <c r="H584" s="29" t="s">
        <v>8</v>
      </c>
    </row>
    <row r="585" spans="1:8" x14ac:dyDescent="0.2">
      <c r="A585" s="2" t="s">
        <v>557</v>
      </c>
      <c r="B585" s="13">
        <v>41258</v>
      </c>
      <c r="C585" s="71">
        <v>0.58333333333333304</v>
      </c>
      <c r="D585" s="32" t="str">
        <f t="shared" si="9"/>
        <v>JUD</v>
      </c>
      <c r="E585" s="2" t="s">
        <v>19</v>
      </c>
      <c r="F585" s="2" t="s">
        <v>23</v>
      </c>
      <c r="G585" s="16">
        <v>5</v>
      </c>
      <c r="H585" s="16" t="s">
        <v>8</v>
      </c>
    </row>
    <row r="586" spans="1:8" x14ac:dyDescent="0.2">
      <c r="A586" s="2" t="s">
        <v>559</v>
      </c>
      <c r="B586" s="13">
        <v>41258</v>
      </c>
      <c r="C586" s="71">
        <v>0.625</v>
      </c>
      <c r="D586" s="32" t="str">
        <f t="shared" si="9"/>
        <v>JUD</v>
      </c>
      <c r="E586" s="2" t="s">
        <v>16</v>
      </c>
      <c r="F586" s="2" t="s">
        <v>12</v>
      </c>
      <c r="G586" s="16">
        <v>5</v>
      </c>
      <c r="H586" s="16" t="s">
        <v>8</v>
      </c>
    </row>
    <row r="587" spans="1:8" x14ac:dyDescent="0.2">
      <c r="A587" s="2" t="s">
        <v>910</v>
      </c>
      <c r="B587" s="25">
        <v>41258</v>
      </c>
      <c r="C587" s="71">
        <v>0.66666666666666696</v>
      </c>
      <c r="D587" s="32" t="str">
        <f t="shared" si="9"/>
        <v>JUD</v>
      </c>
      <c r="E587" s="29" t="s">
        <v>7</v>
      </c>
      <c r="F587" s="29" t="s">
        <v>24</v>
      </c>
      <c r="G587" s="30">
        <v>6</v>
      </c>
      <c r="H587" s="29" t="s">
        <v>5</v>
      </c>
    </row>
    <row r="588" spans="1:8" x14ac:dyDescent="0.2">
      <c r="A588" s="2" t="s">
        <v>1093</v>
      </c>
      <c r="B588" s="13">
        <v>41258</v>
      </c>
      <c r="C588" s="71">
        <v>0.70833333333333304</v>
      </c>
      <c r="D588" s="32" t="str">
        <f t="shared" si="9"/>
        <v>JUD</v>
      </c>
      <c r="E588" s="21" t="s">
        <v>20</v>
      </c>
      <c r="F588" s="21" t="s">
        <v>12</v>
      </c>
      <c r="G588" s="16">
        <v>7</v>
      </c>
      <c r="H588" s="16" t="s">
        <v>5</v>
      </c>
    </row>
    <row r="589" spans="1:8" x14ac:dyDescent="0.2">
      <c r="A589" s="2" t="s">
        <v>1002</v>
      </c>
      <c r="B589" s="25">
        <v>41258</v>
      </c>
      <c r="C589" s="71">
        <v>0.75</v>
      </c>
      <c r="D589" s="32" t="str">
        <f t="shared" si="9"/>
        <v>JUD</v>
      </c>
      <c r="E589" s="21" t="s">
        <v>4</v>
      </c>
      <c r="F589" s="21" t="s">
        <v>23</v>
      </c>
      <c r="G589" s="21">
        <v>7</v>
      </c>
      <c r="H589" s="21" t="s">
        <v>8</v>
      </c>
    </row>
    <row r="590" spans="1:8" x14ac:dyDescent="0.2">
      <c r="A590" s="2" t="s">
        <v>1275</v>
      </c>
      <c r="B590" s="13">
        <v>41258</v>
      </c>
      <c r="C590" s="71">
        <v>0.79166666666666696</v>
      </c>
      <c r="D590" s="32" t="str">
        <f t="shared" si="9"/>
        <v>JUD</v>
      </c>
      <c r="E590" s="16" t="s">
        <v>43</v>
      </c>
      <c r="F590" s="16" t="s">
        <v>12</v>
      </c>
      <c r="G590" s="16">
        <v>8</v>
      </c>
      <c r="H590" s="16" t="s">
        <v>5</v>
      </c>
    </row>
    <row r="591" spans="1:8" x14ac:dyDescent="0.2">
      <c r="A591" s="2" t="s">
        <v>1188</v>
      </c>
      <c r="B591" s="13">
        <v>41258</v>
      </c>
      <c r="C591" s="71">
        <v>0.83333333333333304</v>
      </c>
      <c r="D591" s="32" t="str">
        <f t="shared" si="9"/>
        <v>JUD</v>
      </c>
      <c r="E591" s="2" t="s">
        <v>14</v>
      </c>
      <c r="F591" s="2" t="s">
        <v>24</v>
      </c>
      <c r="G591" s="17">
        <v>8</v>
      </c>
      <c r="H591" s="21" t="s">
        <v>8</v>
      </c>
    </row>
    <row r="592" spans="1:8" x14ac:dyDescent="0.2">
      <c r="A592" s="2" t="s">
        <v>233</v>
      </c>
      <c r="B592" s="13">
        <v>41279</v>
      </c>
      <c r="C592" s="71">
        <v>0.33333333333333298</v>
      </c>
      <c r="D592" s="32" t="str">
        <f t="shared" si="9"/>
        <v>JUD</v>
      </c>
      <c r="E592" s="2" t="s">
        <v>6</v>
      </c>
      <c r="F592" s="2" t="s">
        <v>12</v>
      </c>
      <c r="G592" s="17">
        <v>3</v>
      </c>
      <c r="H592" s="17" t="s">
        <v>5</v>
      </c>
    </row>
    <row r="593" spans="1:8" x14ac:dyDescent="0.2">
      <c r="A593" s="2" t="s">
        <v>340</v>
      </c>
      <c r="B593" s="13">
        <v>41279</v>
      </c>
      <c r="C593" s="71">
        <v>0.375</v>
      </c>
      <c r="D593" s="32" t="str">
        <f t="shared" si="9"/>
        <v>JUD</v>
      </c>
      <c r="E593" s="16" t="s">
        <v>45</v>
      </c>
      <c r="F593" s="16" t="s">
        <v>24</v>
      </c>
      <c r="G593" s="16">
        <v>4</v>
      </c>
      <c r="H593" s="16" t="s">
        <v>8</v>
      </c>
    </row>
    <row r="594" spans="1:8" x14ac:dyDescent="0.2">
      <c r="A594" s="2" t="s">
        <v>346</v>
      </c>
      <c r="B594" s="13">
        <v>41279</v>
      </c>
      <c r="C594" s="71">
        <v>0.41666666666666602</v>
      </c>
      <c r="D594" s="32" t="str">
        <f t="shared" si="9"/>
        <v>JUD</v>
      </c>
      <c r="E594" s="16" t="s">
        <v>19</v>
      </c>
      <c r="F594" s="21" t="s">
        <v>12</v>
      </c>
      <c r="G594" s="16">
        <v>4</v>
      </c>
      <c r="H594" s="16" t="s">
        <v>8</v>
      </c>
    </row>
    <row r="595" spans="1:8" x14ac:dyDescent="0.2">
      <c r="A595" s="2" t="s">
        <v>571</v>
      </c>
      <c r="B595" s="13">
        <v>41279</v>
      </c>
      <c r="C595" s="71">
        <v>0.45833333333333298</v>
      </c>
      <c r="D595" s="32" t="str">
        <f t="shared" si="9"/>
        <v>JUD</v>
      </c>
      <c r="E595" s="21" t="s">
        <v>18</v>
      </c>
      <c r="F595" s="21" t="s">
        <v>23</v>
      </c>
      <c r="G595" s="16">
        <v>5</v>
      </c>
      <c r="H595" s="16" t="s">
        <v>8</v>
      </c>
    </row>
    <row r="596" spans="1:8" x14ac:dyDescent="0.2">
      <c r="A596" s="2" t="s">
        <v>918</v>
      </c>
      <c r="B596" s="13">
        <v>41279</v>
      </c>
      <c r="C596" s="71">
        <v>0.5</v>
      </c>
      <c r="D596" s="32" t="str">
        <f t="shared" si="9"/>
        <v>JUD</v>
      </c>
      <c r="E596" s="2" t="s">
        <v>42</v>
      </c>
      <c r="F596" s="2" t="s">
        <v>12</v>
      </c>
      <c r="G596" s="16">
        <v>6</v>
      </c>
      <c r="H596" s="16" t="s">
        <v>5</v>
      </c>
    </row>
    <row r="597" spans="1:8" x14ac:dyDescent="0.2">
      <c r="A597" s="2" t="s">
        <v>809</v>
      </c>
      <c r="B597" s="13">
        <v>41279</v>
      </c>
      <c r="C597" s="71">
        <v>0.54166666666666596</v>
      </c>
      <c r="D597" s="32" t="str">
        <f t="shared" si="9"/>
        <v>JUD</v>
      </c>
      <c r="E597" s="21" t="s">
        <v>18</v>
      </c>
      <c r="F597" s="21" t="s">
        <v>12</v>
      </c>
      <c r="G597" s="16">
        <v>6</v>
      </c>
      <c r="H597" s="16" t="s">
        <v>8</v>
      </c>
    </row>
    <row r="598" spans="1:8" x14ac:dyDescent="0.2">
      <c r="A598" s="2" t="s">
        <v>819</v>
      </c>
      <c r="B598" s="25">
        <v>41279</v>
      </c>
      <c r="C598" s="71">
        <v>0.58333333333333337</v>
      </c>
      <c r="D598" s="32" t="str">
        <f t="shared" si="9"/>
        <v>JUD</v>
      </c>
      <c r="E598" s="16" t="s">
        <v>13</v>
      </c>
      <c r="F598" s="21" t="s">
        <v>23</v>
      </c>
      <c r="G598" s="16">
        <v>6</v>
      </c>
      <c r="H598" s="16" t="s">
        <v>8</v>
      </c>
    </row>
    <row r="599" spans="1:8" x14ac:dyDescent="0.2">
      <c r="A599" s="2" t="s">
        <v>817</v>
      </c>
      <c r="B599" s="25">
        <v>41279</v>
      </c>
      <c r="C599" s="71">
        <v>0.625</v>
      </c>
      <c r="D599" s="32" t="str">
        <f t="shared" si="9"/>
        <v>JUD</v>
      </c>
      <c r="E599" s="21" t="s">
        <v>22</v>
      </c>
      <c r="F599" s="21" t="s">
        <v>24</v>
      </c>
      <c r="G599" s="16">
        <v>6</v>
      </c>
      <c r="H599" s="16" t="s">
        <v>8</v>
      </c>
    </row>
    <row r="600" spans="1:8" x14ac:dyDescent="0.2">
      <c r="A600" s="2" t="s">
        <v>1012</v>
      </c>
      <c r="B600" s="25">
        <v>41279</v>
      </c>
      <c r="C600" s="71">
        <v>0.66666666666666596</v>
      </c>
      <c r="D600" s="32" t="str">
        <f t="shared" si="9"/>
        <v>JUD</v>
      </c>
      <c r="E600" s="46" t="s">
        <v>13</v>
      </c>
      <c r="F600" s="46" t="s">
        <v>23</v>
      </c>
      <c r="G600" s="30">
        <v>7</v>
      </c>
      <c r="H600" s="29" t="s">
        <v>8</v>
      </c>
    </row>
    <row r="601" spans="1:8" x14ac:dyDescent="0.2">
      <c r="A601" s="2" t="s">
        <v>1014</v>
      </c>
      <c r="B601" s="25">
        <v>41279</v>
      </c>
      <c r="C601" s="71">
        <v>0.70833333333333304</v>
      </c>
      <c r="D601" s="32" t="str">
        <f t="shared" si="9"/>
        <v>JUD</v>
      </c>
      <c r="E601" s="46" t="s">
        <v>18</v>
      </c>
      <c r="F601" s="46" t="s">
        <v>24</v>
      </c>
      <c r="G601" s="30">
        <v>7</v>
      </c>
      <c r="H601" s="29" t="s">
        <v>8</v>
      </c>
    </row>
    <row r="602" spans="1:8" x14ac:dyDescent="0.2">
      <c r="A602" s="2" t="s">
        <v>1198</v>
      </c>
      <c r="B602" s="25">
        <v>41279</v>
      </c>
      <c r="C602" s="71">
        <v>0.75</v>
      </c>
      <c r="D602" s="32" t="str">
        <f t="shared" si="9"/>
        <v>JUD</v>
      </c>
      <c r="E602" s="2" t="s">
        <v>15</v>
      </c>
      <c r="F602" s="2" t="s">
        <v>23</v>
      </c>
      <c r="G602" s="17">
        <v>8</v>
      </c>
      <c r="H602" s="21" t="s">
        <v>8</v>
      </c>
    </row>
    <row r="603" spans="1:8" x14ac:dyDescent="0.2">
      <c r="A603" s="2" t="s">
        <v>1201</v>
      </c>
      <c r="B603" s="25">
        <v>41279</v>
      </c>
      <c r="C603" s="71">
        <v>0.79166666666666596</v>
      </c>
      <c r="D603" s="32" t="str">
        <f t="shared" si="9"/>
        <v>JUD</v>
      </c>
      <c r="E603" s="2" t="s">
        <v>9</v>
      </c>
      <c r="F603" s="2" t="s">
        <v>24</v>
      </c>
      <c r="G603" s="17">
        <v>8</v>
      </c>
      <c r="H603" s="21" t="s">
        <v>8</v>
      </c>
    </row>
    <row r="604" spans="1:8" x14ac:dyDescent="0.2">
      <c r="A604" s="2" t="s">
        <v>1205</v>
      </c>
      <c r="B604" s="25">
        <v>41279</v>
      </c>
      <c r="C604" s="71">
        <v>0.83333333333333304</v>
      </c>
      <c r="D604" s="32" t="str">
        <f t="shared" si="9"/>
        <v>JUD</v>
      </c>
      <c r="E604" s="2" t="s">
        <v>7</v>
      </c>
      <c r="F604" s="2" t="s">
        <v>12</v>
      </c>
      <c r="G604" s="17">
        <v>8</v>
      </c>
      <c r="H604" s="21" t="s">
        <v>8</v>
      </c>
    </row>
    <row r="605" spans="1:8" x14ac:dyDescent="0.2">
      <c r="A605" s="2" t="s">
        <v>158</v>
      </c>
      <c r="B605" s="25">
        <v>41286</v>
      </c>
      <c r="C605" s="71">
        <v>0.33333333333333298</v>
      </c>
      <c r="D605" s="32" t="str">
        <f t="shared" si="9"/>
        <v>JUD</v>
      </c>
      <c r="E605" s="21" t="s">
        <v>25</v>
      </c>
      <c r="F605" s="16" t="s">
        <v>24</v>
      </c>
      <c r="G605" s="16">
        <v>3</v>
      </c>
      <c r="H605" s="16" t="s">
        <v>8</v>
      </c>
    </row>
    <row r="606" spans="1:8" x14ac:dyDescent="0.2">
      <c r="A606" s="2" t="s">
        <v>458</v>
      </c>
      <c r="B606" s="13">
        <v>41286</v>
      </c>
      <c r="C606" s="71">
        <v>0.375</v>
      </c>
      <c r="D606" s="32" t="str">
        <f t="shared" si="9"/>
        <v>JUD</v>
      </c>
      <c r="E606" s="2" t="s">
        <v>15</v>
      </c>
      <c r="F606" s="2" t="s">
        <v>12</v>
      </c>
      <c r="G606" s="16">
        <v>4</v>
      </c>
      <c r="H606" s="16" t="s">
        <v>5</v>
      </c>
    </row>
    <row r="607" spans="1:8" x14ac:dyDescent="0.2">
      <c r="A607" s="2" t="s">
        <v>360</v>
      </c>
      <c r="B607" s="13">
        <v>41286</v>
      </c>
      <c r="C607" s="71">
        <v>0.41666666666666602</v>
      </c>
      <c r="D607" s="32" t="str">
        <f t="shared" si="9"/>
        <v>JUD</v>
      </c>
      <c r="E607" s="21" t="s">
        <v>11</v>
      </c>
      <c r="F607" s="21" t="s">
        <v>12</v>
      </c>
      <c r="G607" s="16">
        <v>4</v>
      </c>
      <c r="H607" s="16" t="s">
        <v>8</v>
      </c>
    </row>
    <row r="608" spans="1:8" x14ac:dyDescent="0.2">
      <c r="A608" s="2" t="s">
        <v>701</v>
      </c>
      <c r="B608" s="25">
        <v>41286</v>
      </c>
      <c r="C608" s="71">
        <v>0.45833333333333298</v>
      </c>
      <c r="D608" s="32" t="str">
        <f t="shared" si="9"/>
        <v>JUD</v>
      </c>
      <c r="E608" s="46" t="s">
        <v>49</v>
      </c>
      <c r="F608" s="46" t="s">
        <v>12</v>
      </c>
      <c r="G608" s="30">
        <v>5</v>
      </c>
      <c r="H608" s="29" t="s">
        <v>5</v>
      </c>
    </row>
    <row r="609" spans="1:8" x14ac:dyDescent="0.2">
      <c r="A609" s="2" t="s">
        <v>582</v>
      </c>
      <c r="B609" s="13">
        <v>41286</v>
      </c>
      <c r="C609" s="71">
        <v>0.5</v>
      </c>
      <c r="D609" s="32" t="str">
        <f t="shared" si="9"/>
        <v>JUD</v>
      </c>
      <c r="E609" s="2" t="s">
        <v>4</v>
      </c>
      <c r="F609" s="2" t="s">
        <v>24</v>
      </c>
      <c r="G609" s="16">
        <v>5</v>
      </c>
      <c r="H609" s="16" t="s">
        <v>8</v>
      </c>
    </row>
    <row r="610" spans="1:8" x14ac:dyDescent="0.2">
      <c r="A610" s="2" t="s">
        <v>585</v>
      </c>
      <c r="B610" s="25">
        <v>41286</v>
      </c>
      <c r="C610" s="71">
        <v>0.54166666666666596</v>
      </c>
      <c r="D610" s="32" t="str">
        <f t="shared" si="9"/>
        <v>JUD</v>
      </c>
      <c r="E610" s="21" t="s">
        <v>45</v>
      </c>
      <c r="F610" s="16" t="s">
        <v>23</v>
      </c>
      <c r="G610" s="16">
        <v>5</v>
      </c>
      <c r="H610" s="16" t="s">
        <v>8</v>
      </c>
    </row>
    <row r="611" spans="1:8" x14ac:dyDescent="0.2">
      <c r="A611" s="2" t="s">
        <v>587</v>
      </c>
      <c r="B611" s="13">
        <v>41286</v>
      </c>
      <c r="C611" s="71">
        <v>0.58333333333333304</v>
      </c>
      <c r="D611" s="32" t="str">
        <f t="shared" si="9"/>
        <v>JUD</v>
      </c>
      <c r="E611" s="16" t="s">
        <v>49</v>
      </c>
      <c r="F611" s="16" t="s">
        <v>12</v>
      </c>
      <c r="G611" s="16">
        <v>5</v>
      </c>
      <c r="H611" s="16" t="s">
        <v>8</v>
      </c>
    </row>
    <row r="612" spans="1:8" x14ac:dyDescent="0.2">
      <c r="A612" s="2" t="s">
        <v>922</v>
      </c>
      <c r="B612" s="13">
        <v>41286</v>
      </c>
      <c r="C612" s="71">
        <v>0.625</v>
      </c>
      <c r="D612" s="32" t="str">
        <f t="shared" si="9"/>
        <v>JUD</v>
      </c>
      <c r="E612" s="2" t="s">
        <v>20</v>
      </c>
      <c r="F612" s="2" t="s">
        <v>24</v>
      </c>
      <c r="G612" s="16">
        <v>6</v>
      </c>
      <c r="H612" s="16" t="s">
        <v>5</v>
      </c>
    </row>
    <row r="613" spans="1:8" x14ac:dyDescent="0.2">
      <c r="A613" s="2" t="s">
        <v>835</v>
      </c>
      <c r="B613" s="25">
        <v>41286</v>
      </c>
      <c r="C613" s="71">
        <v>0.66666666666666596</v>
      </c>
      <c r="D613" s="32" t="str">
        <f t="shared" si="9"/>
        <v>JUD</v>
      </c>
      <c r="E613" s="21" t="s">
        <v>4</v>
      </c>
      <c r="F613" s="21" t="s">
        <v>23</v>
      </c>
      <c r="G613" s="16">
        <v>6</v>
      </c>
      <c r="H613" s="16" t="s">
        <v>8</v>
      </c>
    </row>
    <row r="614" spans="1:8" x14ac:dyDescent="0.2">
      <c r="A614" s="2" t="s">
        <v>823</v>
      </c>
      <c r="B614" s="13">
        <v>41286</v>
      </c>
      <c r="C614" s="71">
        <v>0.70833333333333304</v>
      </c>
      <c r="D614" s="32" t="str">
        <f t="shared" si="9"/>
        <v>JUD</v>
      </c>
      <c r="E614" s="21" t="s">
        <v>14</v>
      </c>
      <c r="F614" s="21" t="s">
        <v>12</v>
      </c>
      <c r="G614" s="16">
        <v>6</v>
      </c>
      <c r="H614" s="16" t="s">
        <v>8</v>
      </c>
    </row>
    <row r="615" spans="1:8" x14ac:dyDescent="0.2">
      <c r="A615" s="2" t="s">
        <v>1027</v>
      </c>
      <c r="B615" s="13">
        <v>41286</v>
      </c>
      <c r="C615" s="71">
        <v>0.75</v>
      </c>
      <c r="D615" s="32" t="str">
        <f t="shared" si="9"/>
        <v>JUD</v>
      </c>
      <c r="E615" s="2" t="s">
        <v>26</v>
      </c>
      <c r="F615" s="2" t="s">
        <v>24</v>
      </c>
      <c r="G615" s="16">
        <v>7</v>
      </c>
      <c r="H615" s="16" t="s">
        <v>8</v>
      </c>
    </row>
    <row r="616" spans="1:8" x14ac:dyDescent="0.2">
      <c r="A616" s="2" t="s">
        <v>1030</v>
      </c>
      <c r="B616" s="13">
        <v>41286</v>
      </c>
      <c r="C616" s="71">
        <v>0.79166666666666596</v>
      </c>
      <c r="D616" s="32" t="str">
        <f t="shared" si="9"/>
        <v>JUD</v>
      </c>
      <c r="E616" s="2" t="s">
        <v>22</v>
      </c>
      <c r="F616" s="2" t="s">
        <v>23</v>
      </c>
      <c r="G616" s="16">
        <v>7</v>
      </c>
      <c r="H616" s="16" t="s">
        <v>8</v>
      </c>
    </row>
    <row r="617" spans="1:8" x14ac:dyDescent="0.2">
      <c r="A617" s="2" t="s">
        <v>1212</v>
      </c>
      <c r="B617" s="25">
        <v>41286</v>
      </c>
      <c r="C617" s="71">
        <v>0.83333333333333304</v>
      </c>
      <c r="D617" s="32" t="str">
        <f t="shared" si="9"/>
        <v>JUD</v>
      </c>
      <c r="E617" s="2" t="s">
        <v>19</v>
      </c>
      <c r="F617" s="2" t="s">
        <v>23</v>
      </c>
      <c r="G617" s="17">
        <v>8</v>
      </c>
      <c r="H617" s="21" t="s">
        <v>8</v>
      </c>
    </row>
    <row r="618" spans="1:8" x14ac:dyDescent="0.2">
      <c r="A618" s="2" t="s">
        <v>246</v>
      </c>
      <c r="B618" s="13">
        <v>41293</v>
      </c>
      <c r="C618" s="71">
        <v>0.33333333333333298</v>
      </c>
      <c r="D618" s="32" t="str">
        <f t="shared" si="9"/>
        <v>JUD</v>
      </c>
      <c r="E618" s="22" t="s">
        <v>16</v>
      </c>
      <c r="F618" s="2" t="s">
        <v>12</v>
      </c>
      <c r="G618" s="17">
        <v>3</v>
      </c>
      <c r="H618" s="17" t="s">
        <v>5</v>
      </c>
    </row>
    <row r="619" spans="1:8" x14ac:dyDescent="0.2">
      <c r="A619" s="2" t="s">
        <v>171</v>
      </c>
      <c r="B619" s="25">
        <v>41293</v>
      </c>
      <c r="C619" s="71">
        <v>0.375</v>
      </c>
      <c r="D619" s="32" t="str">
        <f t="shared" si="9"/>
        <v>JUD</v>
      </c>
      <c r="E619" s="29" t="s">
        <v>21</v>
      </c>
      <c r="F619" s="29" t="s">
        <v>24</v>
      </c>
      <c r="G619" s="30">
        <v>3</v>
      </c>
      <c r="H619" s="29" t="s">
        <v>8</v>
      </c>
    </row>
    <row r="620" spans="1:8" x14ac:dyDescent="0.2">
      <c r="A620" s="2" t="s">
        <v>375</v>
      </c>
      <c r="B620" s="13">
        <v>41293</v>
      </c>
      <c r="C620" s="71">
        <v>0.41666666666666602</v>
      </c>
      <c r="D620" s="32" t="str">
        <f t="shared" si="9"/>
        <v>JUD</v>
      </c>
      <c r="E620" s="21" t="s">
        <v>42</v>
      </c>
      <c r="F620" s="21" t="s">
        <v>12</v>
      </c>
      <c r="G620" s="16">
        <v>4</v>
      </c>
      <c r="H620" s="16" t="s">
        <v>8</v>
      </c>
    </row>
    <row r="621" spans="1:8" x14ac:dyDescent="0.2">
      <c r="A621" s="2" t="s">
        <v>369</v>
      </c>
      <c r="B621" s="13">
        <v>41293</v>
      </c>
      <c r="C621" s="71">
        <v>0.45833333333333298</v>
      </c>
      <c r="D621" s="32" t="str">
        <f t="shared" si="9"/>
        <v>JUD</v>
      </c>
      <c r="E621" s="21" t="s">
        <v>14</v>
      </c>
      <c r="F621" s="21" t="s">
        <v>24</v>
      </c>
      <c r="G621" s="16">
        <v>4</v>
      </c>
      <c r="H621" s="16" t="s">
        <v>8</v>
      </c>
    </row>
    <row r="622" spans="1:8" x14ac:dyDescent="0.2">
      <c r="A622" s="2" t="s">
        <v>597</v>
      </c>
      <c r="B622" s="13">
        <v>41293</v>
      </c>
      <c r="C622" s="71">
        <v>0.5</v>
      </c>
      <c r="D622" s="32" t="str">
        <f t="shared" si="9"/>
        <v>JUD</v>
      </c>
      <c r="E622" s="21" t="s">
        <v>25</v>
      </c>
      <c r="F622" s="21" t="s">
        <v>24</v>
      </c>
      <c r="G622" s="16">
        <v>5</v>
      </c>
      <c r="H622" s="16" t="s">
        <v>8</v>
      </c>
    </row>
    <row r="623" spans="1:8" x14ac:dyDescent="0.2">
      <c r="A623" s="2" t="s">
        <v>599</v>
      </c>
      <c r="B623" s="13">
        <v>41293</v>
      </c>
      <c r="C623" s="71">
        <v>0.54166666666666596</v>
      </c>
      <c r="D623" s="32" t="str">
        <f t="shared" si="9"/>
        <v>JUD</v>
      </c>
      <c r="E623" s="21" t="s">
        <v>9</v>
      </c>
      <c r="F623" s="21" t="s">
        <v>23</v>
      </c>
      <c r="G623" s="16">
        <v>5</v>
      </c>
      <c r="H623" s="16" t="s">
        <v>8</v>
      </c>
    </row>
    <row r="624" spans="1:8" x14ac:dyDescent="0.2">
      <c r="A624" s="2" t="s">
        <v>936</v>
      </c>
      <c r="B624" s="13">
        <v>41293</v>
      </c>
      <c r="C624" s="71">
        <v>0.58333333333333304</v>
      </c>
      <c r="D624" s="32" t="str">
        <f t="shared" si="9"/>
        <v>JUD</v>
      </c>
      <c r="E624" s="2" t="s">
        <v>18</v>
      </c>
      <c r="F624" s="2" t="s">
        <v>12</v>
      </c>
      <c r="G624" s="16">
        <v>6</v>
      </c>
      <c r="H624" s="16" t="s">
        <v>5</v>
      </c>
    </row>
    <row r="625" spans="1:8" x14ac:dyDescent="0.2">
      <c r="A625" s="2" t="s">
        <v>837</v>
      </c>
      <c r="B625" s="13">
        <v>41293</v>
      </c>
      <c r="C625" s="71">
        <v>0.625</v>
      </c>
      <c r="D625" s="32" t="str">
        <f t="shared" si="9"/>
        <v>JUD</v>
      </c>
      <c r="E625" s="16" t="s">
        <v>16</v>
      </c>
      <c r="F625" s="16" t="s">
        <v>24</v>
      </c>
      <c r="G625" s="16">
        <v>6</v>
      </c>
      <c r="H625" s="16" t="s">
        <v>8</v>
      </c>
    </row>
    <row r="626" spans="1:8" x14ac:dyDescent="0.2">
      <c r="A626" s="2" t="s">
        <v>849</v>
      </c>
      <c r="B626" s="13">
        <v>41293</v>
      </c>
      <c r="C626" s="71">
        <v>0.66666666666666596</v>
      </c>
      <c r="D626" s="32" t="str">
        <f t="shared" si="9"/>
        <v>JUD</v>
      </c>
      <c r="E626" s="21" t="s">
        <v>9</v>
      </c>
      <c r="F626" s="21" t="s">
        <v>23</v>
      </c>
      <c r="G626" s="16">
        <v>6</v>
      </c>
      <c r="H626" s="16" t="s">
        <v>8</v>
      </c>
    </row>
    <row r="627" spans="1:8" x14ac:dyDescent="0.2">
      <c r="A627" s="2" t="s">
        <v>1034</v>
      </c>
      <c r="B627" s="13">
        <v>41293</v>
      </c>
      <c r="C627" s="71">
        <v>0.70833333333333304</v>
      </c>
      <c r="D627" s="32" t="str">
        <f t="shared" si="9"/>
        <v>JUD</v>
      </c>
      <c r="E627" s="2" t="s">
        <v>15</v>
      </c>
      <c r="F627" s="2" t="s">
        <v>12</v>
      </c>
      <c r="G627" s="16">
        <v>7</v>
      </c>
      <c r="H627" s="16" t="s">
        <v>8</v>
      </c>
    </row>
    <row r="628" spans="1:8" x14ac:dyDescent="0.2">
      <c r="A628" s="2" t="s">
        <v>1040</v>
      </c>
      <c r="B628" s="13">
        <v>41293</v>
      </c>
      <c r="C628" s="71">
        <v>0.75</v>
      </c>
      <c r="D628" s="32" t="str">
        <f t="shared" si="9"/>
        <v>JUD</v>
      </c>
      <c r="E628" s="21" t="s">
        <v>47</v>
      </c>
      <c r="F628" s="21" t="s">
        <v>24</v>
      </c>
      <c r="G628" s="16">
        <v>7</v>
      </c>
      <c r="H628" s="16" t="s">
        <v>8</v>
      </c>
    </row>
    <row r="629" spans="1:8" x14ac:dyDescent="0.2">
      <c r="A629" s="2" t="s">
        <v>1043</v>
      </c>
      <c r="B629" s="13">
        <v>41293</v>
      </c>
      <c r="C629" s="71">
        <v>0.79166666666666596</v>
      </c>
      <c r="D629" s="32" t="str">
        <f t="shared" si="9"/>
        <v>JUD</v>
      </c>
      <c r="E629" s="2" t="s">
        <v>48</v>
      </c>
      <c r="F629" s="2" t="s">
        <v>23</v>
      </c>
      <c r="G629" s="16">
        <v>7</v>
      </c>
      <c r="H629" s="16" t="s">
        <v>8</v>
      </c>
    </row>
    <row r="630" spans="1:8" x14ac:dyDescent="0.2">
      <c r="A630" s="2" t="s">
        <v>1221</v>
      </c>
      <c r="B630" s="25">
        <v>41293</v>
      </c>
      <c r="C630" s="71">
        <v>0.83333333333333304</v>
      </c>
      <c r="D630" s="32" t="str">
        <f t="shared" si="9"/>
        <v>JUD</v>
      </c>
      <c r="E630" s="2" t="s">
        <v>25</v>
      </c>
      <c r="F630" s="2" t="s">
        <v>12</v>
      </c>
      <c r="G630" s="17">
        <v>8</v>
      </c>
      <c r="H630" s="21" t="s">
        <v>8</v>
      </c>
    </row>
    <row r="631" spans="1:8" x14ac:dyDescent="0.2">
      <c r="A631" s="2" t="s">
        <v>476</v>
      </c>
      <c r="B631" s="25">
        <v>41300</v>
      </c>
      <c r="C631" s="71">
        <v>0.375</v>
      </c>
      <c r="D631" s="32" t="str">
        <f t="shared" si="9"/>
        <v>JUD</v>
      </c>
      <c r="E631" s="16" t="s">
        <v>4</v>
      </c>
      <c r="F631" s="16" t="s">
        <v>24</v>
      </c>
      <c r="G631" s="16">
        <v>4</v>
      </c>
      <c r="H631" s="16" t="s">
        <v>5</v>
      </c>
    </row>
    <row r="632" spans="1:8" x14ac:dyDescent="0.2">
      <c r="A632" s="2" t="s">
        <v>480</v>
      </c>
      <c r="B632" s="25">
        <v>41300</v>
      </c>
      <c r="C632" s="71">
        <v>0.41666666666666702</v>
      </c>
      <c r="D632" s="32" t="str">
        <f t="shared" si="9"/>
        <v>JUD</v>
      </c>
      <c r="E632" s="21" t="s">
        <v>43</v>
      </c>
      <c r="F632" s="21" t="s">
        <v>12</v>
      </c>
      <c r="G632" s="16">
        <v>4</v>
      </c>
      <c r="H632" s="16" t="s">
        <v>5</v>
      </c>
    </row>
    <row r="633" spans="1:8" x14ac:dyDescent="0.2">
      <c r="A633" s="2" t="s">
        <v>384</v>
      </c>
      <c r="B633" s="25">
        <v>41300</v>
      </c>
      <c r="C633" s="71">
        <v>0.45833333333333298</v>
      </c>
      <c r="D633" s="32" t="str">
        <f t="shared" si="9"/>
        <v>JUD</v>
      </c>
      <c r="E633" s="16" t="s">
        <v>26</v>
      </c>
      <c r="F633" s="16" t="s">
        <v>24</v>
      </c>
      <c r="G633" s="16">
        <v>4</v>
      </c>
      <c r="H633" s="16" t="s">
        <v>8</v>
      </c>
    </row>
    <row r="634" spans="1:8" x14ac:dyDescent="0.2">
      <c r="A634" s="2" t="s">
        <v>714</v>
      </c>
      <c r="B634" s="13">
        <v>41300</v>
      </c>
      <c r="C634" s="71">
        <v>0.5</v>
      </c>
      <c r="D634" s="32" t="str">
        <f t="shared" si="9"/>
        <v>JUD</v>
      </c>
      <c r="E634" s="2" t="s">
        <v>19</v>
      </c>
      <c r="F634" s="2" t="s">
        <v>12</v>
      </c>
      <c r="G634" s="16">
        <v>5</v>
      </c>
      <c r="H634" s="21" t="s">
        <v>5</v>
      </c>
    </row>
    <row r="635" spans="1:8" x14ac:dyDescent="0.2">
      <c r="A635" s="2" t="s">
        <v>606</v>
      </c>
      <c r="B635" s="13">
        <v>41300</v>
      </c>
      <c r="C635" s="71">
        <v>0.54166666666666696</v>
      </c>
      <c r="D635" s="32" t="str">
        <f t="shared" si="9"/>
        <v>JUD</v>
      </c>
      <c r="E635" s="16" t="s">
        <v>48</v>
      </c>
      <c r="F635" s="16" t="s">
        <v>12</v>
      </c>
      <c r="G635" s="16">
        <v>5</v>
      </c>
      <c r="H635" s="16" t="s">
        <v>8</v>
      </c>
    </row>
    <row r="636" spans="1:8" x14ac:dyDescent="0.2">
      <c r="A636" s="2" t="s">
        <v>851</v>
      </c>
      <c r="B636" s="25">
        <v>41300</v>
      </c>
      <c r="C636" s="71">
        <v>0.58333333333333337</v>
      </c>
      <c r="D636" s="32" t="str">
        <f t="shared" si="9"/>
        <v>JUD</v>
      </c>
      <c r="E636" s="21" t="s">
        <v>7</v>
      </c>
      <c r="F636" s="21" t="s">
        <v>12</v>
      </c>
      <c r="G636" s="16">
        <v>6</v>
      </c>
      <c r="H636" s="16" t="s">
        <v>8</v>
      </c>
    </row>
    <row r="637" spans="1:8" x14ac:dyDescent="0.2">
      <c r="A637" s="2" t="s">
        <v>941</v>
      </c>
      <c r="B637" s="25">
        <v>41300</v>
      </c>
      <c r="C637" s="71">
        <v>0.625</v>
      </c>
      <c r="D637" s="32" t="str">
        <f t="shared" si="9"/>
        <v>JUD</v>
      </c>
      <c r="E637" s="16" t="s">
        <v>26</v>
      </c>
      <c r="F637" s="16" t="s">
        <v>24</v>
      </c>
      <c r="G637" s="16">
        <v>6</v>
      </c>
      <c r="H637" s="16" t="s">
        <v>5</v>
      </c>
    </row>
    <row r="638" spans="1:8" x14ac:dyDescent="0.2">
      <c r="A638" s="2" t="s">
        <v>613</v>
      </c>
      <c r="B638" s="25">
        <v>41300</v>
      </c>
      <c r="C638" s="71">
        <v>0.66666666666666663</v>
      </c>
      <c r="D638" s="32" t="str">
        <f t="shared" si="9"/>
        <v>JUD</v>
      </c>
      <c r="E638" s="21" t="s">
        <v>22</v>
      </c>
      <c r="F638" s="21" t="s">
        <v>23</v>
      </c>
      <c r="G638" s="16">
        <v>5</v>
      </c>
      <c r="H638" s="16" t="s">
        <v>8</v>
      </c>
    </row>
    <row r="639" spans="1:8" x14ac:dyDescent="0.2">
      <c r="A639" s="2" t="s">
        <v>858</v>
      </c>
      <c r="B639" s="25">
        <v>41300</v>
      </c>
      <c r="C639" s="71">
        <v>0.70833333333333304</v>
      </c>
      <c r="D639" s="32" t="str">
        <f t="shared" si="9"/>
        <v>JUD</v>
      </c>
      <c r="E639" s="16" t="s">
        <v>49</v>
      </c>
      <c r="F639" s="16" t="s">
        <v>24</v>
      </c>
      <c r="G639" s="16">
        <v>6</v>
      </c>
      <c r="H639" s="16" t="s">
        <v>8</v>
      </c>
    </row>
    <row r="640" spans="1:8" x14ac:dyDescent="0.2">
      <c r="A640" s="2" t="s">
        <v>863</v>
      </c>
      <c r="B640" s="25">
        <v>41300</v>
      </c>
      <c r="C640" s="71">
        <v>0.75</v>
      </c>
      <c r="D640" s="32" t="str">
        <f t="shared" si="9"/>
        <v>JUD</v>
      </c>
      <c r="E640" s="16" t="s">
        <v>25</v>
      </c>
      <c r="F640" s="16" t="s">
        <v>23</v>
      </c>
      <c r="G640" s="16">
        <v>6</v>
      </c>
      <c r="H640" s="16" t="s">
        <v>8</v>
      </c>
    </row>
    <row r="641" spans="1:8" x14ac:dyDescent="0.2">
      <c r="A641" s="2" t="s">
        <v>1123</v>
      </c>
      <c r="B641" s="25">
        <v>41300</v>
      </c>
      <c r="C641" s="71">
        <v>0.79166666666666696</v>
      </c>
      <c r="D641" s="32" t="str">
        <f t="shared" si="9"/>
        <v>JUD</v>
      </c>
      <c r="E641" s="21" t="s">
        <v>19</v>
      </c>
      <c r="F641" s="21" t="s">
        <v>12</v>
      </c>
      <c r="G641" s="21">
        <v>7</v>
      </c>
      <c r="H641" s="21" t="s">
        <v>5</v>
      </c>
    </row>
    <row r="642" spans="1:8" x14ac:dyDescent="0.2">
      <c r="A642" s="2" t="s">
        <v>1047</v>
      </c>
      <c r="B642" s="31">
        <v>41300</v>
      </c>
      <c r="C642" s="71">
        <v>0.83333333333333304</v>
      </c>
      <c r="D642" s="32" t="str">
        <f t="shared" ref="D642" si="10">LEFT(F642,3)</f>
        <v>JUD</v>
      </c>
      <c r="E642" s="6" t="s">
        <v>49</v>
      </c>
      <c r="F642" s="6" t="s">
        <v>12</v>
      </c>
      <c r="G642" s="33">
        <v>7</v>
      </c>
      <c r="H642" s="33" t="s">
        <v>8</v>
      </c>
    </row>
    <row r="643" spans="1:8" x14ac:dyDescent="0.2">
      <c r="A643" s="2" t="s">
        <v>82</v>
      </c>
      <c r="B643" s="13">
        <v>41223</v>
      </c>
      <c r="C643" s="71">
        <v>0.375</v>
      </c>
      <c r="D643" s="32" t="s">
        <v>1305</v>
      </c>
      <c r="E643" s="2" t="s">
        <v>15</v>
      </c>
      <c r="F643" s="2" t="s">
        <v>50</v>
      </c>
      <c r="G643" s="16">
        <v>3</v>
      </c>
      <c r="H643" s="16" t="s">
        <v>8</v>
      </c>
    </row>
    <row r="644" spans="1:8" x14ac:dyDescent="0.2">
      <c r="A644" s="2" t="s">
        <v>84</v>
      </c>
      <c r="B644" s="13">
        <v>41223</v>
      </c>
      <c r="C644" s="71">
        <v>0.41666666666666702</v>
      </c>
      <c r="D644" s="32" t="s">
        <v>1305</v>
      </c>
      <c r="E644" s="2" t="s">
        <v>22</v>
      </c>
      <c r="F644" s="2" t="s">
        <v>48</v>
      </c>
      <c r="G644" s="16">
        <v>3</v>
      </c>
      <c r="H644" s="16" t="s">
        <v>8</v>
      </c>
    </row>
    <row r="645" spans="1:8" x14ac:dyDescent="0.2">
      <c r="A645" s="2" t="s">
        <v>270</v>
      </c>
      <c r="B645" s="25">
        <v>41223</v>
      </c>
      <c r="C645" s="71">
        <v>0.45833333333333298</v>
      </c>
      <c r="D645" s="32" t="s">
        <v>1305</v>
      </c>
      <c r="E645" s="2" t="s">
        <v>22</v>
      </c>
      <c r="F645" s="2" t="s">
        <v>48</v>
      </c>
      <c r="G645" s="17">
        <v>4</v>
      </c>
      <c r="H645" s="17" t="s">
        <v>8</v>
      </c>
    </row>
    <row r="646" spans="1:8" x14ac:dyDescent="0.2">
      <c r="A646" s="2" t="s">
        <v>632</v>
      </c>
      <c r="B646" s="13">
        <v>41223</v>
      </c>
      <c r="C646" s="71">
        <v>0.5</v>
      </c>
      <c r="D646" s="32" t="s">
        <v>1305</v>
      </c>
      <c r="E646" s="16" t="s">
        <v>26</v>
      </c>
      <c r="F646" s="16" t="s">
        <v>48</v>
      </c>
      <c r="G646" s="16">
        <v>5</v>
      </c>
      <c r="H646" s="16" t="s">
        <v>5</v>
      </c>
    </row>
    <row r="647" spans="1:8" x14ac:dyDescent="0.2">
      <c r="A647" s="2" t="s">
        <v>507</v>
      </c>
      <c r="B647" s="13">
        <v>41223</v>
      </c>
      <c r="C647" s="71">
        <v>0.54166666666666696</v>
      </c>
      <c r="D647" s="32" t="s">
        <v>1305</v>
      </c>
      <c r="E647" s="21" t="s">
        <v>9</v>
      </c>
      <c r="F647" s="16" t="s">
        <v>48</v>
      </c>
      <c r="G647" s="16">
        <v>5</v>
      </c>
      <c r="H647" s="16" t="s">
        <v>8</v>
      </c>
    </row>
    <row r="648" spans="1:8" x14ac:dyDescent="0.2">
      <c r="A648" s="2" t="s">
        <v>873</v>
      </c>
      <c r="B648" s="25">
        <v>41223</v>
      </c>
      <c r="C648" s="71">
        <v>0.58333333333333304</v>
      </c>
      <c r="D648" s="32" t="s">
        <v>1305</v>
      </c>
      <c r="E648" s="21" t="s">
        <v>14</v>
      </c>
      <c r="F648" s="21" t="s">
        <v>48</v>
      </c>
      <c r="G648" s="16">
        <v>6</v>
      </c>
      <c r="H648" s="16" t="s">
        <v>5</v>
      </c>
    </row>
    <row r="649" spans="1:8" x14ac:dyDescent="0.2">
      <c r="A649" s="2" t="s">
        <v>739</v>
      </c>
      <c r="B649" s="13">
        <v>41223</v>
      </c>
      <c r="C649" s="71">
        <v>0.625</v>
      </c>
      <c r="D649" s="32" t="s">
        <v>1305</v>
      </c>
      <c r="E649" s="2" t="s">
        <v>6</v>
      </c>
      <c r="F649" s="2" t="s">
        <v>48</v>
      </c>
      <c r="G649" s="17">
        <v>6</v>
      </c>
      <c r="H649" s="21" t="s">
        <v>8</v>
      </c>
    </row>
    <row r="650" spans="1:8" x14ac:dyDescent="0.2">
      <c r="A650" s="2" t="s">
        <v>749</v>
      </c>
      <c r="B650" s="25">
        <v>41223</v>
      </c>
      <c r="C650" s="71">
        <v>0.66666666666666696</v>
      </c>
      <c r="D650" s="32" t="s">
        <v>1305</v>
      </c>
      <c r="E650" s="2" t="s">
        <v>45</v>
      </c>
      <c r="F650" s="2" t="s">
        <v>50</v>
      </c>
      <c r="G650" s="17">
        <v>6</v>
      </c>
      <c r="H650" s="21" t="s">
        <v>8</v>
      </c>
    </row>
    <row r="651" spans="1:8" x14ac:dyDescent="0.2">
      <c r="A651" s="2" t="s">
        <v>1067</v>
      </c>
      <c r="B651" s="13">
        <v>41223</v>
      </c>
      <c r="C651" s="71">
        <v>0.70833333333333304</v>
      </c>
      <c r="D651" s="32" t="s">
        <v>1305</v>
      </c>
      <c r="E651" s="21" t="s">
        <v>49</v>
      </c>
      <c r="F651" s="16" t="s">
        <v>48</v>
      </c>
      <c r="G651" s="16">
        <v>7</v>
      </c>
      <c r="H651" s="16" t="s">
        <v>5</v>
      </c>
    </row>
    <row r="652" spans="1:8" x14ac:dyDescent="0.2">
      <c r="A652" s="2" t="s">
        <v>1251</v>
      </c>
      <c r="B652" s="25">
        <v>41223</v>
      </c>
      <c r="C652" s="71">
        <v>0.75</v>
      </c>
      <c r="D652" s="32" t="s">
        <v>1305</v>
      </c>
      <c r="E652" s="16" t="s">
        <v>19</v>
      </c>
      <c r="F652" s="16" t="s">
        <v>48</v>
      </c>
      <c r="G652" s="16">
        <v>8</v>
      </c>
      <c r="H652" s="16" t="s">
        <v>5</v>
      </c>
    </row>
    <row r="653" spans="1:8" x14ac:dyDescent="0.2">
      <c r="A653" s="2" t="s">
        <v>205</v>
      </c>
      <c r="B653" s="13">
        <v>41230</v>
      </c>
      <c r="C653" s="71">
        <v>0.375</v>
      </c>
      <c r="D653" s="32" t="s">
        <v>1305</v>
      </c>
      <c r="E653" s="2" t="s">
        <v>15</v>
      </c>
      <c r="F653" s="2" t="s">
        <v>48</v>
      </c>
      <c r="G653" s="16">
        <v>3</v>
      </c>
      <c r="H653" s="16" t="s">
        <v>5</v>
      </c>
    </row>
    <row r="654" spans="1:8" x14ac:dyDescent="0.2">
      <c r="A654" s="2" t="s">
        <v>96</v>
      </c>
      <c r="B654" s="25">
        <v>41230</v>
      </c>
      <c r="C654" s="71">
        <v>0.41666666666666702</v>
      </c>
      <c r="D654" s="32" t="s">
        <v>1305</v>
      </c>
      <c r="E654" s="16" t="s">
        <v>16</v>
      </c>
      <c r="F654" s="16" t="s">
        <v>50</v>
      </c>
      <c r="G654" s="16">
        <v>3</v>
      </c>
      <c r="H654" s="16" t="s">
        <v>8</v>
      </c>
    </row>
    <row r="655" spans="1:8" x14ac:dyDescent="0.2">
      <c r="A655" s="2" t="s">
        <v>416</v>
      </c>
      <c r="B655" s="25">
        <v>41230</v>
      </c>
      <c r="C655" s="71">
        <v>0.45833333333333298</v>
      </c>
      <c r="D655" s="32" t="s">
        <v>1305</v>
      </c>
      <c r="E655" s="29" t="s">
        <v>15</v>
      </c>
      <c r="F655" s="29" t="s">
        <v>50</v>
      </c>
      <c r="G655" s="30">
        <v>4</v>
      </c>
      <c r="H655" s="29" t="s">
        <v>5</v>
      </c>
    </row>
    <row r="656" spans="1:8" x14ac:dyDescent="0.2">
      <c r="A656" s="2" t="s">
        <v>417</v>
      </c>
      <c r="B656" s="25">
        <v>41230</v>
      </c>
      <c r="C656" s="71">
        <v>0.5</v>
      </c>
      <c r="D656" s="32" t="s">
        <v>1305</v>
      </c>
      <c r="E656" s="29" t="s">
        <v>43</v>
      </c>
      <c r="F656" s="29" t="s">
        <v>48</v>
      </c>
      <c r="G656" s="30">
        <v>4</v>
      </c>
      <c r="H656" s="29" t="s">
        <v>5</v>
      </c>
    </row>
    <row r="657" spans="1:8" x14ac:dyDescent="0.2">
      <c r="A657" s="2" t="s">
        <v>756</v>
      </c>
      <c r="B657" s="25">
        <v>41230</v>
      </c>
      <c r="C657" s="71">
        <v>0.54166666666666696</v>
      </c>
      <c r="D657" s="32" t="s">
        <v>1305</v>
      </c>
      <c r="E657" s="22" t="s">
        <v>22</v>
      </c>
      <c r="F657" s="2" t="s">
        <v>48</v>
      </c>
      <c r="G657" s="17">
        <v>6</v>
      </c>
      <c r="H657" s="21" t="s">
        <v>8</v>
      </c>
    </row>
    <row r="658" spans="1:8" x14ac:dyDescent="0.2">
      <c r="A658" s="2" t="s">
        <v>217</v>
      </c>
      <c r="B658" s="13">
        <v>41251</v>
      </c>
      <c r="C658" s="71">
        <v>0.375</v>
      </c>
      <c r="D658" s="32" t="s">
        <v>1305</v>
      </c>
      <c r="E658" s="2" t="s">
        <v>7</v>
      </c>
      <c r="F658" s="2" t="s">
        <v>48</v>
      </c>
      <c r="G658" s="16">
        <v>3</v>
      </c>
      <c r="H658" s="16" t="s">
        <v>5</v>
      </c>
    </row>
    <row r="659" spans="1:8" x14ac:dyDescent="0.2">
      <c r="A659" s="2" t="s">
        <v>124</v>
      </c>
      <c r="B659" s="13">
        <v>41251</v>
      </c>
      <c r="C659" s="71">
        <v>0.41666666666666702</v>
      </c>
      <c r="D659" s="32" t="s">
        <v>1305</v>
      </c>
      <c r="E659" s="21" t="s">
        <v>42</v>
      </c>
      <c r="F659" s="21" t="s">
        <v>50</v>
      </c>
      <c r="G659" s="16">
        <v>3</v>
      </c>
      <c r="H659" s="16" t="s">
        <v>8</v>
      </c>
    </row>
    <row r="660" spans="1:8" x14ac:dyDescent="0.2">
      <c r="A660" s="2" t="s">
        <v>114</v>
      </c>
      <c r="B660" s="13">
        <v>41251</v>
      </c>
      <c r="C660" s="71">
        <v>0.45833333333333298</v>
      </c>
      <c r="D660" s="32" t="s">
        <v>1305</v>
      </c>
      <c r="E660" s="16" t="s">
        <v>18</v>
      </c>
      <c r="F660" s="16" t="s">
        <v>48</v>
      </c>
      <c r="G660" s="16">
        <v>3</v>
      </c>
      <c r="H660" s="16" t="s">
        <v>8</v>
      </c>
    </row>
    <row r="661" spans="1:8" x14ac:dyDescent="0.2">
      <c r="A661" s="2" t="s">
        <v>436</v>
      </c>
      <c r="B661" s="25">
        <v>41251</v>
      </c>
      <c r="C661" s="71">
        <v>0.5</v>
      </c>
      <c r="D661" s="32" t="s">
        <v>1305</v>
      </c>
      <c r="E661" s="46" t="s">
        <v>43</v>
      </c>
      <c r="F661" s="46" t="s">
        <v>50</v>
      </c>
      <c r="G661" s="30">
        <v>4</v>
      </c>
      <c r="H661" s="29" t="s">
        <v>5</v>
      </c>
    </row>
    <row r="662" spans="1:8" x14ac:dyDescent="0.2">
      <c r="A662" s="2" t="s">
        <v>438</v>
      </c>
      <c r="B662" s="25">
        <v>41251</v>
      </c>
      <c r="C662" s="71">
        <v>0.54166666666666696</v>
      </c>
      <c r="D662" s="32" t="s">
        <v>1305</v>
      </c>
      <c r="E662" s="46" t="s">
        <v>12</v>
      </c>
      <c r="F662" s="46" t="s">
        <v>48</v>
      </c>
      <c r="G662" s="30">
        <v>4</v>
      </c>
      <c r="H662" s="29" t="s">
        <v>5</v>
      </c>
    </row>
    <row r="663" spans="1:8" x14ac:dyDescent="0.2">
      <c r="A663" s="2" t="s">
        <v>664</v>
      </c>
      <c r="B663" s="25">
        <v>41251</v>
      </c>
      <c r="C663" s="71">
        <v>0.58333333333333304</v>
      </c>
      <c r="D663" s="32" t="s">
        <v>1305</v>
      </c>
      <c r="E663" s="29" t="s">
        <v>18</v>
      </c>
      <c r="F663" s="29" t="s">
        <v>48</v>
      </c>
      <c r="G663" s="30">
        <v>5</v>
      </c>
      <c r="H663" s="29" t="s">
        <v>5</v>
      </c>
    </row>
    <row r="664" spans="1:8" x14ac:dyDescent="0.2">
      <c r="A664" s="2" t="s">
        <v>539</v>
      </c>
      <c r="B664" s="25">
        <v>41251</v>
      </c>
      <c r="C664" s="71">
        <v>0.625</v>
      </c>
      <c r="D664" s="32" t="s">
        <v>1305</v>
      </c>
      <c r="E664" s="21" t="s">
        <v>9</v>
      </c>
      <c r="F664" s="21" t="s">
        <v>50</v>
      </c>
      <c r="G664" s="16">
        <v>5</v>
      </c>
      <c r="H664" s="16" t="s">
        <v>8</v>
      </c>
    </row>
    <row r="665" spans="1:8" x14ac:dyDescent="0.2">
      <c r="A665" s="2" t="s">
        <v>1086</v>
      </c>
      <c r="B665" s="13">
        <v>41251</v>
      </c>
      <c r="C665" s="71">
        <v>0.66666666666666696</v>
      </c>
      <c r="D665" s="32" t="s">
        <v>1305</v>
      </c>
      <c r="E665" s="21" t="s">
        <v>19</v>
      </c>
      <c r="F665" s="16" t="s">
        <v>48</v>
      </c>
      <c r="G665" s="16">
        <v>7</v>
      </c>
      <c r="H665" s="16" t="s">
        <v>5</v>
      </c>
    </row>
    <row r="666" spans="1:8" x14ac:dyDescent="0.2">
      <c r="A666" s="2" t="s">
        <v>1270</v>
      </c>
      <c r="B666" s="13">
        <v>41251</v>
      </c>
      <c r="C666" s="71">
        <v>0.70833333333333304</v>
      </c>
      <c r="D666" s="32" t="s">
        <v>1305</v>
      </c>
      <c r="E666" s="16" t="s">
        <v>25</v>
      </c>
      <c r="F666" s="16" t="s">
        <v>48</v>
      </c>
      <c r="G666" s="16">
        <v>8</v>
      </c>
      <c r="H666" s="16" t="s">
        <v>5</v>
      </c>
    </row>
    <row r="667" spans="1:8" x14ac:dyDescent="0.2">
      <c r="A667" s="2" t="s">
        <v>126</v>
      </c>
      <c r="B667" s="13">
        <v>41258</v>
      </c>
      <c r="C667" s="71">
        <v>0.41666666666666669</v>
      </c>
      <c r="D667" s="32" t="s">
        <v>1306</v>
      </c>
      <c r="E667" s="21" t="s">
        <v>51</v>
      </c>
      <c r="F667" s="21" t="s">
        <v>50</v>
      </c>
      <c r="G667" s="16">
        <v>3</v>
      </c>
      <c r="H667" s="16" t="s">
        <v>8</v>
      </c>
    </row>
    <row r="668" spans="1:8" x14ac:dyDescent="0.2">
      <c r="A668" s="2" t="s">
        <v>128</v>
      </c>
      <c r="B668" s="13">
        <v>41258</v>
      </c>
      <c r="C668" s="71">
        <v>0.45833333333333298</v>
      </c>
      <c r="D668" s="32" t="s">
        <v>1306</v>
      </c>
      <c r="E668" s="21" t="s">
        <v>43</v>
      </c>
      <c r="F668" s="21" t="s">
        <v>48</v>
      </c>
      <c r="G668" s="16">
        <v>3</v>
      </c>
      <c r="H668" s="16" t="s">
        <v>8</v>
      </c>
    </row>
    <row r="669" spans="1:8" x14ac:dyDescent="0.2">
      <c r="A669" s="2" t="s">
        <v>330</v>
      </c>
      <c r="B669" s="25">
        <v>41258</v>
      </c>
      <c r="C669" s="71">
        <v>0.5</v>
      </c>
      <c r="D669" s="32" t="s">
        <v>1306</v>
      </c>
      <c r="E669" s="21" t="s">
        <v>19</v>
      </c>
      <c r="F669" s="16" t="s">
        <v>48</v>
      </c>
      <c r="G669" s="16">
        <v>4</v>
      </c>
      <c r="H669" s="16" t="s">
        <v>8</v>
      </c>
    </row>
    <row r="670" spans="1:8" x14ac:dyDescent="0.2">
      <c r="A670" s="2" t="s">
        <v>553</v>
      </c>
      <c r="B670" s="25">
        <v>41258</v>
      </c>
      <c r="C670" s="71">
        <v>0.54166666666666696</v>
      </c>
      <c r="D670" s="32" t="s">
        <v>1306</v>
      </c>
      <c r="E670" s="29" t="s">
        <v>22</v>
      </c>
      <c r="F670" s="29" t="s">
        <v>50</v>
      </c>
      <c r="G670" s="30">
        <v>5</v>
      </c>
      <c r="H670" s="29" t="s">
        <v>8</v>
      </c>
    </row>
    <row r="671" spans="1:8" x14ac:dyDescent="0.2">
      <c r="A671" s="2" t="s">
        <v>908</v>
      </c>
      <c r="B671" s="25">
        <v>41258</v>
      </c>
      <c r="C671" s="71">
        <v>0.58333333333333304</v>
      </c>
      <c r="D671" s="32" t="s">
        <v>1306</v>
      </c>
      <c r="E671" s="29" t="s">
        <v>18</v>
      </c>
      <c r="F671" s="29" t="s">
        <v>48</v>
      </c>
      <c r="G671" s="30">
        <v>6</v>
      </c>
      <c r="H671" s="29" t="s">
        <v>5</v>
      </c>
    </row>
    <row r="672" spans="1:8" x14ac:dyDescent="0.2">
      <c r="A672" s="2" t="s">
        <v>795</v>
      </c>
      <c r="B672" s="13">
        <v>41258</v>
      </c>
      <c r="C672" s="71">
        <v>0.625</v>
      </c>
      <c r="D672" s="32" t="s">
        <v>1306</v>
      </c>
      <c r="E672" s="2" t="s">
        <v>49</v>
      </c>
      <c r="F672" s="2" t="s">
        <v>50</v>
      </c>
      <c r="G672" s="16">
        <v>6</v>
      </c>
      <c r="H672" s="16" t="s">
        <v>8</v>
      </c>
    </row>
    <row r="673" spans="1:8" x14ac:dyDescent="0.2">
      <c r="A673" s="2" t="s">
        <v>801</v>
      </c>
      <c r="B673" s="13">
        <v>41258</v>
      </c>
      <c r="C673" s="71">
        <v>0.66666666666666696</v>
      </c>
      <c r="D673" s="32" t="s">
        <v>1306</v>
      </c>
      <c r="E673" s="2" t="s">
        <v>24</v>
      </c>
      <c r="F673" s="2" t="s">
        <v>48</v>
      </c>
      <c r="G673" s="16">
        <v>6</v>
      </c>
      <c r="H673" s="16" t="s">
        <v>8</v>
      </c>
    </row>
    <row r="674" spans="1:8" x14ac:dyDescent="0.2">
      <c r="A674" s="2" t="s">
        <v>1094</v>
      </c>
      <c r="B674" s="25">
        <v>41258</v>
      </c>
      <c r="C674" s="71">
        <v>0.70833333333333304</v>
      </c>
      <c r="D674" s="32" t="s">
        <v>1306</v>
      </c>
      <c r="E674" s="21" t="s">
        <v>14</v>
      </c>
      <c r="F674" s="21" t="s">
        <v>48</v>
      </c>
      <c r="G674" s="16">
        <v>7</v>
      </c>
      <c r="H674" s="16" t="s">
        <v>5</v>
      </c>
    </row>
    <row r="675" spans="1:8" x14ac:dyDescent="0.2">
      <c r="A675" s="2" t="s">
        <v>1007</v>
      </c>
      <c r="B675" s="25">
        <v>41258</v>
      </c>
      <c r="C675" s="71">
        <v>0.75</v>
      </c>
      <c r="D675" s="32" t="s">
        <v>1306</v>
      </c>
      <c r="E675" s="21" t="s">
        <v>20</v>
      </c>
      <c r="F675" s="21" t="s">
        <v>48</v>
      </c>
      <c r="G675" s="16">
        <v>7</v>
      </c>
      <c r="H675" s="16" t="s">
        <v>8</v>
      </c>
    </row>
    <row r="676" spans="1:8" x14ac:dyDescent="0.2">
      <c r="A676" s="2" t="s">
        <v>142</v>
      </c>
      <c r="B676" s="25">
        <v>41279</v>
      </c>
      <c r="C676" s="71">
        <v>0.375</v>
      </c>
      <c r="D676" s="32" t="s">
        <v>1305</v>
      </c>
      <c r="E676" s="16" t="s">
        <v>60</v>
      </c>
      <c r="F676" s="16" t="s">
        <v>48</v>
      </c>
      <c r="G676" s="16">
        <v>3</v>
      </c>
      <c r="H676" s="16" t="s">
        <v>8</v>
      </c>
    </row>
    <row r="677" spans="1:8" x14ac:dyDescent="0.2">
      <c r="A677" s="2" t="s">
        <v>456</v>
      </c>
      <c r="B677" s="13">
        <v>41279</v>
      </c>
      <c r="C677" s="71">
        <v>0.41666666666666669</v>
      </c>
      <c r="D677" s="32" t="s">
        <v>1305</v>
      </c>
      <c r="E677" s="2" t="s">
        <v>12</v>
      </c>
      <c r="F677" s="2" t="s">
        <v>50</v>
      </c>
      <c r="G677" s="16">
        <v>4</v>
      </c>
      <c r="H677" s="16" t="s">
        <v>5</v>
      </c>
    </row>
    <row r="678" spans="1:8" x14ac:dyDescent="0.2">
      <c r="A678" s="2" t="s">
        <v>345</v>
      </c>
      <c r="B678" s="25">
        <v>41279</v>
      </c>
      <c r="C678" s="71">
        <v>0.45833333333333298</v>
      </c>
      <c r="D678" s="32" t="s">
        <v>1305</v>
      </c>
      <c r="E678" s="16" t="s">
        <v>11</v>
      </c>
      <c r="F678" s="16" t="s">
        <v>48</v>
      </c>
      <c r="G678" s="16">
        <v>4</v>
      </c>
      <c r="H678" s="16" t="s">
        <v>8</v>
      </c>
    </row>
    <row r="679" spans="1:8" x14ac:dyDescent="0.2">
      <c r="A679" s="2" t="s">
        <v>690</v>
      </c>
      <c r="B679" s="25">
        <v>41279</v>
      </c>
      <c r="C679" s="71">
        <v>0.5</v>
      </c>
      <c r="D679" s="32" t="s">
        <v>1305</v>
      </c>
      <c r="E679" s="46" t="s">
        <v>9</v>
      </c>
      <c r="F679" s="46" t="s">
        <v>48</v>
      </c>
      <c r="G679" s="30">
        <v>5</v>
      </c>
      <c r="H679" s="29" t="s">
        <v>5</v>
      </c>
    </row>
    <row r="680" spans="1:8" x14ac:dyDescent="0.2">
      <c r="A680" s="2" t="s">
        <v>564</v>
      </c>
      <c r="B680" s="13">
        <v>41279</v>
      </c>
      <c r="C680" s="71">
        <v>0.54166666666666696</v>
      </c>
      <c r="D680" s="32" t="s">
        <v>1305</v>
      </c>
      <c r="E680" s="2" t="s">
        <v>46</v>
      </c>
      <c r="F680" s="2" t="s">
        <v>48</v>
      </c>
      <c r="G680" s="16">
        <v>5</v>
      </c>
      <c r="H680" s="16" t="s">
        <v>8</v>
      </c>
    </row>
    <row r="681" spans="1:8" x14ac:dyDescent="0.2">
      <c r="A681" s="2" t="s">
        <v>567</v>
      </c>
      <c r="B681" s="13">
        <v>41279</v>
      </c>
      <c r="C681" s="71">
        <v>0.58333333333333304</v>
      </c>
      <c r="D681" s="32" t="s">
        <v>1305</v>
      </c>
      <c r="E681" s="2" t="s">
        <v>24</v>
      </c>
      <c r="F681" s="2" t="s">
        <v>50</v>
      </c>
      <c r="G681" s="16">
        <v>5</v>
      </c>
      <c r="H681" s="16" t="s">
        <v>8</v>
      </c>
    </row>
    <row r="682" spans="1:8" x14ac:dyDescent="0.2">
      <c r="A682" s="2" t="s">
        <v>916</v>
      </c>
      <c r="B682" s="13">
        <v>41279</v>
      </c>
      <c r="C682" s="71">
        <v>0.625</v>
      </c>
      <c r="D682" s="32" t="s">
        <v>1305</v>
      </c>
      <c r="E682" s="2" t="s">
        <v>16</v>
      </c>
      <c r="F682" s="2" t="s">
        <v>48</v>
      </c>
      <c r="G682" s="16">
        <v>6</v>
      </c>
      <c r="H682" s="16" t="s">
        <v>5</v>
      </c>
    </row>
    <row r="683" spans="1:8" x14ac:dyDescent="0.2">
      <c r="A683" s="2" t="s">
        <v>1019</v>
      </c>
      <c r="B683" s="25">
        <v>41279</v>
      </c>
      <c r="C683" s="71">
        <v>0.66666666666666696</v>
      </c>
      <c r="D683" s="32" t="s">
        <v>1305</v>
      </c>
      <c r="E683" s="29" t="s">
        <v>12</v>
      </c>
      <c r="F683" s="29" t="s">
        <v>48</v>
      </c>
      <c r="G683" s="30">
        <v>7</v>
      </c>
      <c r="H683" s="29" t="s">
        <v>8</v>
      </c>
    </row>
    <row r="684" spans="1:8" x14ac:dyDescent="0.2">
      <c r="A684" s="2" t="s">
        <v>240</v>
      </c>
      <c r="B684" s="13">
        <v>41286</v>
      </c>
      <c r="C684" s="71">
        <v>0.375</v>
      </c>
      <c r="D684" s="32" t="s">
        <v>1305</v>
      </c>
      <c r="E684" s="2" t="s">
        <v>42</v>
      </c>
      <c r="F684" s="2" t="s">
        <v>48</v>
      </c>
      <c r="G684" s="17">
        <v>3</v>
      </c>
      <c r="H684" s="17" t="s">
        <v>5</v>
      </c>
    </row>
    <row r="685" spans="1:8" x14ac:dyDescent="0.2">
      <c r="A685" s="2" t="s">
        <v>154</v>
      </c>
      <c r="B685" s="25">
        <v>41286</v>
      </c>
      <c r="C685" s="71">
        <v>0.41666666666666702</v>
      </c>
      <c r="D685" s="32" t="s">
        <v>1305</v>
      </c>
      <c r="E685" s="16" t="s">
        <v>43</v>
      </c>
      <c r="F685" s="21" t="s">
        <v>50</v>
      </c>
      <c r="G685" s="16">
        <v>3</v>
      </c>
      <c r="H685" s="16" t="s">
        <v>8</v>
      </c>
    </row>
    <row r="686" spans="1:8" x14ac:dyDescent="0.2">
      <c r="A686" s="2" t="s">
        <v>463</v>
      </c>
      <c r="B686" s="13">
        <v>41286</v>
      </c>
      <c r="C686" s="71">
        <v>0.45833333333333298</v>
      </c>
      <c r="D686" s="32" t="s">
        <v>1305</v>
      </c>
      <c r="E686" s="16" t="s">
        <v>7</v>
      </c>
      <c r="F686" s="16" t="s">
        <v>48</v>
      </c>
      <c r="G686" s="16">
        <v>4</v>
      </c>
      <c r="H686" s="16" t="s">
        <v>5</v>
      </c>
    </row>
    <row r="687" spans="1:8" x14ac:dyDescent="0.2">
      <c r="A687" s="2" t="s">
        <v>359</v>
      </c>
      <c r="B687" s="13">
        <v>41286</v>
      </c>
      <c r="C687" s="71">
        <v>0.5</v>
      </c>
      <c r="D687" s="32" t="s">
        <v>1305</v>
      </c>
      <c r="E687" s="21" t="s">
        <v>42</v>
      </c>
      <c r="F687" s="21" t="s">
        <v>48</v>
      </c>
      <c r="G687" s="16">
        <v>4</v>
      </c>
      <c r="H687" s="16" t="s">
        <v>8</v>
      </c>
    </row>
    <row r="688" spans="1:8" x14ac:dyDescent="0.2">
      <c r="A688" s="2" t="s">
        <v>578</v>
      </c>
      <c r="B688" s="13">
        <v>41286</v>
      </c>
      <c r="C688" s="71">
        <v>0.54166666666666696</v>
      </c>
      <c r="D688" s="32" t="s">
        <v>1305</v>
      </c>
      <c r="E688" s="2" t="s">
        <v>7</v>
      </c>
      <c r="F688" s="2" t="s">
        <v>48</v>
      </c>
      <c r="G688" s="16">
        <v>5</v>
      </c>
      <c r="H688" s="16" t="s">
        <v>8</v>
      </c>
    </row>
    <row r="689" spans="1:8" x14ac:dyDescent="0.2">
      <c r="A689" s="2" t="s">
        <v>925</v>
      </c>
      <c r="B689" s="13">
        <v>41286</v>
      </c>
      <c r="C689" s="71">
        <v>0.58333333333333304</v>
      </c>
      <c r="D689" s="32" t="s">
        <v>1305</v>
      </c>
      <c r="E689" s="2" t="s">
        <v>4</v>
      </c>
      <c r="F689" s="2" t="s">
        <v>48</v>
      </c>
      <c r="G689" s="16">
        <v>6</v>
      </c>
      <c r="H689" s="16" t="s">
        <v>5</v>
      </c>
    </row>
    <row r="690" spans="1:8" x14ac:dyDescent="0.2">
      <c r="A690" s="2" t="s">
        <v>830</v>
      </c>
      <c r="B690" s="13">
        <v>41286</v>
      </c>
      <c r="C690" s="71">
        <v>0.625</v>
      </c>
      <c r="D690" s="32" t="s">
        <v>1305</v>
      </c>
      <c r="E690" s="21" t="s">
        <v>45</v>
      </c>
      <c r="F690" s="21" t="s">
        <v>48</v>
      </c>
      <c r="G690" s="16">
        <v>6</v>
      </c>
      <c r="H690" s="16" t="s">
        <v>8</v>
      </c>
    </row>
    <row r="691" spans="1:8" x14ac:dyDescent="0.2">
      <c r="A691" s="2" t="s">
        <v>1105</v>
      </c>
      <c r="B691" s="25">
        <v>41286</v>
      </c>
      <c r="C691" s="71">
        <v>0.66666666666666696</v>
      </c>
      <c r="D691" s="32" t="s">
        <v>1305</v>
      </c>
      <c r="E691" s="21" t="s">
        <v>7</v>
      </c>
      <c r="F691" s="21" t="s">
        <v>48</v>
      </c>
      <c r="G691" s="16">
        <v>7</v>
      </c>
      <c r="H691" s="16" t="s">
        <v>5</v>
      </c>
    </row>
    <row r="692" spans="1:8" x14ac:dyDescent="0.2">
      <c r="A692" s="2" t="s">
        <v>1031</v>
      </c>
      <c r="B692" s="13">
        <v>41286</v>
      </c>
      <c r="C692" s="71">
        <v>0.70833333333333304</v>
      </c>
      <c r="D692" s="32" t="s">
        <v>1305</v>
      </c>
      <c r="E692" s="2" t="s">
        <v>19</v>
      </c>
      <c r="F692" s="2" t="s">
        <v>48</v>
      </c>
      <c r="G692" s="16">
        <v>7</v>
      </c>
      <c r="H692" s="16" t="s">
        <v>8</v>
      </c>
    </row>
    <row r="693" spans="1:8" x14ac:dyDescent="0.2">
      <c r="A693" s="2" t="s">
        <v>1290</v>
      </c>
      <c r="B693" s="25">
        <v>41286</v>
      </c>
      <c r="C693" s="71">
        <v>0.75</v>
      </c>
      <c r="D693" s="32" t="s">
        <v>1305</v>
      </c>
      <c r="E693" s="21" t="s">
        <v>20</v>
      </c>
      <c r="F693" s="16" t="s">
        <v>48</v>
      </c>
      <c r="G693" s="16">
        <v>8</v>
      </c>
      <c r="H693" s="16" t="s">
        <v>5</v>
      </c>
    </row>
    <row r="694" spans="1:8" x14ac:dyDescent="0.2">
      <c r="A694" s="2" t="s">
        <v>467</v>
      </c>
      <c r="B694" s="25">
        <v>41293</v>
      </c>
      <c r="C694" s="71">
        <v>0.41666666666666702</v>
      </c>
      <c r="D694" s="32" t="s">
        <v>1305</v>
      </c>
      <c r="E694" s="21" t="s">
        <v>14</v>
      </c>
      <c r="F694" s="21" t="s">
        <v>50</v>
      </c>
      <c r="G694" s="16">
        <v>4</v>
      </c>
      <c r="H694" s="16" t="s">
        <v>5</v>
      </c>
    </row>
    <row r="695" spans="1:8" x14ac:dyDescent="0.2">
      <c r="A695" s="2" t="s">
        <v>471</v>
      </c>
      <c r="B695" s="25">
        <v>41293</v>
      </c>
      <c r="C695" s="71">
        <v>0.45833333333333398</v>
      </c>
      <c r="D695" s="32" t="s">
        <v>1305</v>
      </c>
      <c r="E695" s="21" t="s">
        <v>24</v>
      </c>
      <c r="F695" s="21" t="s">
        <v>48</v>
      </c>
      <c r="G695" s="16">
        <v>4</v>
      </c>
      <c r="H695" s="16" t="s">
        <v>5</v>
      </c>
    </row>
    <row r="696" spans="1:8" x14ac:dyDescent="0.2">
      <c r="A696" s="2" t="s">
        <v>591</v>
      </c>
      <c r="B696" s="25">
        <v>41293</v>
      </c>
      <c r="C696" s="71">
        <v>0.5</v>
      </c>
      <c r="D696" s="32" t="s">
        <v>1305</v>
      </c>
      <c r="E696" s="16" t="s">
        <v>20</v>
      </c>
      <c r="F696" s="16" t="s">
        <v>48</v>
      </c>
      <c r="G696" s="16">
        <v>5</v>
      </c>
      <c r="H696" s="16" t="s">
        <v>8</v>
      </c>
    </row>
    <row r="697" spans="1:8" x14ac:dyDescent="0.2">
      <c r="A697" s="2" t="s">
        <v>595</v>
      </c>
      <c r="B697" s="25">
        <v>41293</v>
      </c>
      <c r="C697" s="71">
        <v>0.54166666666666696</v>
      </c>
      <c r="D697" s="32" t="s">
        <v>1305</v>
      </c>
      <c r="E697" s="16" t="s">
        <v>13</v>
      </c>
      <c r="F697" s="16" t="s">
        <v>50</v>
      </c>
      <c r="G697" s="16">
        <v>5</v>
      </c>
      <c r="H697" s="16" t="s">
        <v>8</v>
      </c>
    </row>
    <row r="698" spans="1:8" x14ac:dyDescent="0.2">
      <c r="A698" s="2" t="s">
        <v>839</v>
      </c>
      <c r="B698" s="13">
        <v>41293</v>
      </c>
      <c r="C698" s="71">
        <v>0.58333333333333404</v>
      </c>
      <c r="D698" s="32" t="s">
        <v>1305</v>
      </c>
      <c r="E698" s="21" t="s">
        <v>14</v>
      </c>
      <c r="F698" s="21" t="s">
        <v>50</v>
      </c>
      <c r="G698" s="16">
        <v>6</v>
      </c>
      <c r="H698" s="16" t="s">
        <v>8</v>
      </c>
    </row>
    <row r="699" spans="1:8" x14ac:dyDescent="0.2">
      <c r="A699" s="2" t="s">
        <v>1298</v>
      </c>
      <c r="B699" s="25">
        <v>41293</v>
      </c>
      <c r="C699" s="71">
        <v>0.625</v>
      </c>
      <c r="D699" s="32" t="s">
        <v>1305</v>
      </c>
      <c r="E699" s="21" t="s">
        <v>4</v>
      </c>
      <c r="F699" s="21" t="s">
        <v>48</v>
      </c>
      <c r="G699" s="21">
        <v>8</v>
      </c>
      <c r="H699" s="21" t="s">
        <v>5</v>
      </c>
    </row>
    <row r="700" spans="1:8" x14ac:dyDescent="0.2">
      <c r="A700" s="2" t="s">
        <v>251</v>
      </c>
      <c r="B700" s="13">
        <v>41300</v>
      </c>
      <c r="C700" s="71">
        <v>0.41666666666666702</v>
      </c>
      <c r="D700" s="32" t="s">
        <v>1305</v>
      </c>
      <c r="E700" s="2" t="s">
        <v>19</v>
      </c>
      <c r="F700" s="2" t="s">
        <v>48</v>
      </c>
      <c r="G700" s="17">
        <v>3</v>
      </c>
      <c r="H700" s="17" t="s">
        <v>5</v>
      </c>
    </row>
    <row r="701" spans="1:8" x14ac:dyDescent="0.2">
      <c r="A701" s="2" t="s">
        <v>184</v>
      </c>
      <c r="B701" s="25">
        <v>41300</v>
      </c>
      <c r="C701" s="71">
        <v>0.45833333333333398</v>
      </c>
      <c r="D701" s="32" t="s">
        <v>1305</v>
      </c>
      <c r="E701" s="29" t="s">
        <v>24</v>
      </c>
      <c r="F701" s="29" t="s">
        <v>48</v>
      </c>
      <c r="G701" s="30">
        <v>3</v>
      </c>
      <c r="H701" s="29" t="s">
        <v>8</v>
      </c>
    </row>
    <row r="702" spans="1:8" x14ac:dyDescent="0.2">
      <c r="A702" s="2" t="s">
        <v>482</v>
      </c>
      <c r="B702" s="13">
        <v>41300</v>
      </c>
      <c r="C702" s="71">
        <v>0.5</v>
      </c>
      <c r="D702" s="32" t="s">
        <v>1305</v>
      </c>
      <c r="E702" s="16" t="s">
        <v>16</v>
      </c>
      <c r="F702" s="16" t="s">
        <v>48</v>
      </c>
      <c r="G702" s="16">
        <v>4</v>
      </c>
      <c r="H702" s="16" t="s">
        <v>5</v>
      </c>
    </row>
    <row r="703" spans="1:8" x14ac:dyDescent="0.2">
      <c r="A703" s="2" t="s">
        <v>477</v>
      </c>
      <c r="B703" s="13">
        <v>41300</v>
      </c>
      <c r="C703" s="71">
        <v>0.54166666666666696</v>
      </c>
      <c r="D703" s="32" t="s">
        <v>1305</v>
      </c>
      <c r="E703" s="16" t="s">
        <v>26</v>
      </c>
      <c r="F703" s="16" t="s">
        <v>50</v>
      </c>
      <c r="G703" s="16">
        <v>4</v>
      </c>
      <c r="H703" s="16" t="s">
        <v>5</v>
      </c>
    </row>
    <row r="704" spans="1:8" x14ac:dyDescent="0.2">
      <c r="A704" s="2" t="s">
        <v>389</v>
      </c>
      <c r="B704" s="25">
        <v>41300</v>
      </c>
      <c r="C704" s="71">
        <v>0.58333333333333404</v>
      </c>
      <c r="D704" s="32" t="s">
        <v>1305</v>
      </c>
      <c r="E704" s="21" t="s">
        <v>6</v>
      </c>
      <c r="F704" s="21" t="s">
        <v>48</v>
      </c>
      <c r="G704" s="16">
        <v>4</v>
      </c>
      <c r="H704" s="16" t="s">
        <v>8</v>
      </c>
    </row>
    <row r="705" spans="1:8" x14ac:dyDescent="0.2">
      <c r="A705" s="2" t="s">
        <v>718</v>
      </c>
      <c r="B705" s="13">
        <v>41300</v>
      </c>
      <c r="C705" s="71">
        <v>0.625</v>
      </c>
      <c r="D705" s="32" t="s">
        <v>1305</v>
      </c>
      <c r="E705" s="2" t="s">
        <v>20</v>
      </c>
      <c r="F705" s="2" t="s">
        <v>48</v>
      </c>
      <c r="G705" s="16">
        <v>5</v>
      </c>
      <c r="H705" s="21" t="s">
        <v>5</v>
      </c>
    </row>
    <row r="706" spans="1:8" x14ac:dyDescent="0.2">
      <c r="A706" s="2" t="s">
        <v>854</v>
      </c>
      <c r="B706" s="25">
        <v>41300</v>
      </c>
      <c r="C706" s="71">
        <v>0.66666666666666696</v>
      </c>
      <c r="D706" s="32" t="s">
        <v>1305</v>
      </c>
      <c r="E706" s="21" t="s">
        <v>26</v>
      </c>
      <c r="F706" s="16" t="s">
        <v>50</v>
      </c>
      <c r="G706" s="16">
        <v>6</v>
      </c>
      <c r="H706" s="16" t="s">
        <v>8</v>
      </c>
    </row>
    <row r="707" spans="1:8" x14ac:dyDescent="0.2">
      <c r="A707" s="2" t="s">
        <v>1044</v>
      </c>
      <c r="B707" s="13">
        <v>41300</v>
      </c>
      <c r="C707" s="71">
        <v>0.70833333333333404</v>
      </c>
      <c r="D707" s="32" t="s">
        <v>1305</v>
      </c>
      <c r="E707" s="21" t="s">
        <v>26</v>
      </c>
      <c r="F707" s="21" t="s">
        <v>48</v>
      </c>
      <c r="G707" s="16">
        <v>7</v>
      </c>
      <c r="H707" s="16" t="s">
        <v>8</v>
      </c>
    </row>
    <row r="708" spans="1:8" x14ac:dyDescent="0.2">
      <c r="A708" s="2" t="s">
        <v>1301</v>
      </c>
      <c r="B708" s="25">
        <v>41300</v>
      </c>
      <c r="C708" s="71">
        <v>0.75</v>
      </c>
      <c r="D708" s="32" t="s">
        <v>1305</v>
      </c>
      <c r="E708" s="21" t="s">
        <v>26</v>
      </c>
      <c r="F708" s="21" t="s">
        <v>48</v>
      </c>
      <c r="G708" s="21">
        <v>8</v>
      </c>
      <c r="H708" s="21" t="s">
        <v>5</v>
      </c>
    </row>
    <row r="709" spans="1:8" x14ac:dyDescent="0.2">
      <c r="A709" s="2" t="s">
        <v>75</v>
      </c>
      <c r="B709" s="13">
        <v>41216</v>
      </c>
      <c r="C709" s="71">
        <v>0.33333333333333331</v>
      </c>
      <c r="D709" s="32" t="str">
        <f t="shared" ref="D709:D769" si="11">LEFT(F709,3)</f>
        <v>OLA</v>
      </c>
      <c r="E709" s="2" t="s">
        <v>7</v>
      </c>
      <c r="F709" s="2" t="s">
        <v>20</v>
      </c>
      <c r="G709" s="16">
        <v>3</v>
      </c>
      <c r="H709" s="16" t="s">
        <v>8</v>
      </c>
    </row>
    <row r="710" spans="1:8" x14ac:dyDescent="0.2">
      <c r="A710" s="2" t="s">
        <v>400</v>
      </c>
      <c r="B710" s="25">
        <v>41216</v>
      </c>
      <c r="C710" s="71">
        <v>0.375</v>
      </c>
      <c r="D710" s="32" t="str">
        <f t="shared" si="11"/>
        <v>OLA</v>
      </c>
      <c r="E710" s="29" t="s">
        <v>12</v>
      </c>
      <c r="F710" s="29" t="s">
        <v>25</v>
      </c>
      <c r="G710" s="30">
        <v>4</v>
      </c>
      <c r="H710" s="29" t="s">
        <v>5</v>
      </c>
    </row>
    <row r="711" spans="1:8" x14ac:dyDescent="0.2">
      <c r="A711" s="2" t="s">
        <v>261</v>
      </c>
      <c r="B711" s="25">
        <v>41216</v>
      </c>
      <c r="C711" s="71">
        <v>0.41666666666666702</v>
      </c>
      <c r="D711" s="32" t="str">
        <f t="shared" si="11"/>
        <v>OLA</v>
      </c>
      <c r="E711" s="2" t="s">
        <v>11</v>
      </c>
      <c r="F711" s="2" t="s">
        <v>25</v>
      </c>
      <c r="G711" s="17">
        <v>4</v>
      </c>
      <c r="H711" s="17" t="s">
        <v>8</v>
      </c>
    </row>
    <row r="712" spans="1:8" x14ac:dyDescent="0.2">
      <c r="A712" s="2" t="s">
        <v>262</v>
      </c>
      <c r="B712" s="25">
        <v>41216</v>
      </c>
      <c r="C712" s="71">
        <v>0.45833333333333298</v>
      </c>
      <c r="D712" s="32" t="str">
        <f t="shared" si="11"/>
        <v>OLA</v>
      </c>
      <c r="E712" s="2" t="s">
        <v>42</v>
      </c>
      <c r="F712" s="2" t="s">
        <v>20</v>
      </c>
      <c r="G712" s="17">
        <v>4</v>
      </c>
      <c r="H712" s="17" t="s">
        <v>8</v>
      </c>
    </row>
    <row r="713" spans="1:8" x14ac:dyDescent="0.2">
      <c r="A713" s="2" t="s">
        <v>625</v>
      </c>
      <c r="B713" s="13">
        <v>41216</v>
      </c>
      <c r="C713" s="71">
        <v>0.5</v>
      </c>
      <c r="D713" s="32" t="str">
        <f t="shared" si="11"/>
        <v>OLA</v>
      </c>
      <c r="E713" s="21" t="s">
        <v>11</v>
      </c>
      <c r="F713" s="16" t="s">
        <v>20</v>
      </c>
      <c r="G713" s="16">
        <v>5</v>
      </c>
      <c r="H713" s="16" t="s">
        <v>5</v>
      </c>
    </row>
    <row r="714" spans="1:8" x14ac:dyDescent="0.2">
      <c r="A714" s="2" t="s">
        <v>488</v>
      </c>
      <c r="B714" s="13">
        <v>41216</v>
      </c>
      <c r="C714" s="71">
        <v>0.54166666666666696</v>
      </c>
      <c r="D714" s="32" t="str">
        <f t="shared" si="11"/>
        <v>OLA</v>
      </c>
      <c r="E714" s="21" t="s">
        <v>19</v>
      </c>
      <c r="F714" s="21" t="s">
        <v>47</v>
      </c>
      <c r="G714" s="16">
        <v>5</v>
      </c>
      <c r="H714" s="16" t="s">
        <v>8</v>
      </c>
    </row>
    <row r="715" spans="1:8" x14ac:dyDescent="0.2">
      <c r="A715" s="2" t="s">
        <v>496</v>
      </c>
      <c r="B715" s="13">
        <v>41216</v>
      </c>
      <c r="C715" s="71">
        <v>0.58333333333333304</v>
      </c>
      <c r="D715" s="32" t="str">
        <f t="shared" si="11"/>
        <v>OLA</v>
      </c>
      <c r="E715" s="21" t="s">
        <v>46</v>
      </c>
      <c r="F715" s="21" t="s">
        <v>20</v>
      </c>
      <c r="G715" s="16">
        <v>5</v>
      </c>
      <c r="H715" s="16" t="s">
        <v>8</v>
      </c>
    </row>
    <row r="716" spans="1:8" x14ac:dyDescent="0.2">
      <c r="A716" s="2" t="s">
        <v>866</v>
      </c>
      <c r="B716" s="25">
        <v>41216</v>
      </c>
      <c r="C716" s="71">
        <v>0.625</v>
      </c>
      <c r="D716" s="32" t="str">
        <f t="shared" si="11"/>
        <v>OLA</v>
      </c>
      <c r="E716" s="21" t="s">
        <v>4</v>
      </c>
      <c r="F716" s="21" t="s">
        <v>20</v>
      </c>
      <c r="G716" s="16">
        <v>6</v>
      </c>
      <c r="H716" s="16" t="s">
        <v>5</v>
      </c>
    </row>
    <row r="717" spans="1:8" x14ac:dyDescent="0.2">
      <c r="A717" s="2" t="s">
        <v>725</v>
      </c>
      <c r="B717" s="25">
        <v>41216</v>
      </c>
      <c r="C717" s="71">
        <v>0.66666666666666696</v>
      </c>
      <c r="D717" s="32" t="str">
        <f t="shared" si="11"/>
        <v>OLA</v>
      </c>
      <c r="E717" s="2" t="s">
        <v>48</v>
      </c>
      <c r="F717" s="2" t="s">
        <v>20</v>
      </c>
      <c r="G717" s="17">
        <v>6</v>
      </c>
      <c r="H717" s="21" t="s">
        <v>8</v>
      </c>
    </row>
    <row r="718" spans="1:8" x14ac:dyDescent="0.2">
      <c r="A718" s="2" t="s">
        <v>732</v>
      </c>
      <c r="B718" s="13">
        <v>41216</v>
      </c>
      <c r="C718" s="71">
        <v>0.70833333333333304</v>
      </c>
      <c r="D718" s="32" t="str">
        <f t="shared" si="11"/>
        <v>OLA</v>
      </c>
      <c r="E718" s="2" t="s">
        <v>15</v>
      </c>
      <c r="F718" s="2" t="s">
        <v>25</v>
      </c>
      <c r="G718" s="43">
        <v>6</v>
      </c>
      <c r="H718" s="21" t="s">
        <v>8</v>
      </c>
    </row>
    <row r="719" spans="1:8" x14ac:dyDescent="0.2">
      <c r="A719" s="2" t="s">
        <v>1056</v>
      </c>
      <c r="B719" s="25">
        <v>41216</v>
      </c>
      <c r="C719" s="71">
        <v>0.75</v>
      </c>
      <c r="D719" s="32" t="str">
        <f t="shared" si="11"/>
        <v>OLA</v>
      </c>
      <c r="E719" s="16" t="s">
        <v>26</v>
      </c>
      <c r="F719" s="16" t="s">
        <v>20</v>
      </c>
      <c r="G719" s="16">
        <v>7</v>
      </c>
      <c r="H719" s="16" t="s">
        <v>5</v>
      </c>
    </row>
    <row r="720" spans="1:8" x14ac:dyDescent="0.2">
      <c r="A720" s="2" t="s">
        <v>1245</v>
      </c>
      <c r="B720" s="13">
        <v>41216</v>
      </c>
      <c r="C720" s="71">
        <v>0.79166666666666696</v>
      </c>
      <c r="D720" s="32" t="str">
        <f t="shared" si="11"/>
        <v>OLA</v>
      </c>
      <c r="E720" s="2" t="s">
        <v>43</v>
      </c>
      <c r="F720" s="2" t="s">
        <v>25</v>
      </c>
      <c r="G720" s="16">
        <v>8</v>
      </c>
      <c r="H720" s="16" t="s">
        <v>5</v>
      </c>
    </row>
    <row r="721" spans="1:8" x14ac:dyDescent="0.2">
      <c r="A721" s="2" t="s">
        <v>1134</v>
      </c>
      <c r="B721" s="25">
        <v>41216</v>
      </c>
      <c r="C721" s="71">
        <v>0.83333333333333304</v>
      </c>
      <c r="D721" s="32" t="str">
        <f t="shared" si="11"/>
        <v>OLA</v>
      </c>
      <c r="E721" s="29" t="s">
        <v>26</v>
      </c>
      <c r="F721" s="29" t="s">
        <v>47</v>
      </c>
      <c r="G721" s="30">
        <v>8</v>
      </c>
      <c r="H721" s="29" t="s">
        <v>8</v>
      </c>
    </row>
    <row r="722" spans="1:8" x14ac:dyDescent="0.2">
      <c r="A722" s="2" t="s">
        <v>86</v>
      </c>
      <c r="B722" s="31">
        <v>41223</v>
      </c>
      <c r="C722" s="71">
        <v>0.33333333333333331</v>
      </c>
      <c r="D722" s="32" t="str">
        <f t="shared" si="11"/>
        <v>OLA</v>
      </c>
      <c r="E722" s="37" t="s">
        <v>51</v>
      </c>
      <c r="F722" s="37" t="s">
        <v>25</v>
      </c>
      <c r="G722" s="33">
        <v>3</v>
      </c>
      <c r="H722" s="33" t="s">
        <v>8</v>
      </c>
    </row>
    <row r="723" spans="1:8" x14ac:dyDescent="0.2">
      <c r="A723" s="2" t="s">
        <v>407</v>
      </c>
      <c r="B723" s="25">
        <v>41223</v>
      </c>
      <c r="C723" s="71">
        <v>0.375</v>
      </c>
      <c r="D723" s="32" t="str">
        <f t="shared" si="11"/>
        <v>OLA</v>
      </c>
      <c r="E723" s="29" t="s">
        <v>48</v>
      </c>
      <c r="F723" s="29" t="s">
        <v>47</v>
      </c>
      <c r="G723" s="30">
        <v>4</v>
      </c>
      <c r="H723" s="29" t="s">
        <v>5</v>
      </c>
    </row>
    <row r="724" spans="1:8" x14ac:dyDescent="0.2">
      <c r="A724" s="2" t="s">
        <v>409</v>
      </c>
      <c r="B724" s="25">
        <v>41223</v>
      </c>
      <c r="C724" s="71">
        <v>0.41666666666666702</v>
      </c>
      <c r="D724" s="32" t="str">
        <f t="shared" si="11"/>
        <v>OLA</v>
      </c>
      <c r="E724" s="29" t="s">
        <v>7</v>
      </c>
      <c r="F724" s="29" t="s">
        <v>20</v>
      </c>
      <c r="G724" s="30">
        <v>4</v>
      </c>
      <c r="H724" s="29" t="s">
        <v>5</v>
      </c>
    </row>
    <row r="725" spans="1:8" x14ac:dyDescent="0.2">
      <c r="A725" s="2" t="s">
        <v>411</v>
      </c>
      <c r="B725" s="25">
        <v>41223</v>
      </c>
      <c r="C725" s="71">
        <v>0.45833333333333298</v>
      </c>
      <c r="D725" s="32" t="str">
        <f t="shared" si="11"/>
        <v>OLA</v>
      </c>
      <c r="E725" s="29" t="s">
        <v>46</v>
      </c>
      <c r="F725" s="29" t="s">
        <v>25</v>
      </c>
      <c r="G725" s="30">
        <v>4</v>
      </c>
      <c r="H725" s="29" t="s">
        <v>5</v>
      </c>
    </row>
    <row r="726" spans="1:8" x14ac:dyDescent="0.2">
      <c r="A726" s="2" t="s">
        <v>277</v>
      </c>
      <c r="B726" s="25">
        <v>41223</v>
      </c>
      <c r="C726" s="71">
        <v>0.5</v>
      </c>
      <c r="D726" s="32" t="str">
        <f t="shared" si="11"/>
        <v>OLA</v>
      </c>
      <c r="E726" s="2" t="s">
        <v>60</v>
      </c>
      <c r="F726" s="2" t="s">
        <v>20</v>
      </c>
      <c r="G726" s="17">
        <v>4</v>
      </c>
      <c r="H726" s="17" t="s">
        <v>8</v>
      </c>
    </row>
    <row r="727" spans="1:8" x14ac:dyDescent="0.2">
      <c r="A727" s="2" t="s">
        <v>629</v>
      </c>
      <c r="B727" s="13">
        <v>41223</v>
      </c>
      <c r="C727" s="71">
        <v>0.54166666666666696</v>
      </c>
      <c r="D727" s="32" t="str">
        <f t="shared" si="11"/>
        <v>OLA</v>
      </c>
      <c r="E727" s="16" t="s">
        <v>12</v>
      </c>
      <c r="F727" s="16" t="s">
        <v>20</v>
      </c>
      <c r="G727" s="16">
        <v>5</v>
      </c>
      <c r="H727" s="16" t="s">
        <v>5</v>
      </c>
    </row>
    <row r="728" spans="1:8" x14ac:dyDescent="0.2">
      <c r="A728" s="2" t="s">
        <v>499</v>
      </c>
      <c r="B728" s="13">
        <v>41223</v>
      </c>
      <c r="C728" s="71">
        <v>0.58333333333333304</v>
      </c>
      <c r="D728" s="32" t="str">
        <f t="shared" si="11"/>
        <v>OLA</v>
      </c>
      <c r="E728" s="21" t="s">
        <v>23</v>
      </c>
      <c r="F728" s="21" t="s">
        <v>25</v>
      </c>
      <c r="G728" s="16">
        <v>5</v>
      </c>
      <c r="H728" s="16" t="s">
        <v>8</v>
      </c>
    </row>
    <row r="729" spans="1:8" x14ac:dyDescent="0.2">
      <c r="A729" s="2" t="s">
        <v>509</v>
      </c>
      <c r="B729" s="13">
        <v>41223</v>
      </c>
      <c r="C729" s="71">
        <v>0.625</v>
      </c>
      <c r="D729" s="32" t="str">
        <f t="shared" si="11"/>
        <v>OLA</v>
      </c>
      <c r="E729" s="21" t="s">
        <v>18</v>
      </c>
      <c r="F729" s="21" t="s">
        <v>47</v>
      </c>
      <c r="G729" s="16">
        <v>5</v>
      </c>
      <c r="H729" s="16" t="s">
        <v>8</v>
      </c>
    </row>
    <row r="730" spans="1:8" x14ac:dyDescent="0.2">
      <c r="A730" s="2" t="s">
        <v>959</v>
      </c>
      <c r="B730" s="13">
        <v>41223</v>
      </c>
      <c r="C730" s="71">
        <v>0.66666666666666696</v>
      </c>
      <c r="D730" s="32" t="str">
        <f t="shared" si="11"/>
        <v>OLA</v>
      </c>
      <c r="E730" s="16" t="s">
        <v>48</v>
      </c>
      <c r="F730" s="16" t="s">
        <v>25</v>
      </c>
      <c r="G730" s="16">
        <v>7</v>
      </c>
      <c r="H730" s="16" t="s">
        <v>8</v>
      </c>
    </row>
    <row r="731" spans="1:8" x14ac:dyDescent="0.2">
      <c r="A731" s="2" t="s">
        <v>956</v>
      </c>
      <c r="B731" s="25">
        <v>41223</v>
      </c>
      <c r="C731" s="71">
        <v>0.70833333333333304</v>
      </c>
      <c r="D731" s="32" t="str">
        <f t="shared" si="11"/>
        <v>OLA</v>
      </c>
      <c r="E731" s="21" t="s">
        <v>13</v>
      </c>
      <c r="F731" s="16" t="s">
        <v>47</v>
      </c>
      <c r="G731" s="16">
        <v>7</v>
      </c>
      <c r="H731" s="16" t="s">
        <v>8</v>
      </c>
    </row>
    <row r="732" spans="1:8" x14ac:dyDescent="0.2">
      <c r="A732" s="2" t="s">
        <v>1252</v>
      </c>
      <c r="B732" s="25">
        <v>41223</v>
      </c>
      <c r="C732" s="71">
        <v>0.75</v>
      </c>
      <c r="D732" s="32" t="str">
        <f t="shared" si="11"/>
        <v>OLA</v>
      </c>
      <c r="E732" s="16" t="s">
        <v>7</v>
      </c>
      <c r="F732" s="21" t="s">
        <v>20</v>
      </c>
      <c r="G732" s="16">
        <v>8</v>
      </c>
      <c r="H732" s="16" t="s">
        <v>5</v>
      </c>
    </row>
    <row r="733" spans="1:8" x14ac:dyDescent="0.2">
      <c r="A733" s="2" t="s">
        <v>1141</v>
      </c>
      <c r="B733" s="25">
        <v>41223</v>
      </c>
      <c r="C733" s="71">
        <v>0.79166666666666696</v>
      </c>
      <c r="D733" s="32" t="str">
        <f t="shared" si="11"/>
        <v>OLA</v>
      </c>
      <c r="E733" s="29" t="s">
        <v>26</v>
      </c>
      <c r="F733" s="29" t="s">
        <v>20</v>
      </c>
      <c r="G733" s="30">
        <v>8</v>
      </c>
      <c r="H733" s="29" t="s">
        <v>8</v>
      </c>
    </row>
    <row r="734" spans="1:8" x14ac:dyDescent="0.2">
      <c r="A734" s="2" t="s">
        <v>1145</v>
      </c>
      <c r="B734" s="25">
        <v>41223</v>
      </c>
      <c r="C734" s="71">
        <v>0.83333333333333304</v>
      </c>
      <c r="D734" s="32" t="str">
        <f t="shared" si="11"/>
        <v>OLA</v>
      </c>
      <c r="E734" s="29" t="s">
        <v>21</v>
      </c>
      <c r="F734" s="29" t="s">
        <v>25</v>
      </c>
      <c r="G734" s="30">
        <v>8</v>
      </c>
      <c r="H734" s="29" t="s">
        <v>8</v>
      </c>
    </row>
    <row r="735" spans="1:8" x14ac:dyDescent="0.2">
      <c r="A735" s="2" t="s">
        <v>200</v>
      </c>
      <c r="B735" s="25">
        <v>41230</v>
      </c>
      <c r="C735" s="71">
        <v>0.33333333333333331</v>
      </c>
      <c r="D735" s="32" t="str">
        <f t="shared" si="11"/>
        <v>OLA</v>
      </c>
      <c r="E735" s="29" t="s">
        <v>12</v>
      </c>
      <c r="F735" s="29" t="s">
        <v>20</v>
      </c>
      <c r="G735" s="30">
        <v>3</v>
      </c>
      <c r="H735" s="29" t="s">
        <v>5</v>
      </c>
    </row>
    <row r="736" spans="1:8" x14ac:dyDescent="0.2">
      <c r="A736" s="2" t="s">
        <v>93</v>
      </c>
      <c r="B736" s="25">
        <v>41230</v>
      </c>
      <c r="C736" s="71">
        <v>0.375</v>
      </c>
      <c r="D736" s="32" t="str">
        <f t="shared" si="11"/>
        <v>OLA</v>
      </c>
      <c r="E736" s="21" t="s">
        <v>49</v>
      </c>
      <c r="F736" s="21" t="s">
        <v>20</v>
      </c>
      <c r="G736" s="16">
        <v>3</v>
      </c>
      <c r="H736" s="16" t="s">
        <v>8</v>
      </c>
    </row>
    <row r="737" spans="1:8" x14ac:dyDescent="0.2">
      <c r="A737" s="2" t="s">
        <v>100</v>
      </c>
      <c r="B737" s="13">
        <v>41230</v>
      </c>
      <c r="C737" s="71">
        <v>0.41666666666666702</v>
      </c>
      <c r="D737" s="32" t="str">
        <f t="shared" si="11"/>
        <v>OLA</v>
      </c>
      <c r="E737" s="16" t="s">
        <v>18</v>
      </c>
      <c r="F737" s="16" t="s">
        <v>25</v>
      </c>
      <c r="G737" s="16">
        <v>3</v>
      </c>
      <c r="H737" s="16" t="s">
        <v>8</v>
      </c>
    </row>
    <row r="738" spans="1:8" x14ac:dyDescent="0.2">
      <c r="A738" s="2" t="s">
        <v>421</v>
      </c>
      <c r="B738" s="25">
        <v>41230</v>
      </c>
      <c r="C738" s="71">
        <v>0.45833333333333298</v>
      </c>
      <c r="D738" s="32" t="str">
        <f t="shared" si="11"/>
        <v>OLA</v>
      </c>
      <c r="E738" s="29" t="s">
        <v>14</v>
      </c>
      <c r="F738" s="29" t="s">
        <v>25</v>
      </c>
      <c r="G738" s="30">
        <v>4</v>
      </c>
      <c r="H738" s="29" t="s">
        <v>5</v>
      </c>
    </row>
    <row r="739" spans="1:8" x14ac:dyDescent="0.2">
      <c r="A739" s="2" t="s">
        <v>642</v>
      </c>
      <c r="B739" s="25">
        <v>41230</v>
      </c>
      <c r="C739" s="71">
        <v>0.5</v>
      </c>
      <c r="D739" s="32" t="str">
        <f t="shared" si="11"/>
        <v>OLA</v>
      </c>
      <c r="E739" s="21" t="s">
        <v>13</v>
      </c>
      <c r="F739" s="16" t="s">
        <v>20</v>
      </c>
      <c r="G739" s="16">
        <v>5</v>
      </c>
      <c r="H739" s="16" t="s">
        <v>5</v>
      </c>
    </row>
    <row r="740" spans="1:8" x14ac:dyDescent="0.2">
      <c r="A740" s="2" t="s">
        <v>762</v>
      </c>
      <c r="B740" s="25">
        <v>41230</v>
      </c>
      <c r="C740" s="71">
        <v>0.54166666666666696</v>
      </c>
      <c r="D740" s="32" t="str">
        <f t="shared" si="11"/>
        <v>OLA</v>
      </c>
      <c r="E740" s="2" t="s">
        <v>42</v>
      </c>
      <c r="F740" s="2" t="s">
        <v>25</v>
      </c>
      <c r="G740" s="17">
        <v>6</v>
      </c>
      <c r="H740" s="21" t="s">
        <v>8</v>
      </c>
    </row>
    <row r="741" spans="1:8" x14ac:dyDescent="0.2">
      <c r="A741" s="2" t="s">
        <v>1156</v>
      </c>
      <c r="B741" s="13">
        <v>41230</v>
      </c>
      <c r="C741" s="71">
        <v>0.58333333333333337</v>
      </c>
      <c r="D741" s="32" t="str">
        <f t="shared" si="11"/>
        <v>OLA</v>
      </c>
      <c r="E741" s="2" t="s">
        <v>6</v>
      </c>
      <c r="F741" s="2" t="s">
        <v>47</v>
      </c>
      <c r="G741" s="16">
        <v>8</v>
      </c>
      <c r="H741" s="21" t="s">
        <v>8</v>
      </c>
    </row>
    <row r="742" spans="1:8" x14ac:dyDescent="0.2">
      <c r="A742" s="2" t="s">
        <v>1261</v>
      </c>
      <c r="B742" s="13">
        <v>41230</v>
      </c>
      <c r="C742" s="71">
        <v>0.625</v>
      </c>
      <c r="D742" s="32" t="str">
        <f t="shared" si="11"/>
        <v>OLA</v>
      </c>
      <c r="E742" s="21" t="s">
        <v>26</v>
      </c>
      <c r="F742" s="21" t="s">
        <v>25</v>
      </c>
      <c r="G742" s="16">
        <v>8</v>
      </c>
      <c r="H742" s="16" t="s">
        <v>5</v>
      </c>
    </row>
    <row r="743" spans="1:8" x14ac:dyDescent="0.2">
      <c r="A743" s="2" t="s">
        <v>1150</v>
      </c>
      <c r="B743" s="25">
        <v>41230</v>
      </c>
      <c r="C743" s="71">
        <v>0.66666666666666696</v>
      </c>
      <c r="D743" s="32" t="str">
        <f t="shared" si="11"/>
        <v>OLA</v>
      </c>
      <c r="E743" s="29" t="s">
        <v>60</v>
      </c>
      <c r="F743" s="29" t="s">
        <v>25</v>
      </c>
      <c r="G743" s="30">
        <v>8</v>
      </c>
      <c r="H743" s="29" t="s">
        <v>8</v>
      </c>
    </row>
    <row r="744" spans="1:8" x14ac:dyDescent="0.2">
      <c r="A744" s="2" t="s">
        <v>212</v>
      </c>
      <c r="B744" s="13">
        <v>41244</v>
      </c>
      <c r="C744" s="71">
        <v>0.33333333333333331</v>
      </c>
      <c r="D744" s="32" t="str">
        <f t="shared" si="11"/>
        <v>OLA</v>
      </c>
      <c r="E744" s="2" t="s">
        <v>19</v>
      </c>
      <c r="F744" s="2" t="s">
        <v>20</v>
      </c>
      <c r="G744" s="16">
        <v>3</v>
      </c>
      <c r="H744" s="16" t="s">
        <v>5</v>
      </c>
    </row>
    <row r="745" spans="1:8" x14ac:dyDescent="0.2">
      <c r="A745" s="2" t="s">
        <v>102</v>
      </c>
      <c r="B745" s="25">
        <v>41244</v>
      </c>
      <c r="C745" s="71">
        <v>0.375</v>
      </c>
      <c r="D745" s="32" t="str">
        <f t="shared" si="11"/>
        <v>OLA</v>
      </c>
      <c r="E745" s="21" t="s">
        <v>43</v>
      </c>
      <c r="F745" s="21" t="s">
        <v>25</v>
      </c>
      <c r="G745" s="16">
        <v>3</v>
      </c>
      <c r="H745" s="16" t="s">
        <v>8</v>
      </c>
    </row>
    <row r="746" spans="1:8" x14ac:dyDescent="0.2">
      <c r="A746" s="2" t="s">
        <v>426</v>
      </c>
      <c r="B746" s="25">
        <v>41244</v>
      </c>
      <c r="C746" s="71">
        <v>0.41666666666666702</v>
      </c>
      <c r="D746" s="32" t="str">
        <f t="shared" si="11"/>
        <v>OLA</v>
      </c>
      <c r="E746" s="29" t="s">
        <v>50</v>
      </c>
      <c r="F746" s="29" t="s">
        <v>47</v>
      </c>
      <c r="G746" s="30">
        <v>4</v>
      </c>
      <c r="H746" s="29" t="s">
        <v>5</v>
      </c>
    </row>
    <row r="747" spans="1:8" x14ac:dyDescent="0.2">
      <c r="A747" s="2" t="s">
        <v>428</v>
      </c>
      <c r="B747" s="42">
        <v>41244</v>
      </c>
      <c r="C747" s="71">
        <v>0.45833333333333298</v>
      </c>
      <c r="D747" s="32" t="str">
        <f t="shared" si="11"/>
        <v>OLA</v>
      </c>
      <c r="E747" s="29" t="s">
        <v>48</v>
      </c>
      <c r="F747" s="29" t="s">
        <v>20</v>
      </c>
      <c r="G747" s="30">
        <v>4</v>
      </c>
      <c r="H747" s="29" t="s">
        <v>5</v>
      </c>
    </row>
    <row r="748" spans="1:8" x14ac:dyDescent="0.2">
      <c r="A748" s="2" t="s">
        <v>308</v>
      </c>
      <c r="B748" s="13">
        <v>41244</v>
      </c>
      <c r="C748" s="71">
        <v>0.5</v>
      </c>
      <c r="D748" s="32" t="str">
        <f t="shared" si="11"/>
        <v>OLA</v>
      </c>
      <c r="E748" s="2" t="s">
        <v>16</v>
      </c>
      <c r="F748" s="2" t="s">
        <v>25</v>
      </c>
      <c r="G748" s="16">
        <v>4</v>
      </c>
      <c r="H748" s="16" t="s">
        <v>8</v>
      </c>
    </row>
    <row r="749" spans="1:8" x14ac:dyDescent="0.2">
      <c r="A749" s="2" t="s">
        <v>650</v>
      </c>
      <c r="B749" s="42">
        <v>41244</v>
      </c>
      <c r="C749" s="71">
        <v>0.54166666666666696</v>
      </c>
      <c r="D749" s="32" t="str">
        <f t="shared" si="11"/>
        <v>OLA</v>
      </c>
      <c r="E749" s="29" t="s">
        <v>14</v>
      </c>
      <c r="F749" s="29" t="s">
        <v>25</v>
      </c>
      <c r="G749" s="30">
        <v>5</v>
      </c>
      <c r="H749" s="29" t="s">
        <v>5</v>
      </c>
    </row>
    <row r="750" spans="1:8" x14ac:dyDescent="0.2">
      <c r="A750" s="2" t="s">
        <v>524</v>
      </c>
      <c r="B750" s="25">
        <v>41244</v>
      </c>
      <c r="C750" s="71">
        <v>0.58333333333333304</v>
      </c>
      <c r="D750" s="32" t="str">
        <f t="shared" si="11"/>
        <v>OLA</v>
      </c>
      <c r="E750" s="21" t="s">
        <v>9</v>
      </c>
      <c r="F750" s="21" t="s">
        <v>47</v>
      </c>
      <c r="G750" s="21">
        <v>5</v>
      </c>
      <c r="H750" s="21" t="s">
        <v>8</v>
      </c>
    </row>
    <row r="751" spans="1:8" x14ac:dyDescent="0.2">
      <c r="A751" s="2" t="s">
        <v>527</v>
      </c>
      <c r="B751" s="25">
        <v>41244</v>
      </c>
      <c r="C751" s="71">
        <v>0.625</v>
      </c>
      <c r="D751" s="32" t="str">
        <f t="shared" si="11"/>
        <v>OLA</v>
      </c>
      <c r="E751" s="21" t="s">
        <v>19</v>
      </c>
      <c r="F751" s="21" t="s">
        <v>25</v>
      </c>
      <c r="G751" s="21">
        <v>5</v>
      </c>
      <c r="H751" s="21" t="s">
        <v>8</v>
      </c>
    </row>
    <row r="752" spans="1:8" x14ac:dyDescent="0.2">
      <c r="A752" s="2" t="s">
        <v>770</v>
      </c>
      <c r="B752" s="25">
        <v>41244</v>
      </c>
      <c r="C752" s="71">
        <v>0.66666666666666696</v>
      </c>
      <c r="D752" s="32" t="str">
        <f t="shared" si="11"/>
        <v>OLA</v>
      </c>
      <c r="E752" s="2" t="s">
        <v>16</v>
      </c>
      <c r="F752" s="2" t="s">
        <v>20</v>
      </c>
      <c r="G752" s="17">
        <v>6</v>
      </c>
      <c r="H752" s="21" t="s">
        <v>8</v>
      </c>
    </row>
    <row r="753" spans="1:8" x14ac:dyDescent="0.2">
      <c r="A753" s="2" t="s">
        <v>777</v>
      </c>
      <c r="B753" s="25">
        <v>41244</v>
      </c>
      <c r="C753" s="71">
        <v>0.70833333333333304</v>
      </c>
      <c r="D753" s="32" t="str">
        <f t="shared" si="11"/>
        <v>OLA</v>
      </c>
      <c r="E753" s="2" t="s">
        <v>49</v>
      </c>
      <c r="F753" s="2" t="s">
        <v>25</v>
      </c>
      <c r="G753" s="17">
        <v>6</v>
      </c>
      <c r="H753" s="21" t="s">
        <v>8</v>
      </c>
    </row>
    <row r="754" spans="1:8" x14ac:dyDescent="0.2">
      <c r="A754" s="2" t="s">
        <v>1076</v>
      </c>
      <c r="B754" s="25">
        <v>41244</v>
      </c>
      <c r="C754" s="71">
        <v>0.75</v>
      </c>
      <c r="D754" s="32" t="str">
        <f t="shared" si="11"/>
        <v>OLA</v>
      </c>
      <c r="E754" s="16" t="s">
        <v>18</v>
      </c>
      <c r="F754" s="16" t="s">
        <v>20</v>
      </c>
      <c r="G754" s="16">
        <v>7</v>
      </c>
      <c r="H754" s="16" t="s">
        <v>5</v>
      </c>
    </row>
    <row r="755" spans="1:8" x14ac:dyDescent="0.2">
      <c r="A755" s="2" t="s">
        <v>980</v>
      </c>
      <c r="B755" s="25">
        <v>41244</v>
      </c>
      <c r="C755" s="71">
        <v>0.79166666666666696</v>
      </c>
      <c r="D755" s="32" t="str">
        <f t="shared" si="11"/>
        <v>OLA</v>
      </c>
      <c r="E755" s="16" t="s">
        <v>18</v>
      </c>
      <c r="F755" s="16" t="s">
        <v>47</v>
      </c>
      <c r="G755" s="16">
        <v>7</v>
      </c>
      <c r="H755" s="16" t="s">
        <v>8</v>
      </c>
    </row>
    <row r="756" spans="1:8" x14ac:dyDescent="0.2">
      <c r="A756" s="2" t="s">
        <v>1268</v>
      </c>
      <c r="B756" s="13">
        <v>41244</v>
      </c>
      <c r="C756" s="71">
        <v>0.83333333333333304</v>
      </c>
      <c r="D756" s="32" t="str">
        <f t="shared" si="11"/>
        <v>OLA</v>
      </c>
      <c r="E756" s="21" t="s">
        <v>18</v>
      </c>
      <c r="F756" s="16" t="s">
        <v>20</v>
      </c>
      <c r="G756" s="16">
        <v>8</v>
      </c>
      <c r="H756" s="16" t="s">
        <v>5</v>
      </c>
    </row>
    <row r="757" spans="1:8" x14ac:dyDescent="0.2">
      <c r="A757" s="2" t="s">
        <v>121</v>
      </c>
      <c r="B757" s="13">
        <v>41251</v>
      </c>
      <c r="C757" s="71">
        <v>0.33333333333333331</v>
      </c>
      <c r="D757" s="32" t="str">
        <f t="shared" si="11"/>
        <v>OLA</v>
      </c>
      <c r="E757" s="21" t="s">
        <v>15</v>
      </c>
      <c r="F757" s="16" t="s">
        <v>20</v>
      </c>
      <c r="G757" s="16">
        <v>3</v>
      </c>
      <c r="H757" s="16" t="s">
        <v>8</v>
      </c>
    </row>
    <row r="758" spans="1:8" x14ac:dyDescent="0.2">
      <c r="A758" s="2" t="s">
        <v>437</v>
      </c>
      <c r="B758" s="25">
        <v>41251</v>
      </c>
      <c r="C758" s="71">
        <v>0.375</v>
      </c>
      <c r="D758" s="32" t="str">
        <f t="shared" si="11"/>
        <v>OLA</v>
      </c>
      <c r="E758" s="46" t="s">
        <v>15</v>
      </c>
      <c r="F758" s="46" t="s">
        <v>47</v>
      </c>
      <c r="G758" s="30">
        <v>4</v>
      </c>
      <c r="H758" s="29" t="s">
        <v>5</v>
      </c>
    </row>
    <row r="759" spans="1:8" x14ac:dyDescent="0.2">
      <c r="A759" s="2" t="s">
        <v>662</v>
      </c>
      <c r="B759" s="25">
        <v>41251</v>
      </c>
      <c r="C759" s="71">
        <v>0.41666666666666702</v>
      </c>
      <c r="D759" s="32" t="str">
        <f t="shared" si="11"/>
        <v>OLA</v>
      </c>
      <c r="E759" s="29" t="s">
        <v>7</v>
      </c>
      <c r="F759" s="29" t="s">
        <v>25</v>
      </c>
      <c r="G759" s="30">
        <v>5</v>
      </c>
      <c r="H759" s="29" t="s">
        <v>5</v>
      </c>
    </row>
    <row r="760" spans="1:8" x14ac:dyDescent="0.2">
      <c r="A760" s="2" t="s">
        <v>541</v>
      </c>
      <c r="B760" s="25">
        <v>41251</v>
      </c>
      <c r="C760" s="71">
        <v>0.45833333333333298</v>
      </c>
      <c r="D760" s="32" t="str">
        <f t="shared" si="11"/>
        <v>OLA</v>
      </c>
      <c r="E760" s="21" t="s">
        <v>18</v>
      </c>
      <c r="F760" s="21" t="s">
        <v>25</v>
      </c>
      <c r="G760" s="16">
        <v>5</v>
      </c>
      <c r="H760" s="16" t="s">
        <v>8</v>
      </c>
    </row>
    <row r="761" spans="1:8" x14ac:dyDescent="0.2">
      <c r="A761" s="2" t="s">
        <v>545</v>
      </c>
      <c r="B761" s="25">
        <v>41251</v>
      </c>
      <c r="C761" s="71">
        <v>0.5</v>
      </c>
      <c r="D761" s="32" t="str">
        <f t="shared" si="11"/>
        <v>OLA</v>
      </c>
      <c r="E761" s="21" t="s">
        <v>16</v>
      </c>
      <c r="F761" s="21" t="s">
        <v>20</v>
      </c>
      <c r="G761" s="16">
        <v>5</v>
      </c>
      <c r="H761" s="16" t="s">
        <v>8</v>
      </c>
    </row>
    <row r="762" spans="1:8" x14ac:dyDescent="0.2">
      <c r="A762" s="2" t="s">
        <v>903</v>
      </c>
      <c r="B762" s="25">
        <v>41251</v>
      </c>
      <c r="C762" s="71">
        <v>0.54166666666666696</v>
      </c>
      <c r="D762" s="32" t="str">
        <f t="shared" si="11"/>
        <v>OLA</v>
      </c>
      <c r="E762" s="29" t="s">
        <v>22</v>
      </c>
      <c r="F762" s="29" t="s">
        <v>20</v>
      </c>
      <c r="G762" s="30">
        <v>6</v>
      </c>
      <c r="H762" s="29" t="s">
        <v>5</v>
      </c>
    </row>
    <row r="763" spans="1:8" x14ac:dyDescent="0.2">
      <c r="A763" s="2" t="s">
        <v>1084</v>
      </c>
      <c r="B763" s="13">
        <v>41251</v>
      </c>
      <c r="C763" s="71">
        <v>0.58333333333333304</v>
      </c>
      <c r="D763" s="32" t="str">
        <f t="shared" si="11"/>
        <v>OLA</v>
      </c>
      <c r="E763" s="21" t="s">
        <v>4</v>
      </c>
      <c r="F763" s="21" t="s">
        <v>20</v>
      </c>
      <c r="G763" s="21">
        <v>7</v>
      </c>
      <c r="H763" s="21" t="s">
        <v>5</v>
      </c>
    </row>
    <row r="764" spans="1:8" x14ac:dyDescent="0.2">
      <c r="A764" s="2" t="s">
        <v>992</v>
      </c>
      <c r="B764" s="25">
        <v>41251</v>
      </c>
      <c r="C764" s="71">
        <v>0.625</v>
      </c>
      <c r="D764" s="32" t="str">
        <f t="shared" si="11"/>
        <v>OLA</v>
      </c>
      <c r="E764" s="21" t="s">
        <v>7</v>
      </c>
      <c r="F764" s="21" t="s">
        <v>47</v>
      </c>
      <c r="G764" s="21">
        <v>7</v>
      </c>
      <c r="H764" s="21" t="s">
        <v>8</v>
      </c>
    </row>
    <row r="765" spans="1:8" x14ac:dyDescent="0.2">
      <c r="A765" s="2" t="s">
        <v>994</v>
      </c>
      <c r="B765" s="25">
        <v>41251</v>
      </c>
      <c r="C765" s="71">
        <v>0.66666666666666696</v>
      </c>
      <c r="D765" s="32" t="str">
        <f t="shared" si="11"/>
        <v>OLA</v>
      </c>
      <c r="E765" s="46" t="s">
        <v>22</v>
      </c>
      <c r="F765" s="46" t="s">
        <v>20</v>
      </c>
      <c r="G765" s="30">
        <v>7</v>
      </c>
      <c r="H765" s="29" t="s">
        <v>8</v>
      </c>
    </row>
    <row r="766" spans="1:8" x14ac:dyDescent="0.2">
      <c r="A766" s="2" t="s">
        <v>998</v>
      </c>
      <c r="B766" s="25">
        <v>41251</v>
      </c>
      <c r="C766" s="71">
        <v>0.70833333333333304</v>
      </c>
      <c r="D766" s="32" t="str">
        <f t="shared" si="11"/>
        <v>OLA</v>
      </c>
      <c r="E766" s="21" t="s">
        <v>12</v>
      </c>
      <c r="F766" s="21" t="s">
        <v>25</v>
      </c>
      <c r="G766" s="21">
        <v>7</v>
      </c>
      <c r="H766" s="21" t="s">
        <v>8</v>
      </c>
    </row>
    <row r="767" spans="1:8" x14ac:dyDescent="0.2">
      <c r="A767" s="2" t="s">
        <v>1178</v>
      </c>
      <c r="B767" s="13">
        <v>41251</v>
      </c>
      <c r="C767" s="71">
        <v>0.75</v>
      </c>
      <c r="D767" s="32" t="str">
        <f t="shared" si="11"/>
        <v>OLA</v>
      </c>
      <c r="E767" s="2" t="s">
        <v>4</v>
      </c>
      <c r="F767" s="2" t="s">
        <v>25</v>
      </c>
      <c r="G767" s="43">
        <v>8</v>
      </c>
      <c r="H767" s="21" t="s">
        <v>8</v>
      </c>
    </row>
    <row r="768" spans="1:8" x14ac:dyDescent="0.2">
      <c r="A768" s="2" t="s">
        <v>1183</v>
      </c>
      <c r="B768" s="13">
        <v>41251</v>
      </c>
      <c r="C768" s="71">
        <v>0.79166666666666696</v>
      </c>
      <c r="D768" s="32" t="str">
        <f t="shared" si="11"/>
        <v>OLA</v>
      </c>
      <c r="E768" s="2" t="s">
        <v>22</v>
      </c>
      <c r="F768" s="2" t="s">
        <v>20</v>
      </c>
      <c r="G768" s="17">
        <v>8</v>
      </c>
      <c r="H768" s="21" t="s">
        <v>8</v>
      </c>
    </row>
    <row r="769" spans="1:8" x14ac:dyDescent="0.2">
      <c r="A769" s="2" t="s">
        <v>1184</v>
      </c>
      <c r="B769" s="13">
        <v>41251</v>
      </c>
      <c r="C769" s="71">
        <v>0.83333333333333304</v>
      </c>
      <c r="D769" s="32" t="str">
        <f t="shared" si="11"/>
        <v>OLA</v>
      </c>
      <c r="E769" s="2" t="s">
        <v>15</v>
      </c>
      <c r="F769" s="2" t="s">
        <v>47</v>
      </c>
      <c r="G769" s="17">
        <v>8</v>
      </c>
      <c r="H769" s="21" t="s">
        <v>8</v>
      </c>
    </row>
    <row r="770" spans="1:8" x14ac:dyDescent="0.2">
      <c r="A770" s="2" t="s">
        <v>226</v>
      </c>
      <c r="B770" s="25">
        <v>41258</v>
      </c>
      <c r="C770" s="71">
        <v>0.33333333333333331</v>
      </c>
      <c r="D770" s="32" t="str">
        <f t="shared" ref="D770:D833" si="12">LEFT(F770,3)</f>
        <v>OLA</v>
      </c>
      <c r="E770" s="2" t="s">
        <v>18</v>
      </c>
      <c r="F770" s="2" t="s">
        <v>20</v>
      </c>
      <c r="G770" s="16">
        <v>3</v>
      </c>
      <c r="H770" s="16" t="s">
        <v>5</v>
      </c>
    </row>
    <row r="771" spans="1:8" x14ac:dyDescent="0.2">
      <c r="A771" s="2" t="s">
        <v>135</v>
      </c>
      <c r="B771" s="25">
        <v>41258</v>
      </c>
      <c r="C771" s="71">
        <v>0.375</v>
      </c>
      <c r="D771" s="32" t="str">
        <f t="shared" si="12"/>
        <v>OLA</v>
      </c>
      <c r="E771" s="21" t="s">
        <v>16</v>
      </c>
      <c r="F771" s="21" t="s">
        <v>20</v>
      </c>
      <c r="G771" s="16">
        <v>3</v>
      </c>
      <c r="H771" s="16" t="s">
        <v>8</v>
      </c>
    </row>
    <row r="772" spans="1:8" x14ac:dyDescent="0.2">
      <c r="A772" s="2" t="s">
        <v>446</v>
      </c>
      <c r="B772" s="13">
        <v>41258</v>
      </c>
      <c r="C772" s="71">
        <v>0.41666666666666702</v>
      </c>
      <c r="D772" s="32" t="str">
        <f t="shared" si="12"/>
        <v>OLA</v>
      </c>
      <c r="E772" s="2" t="s">
        <v>50</v>
      </c>
      <c r="F772" s="2" t="s">
        <v>20</v>
      </c>
      <c r="G772" s="16">
        <v>4</v>
      </c>
      <c r="H772" s="16" t="s">
        <v>5</v>
      </c>
    </row>
    <row r="773" spans="1:8" x14ac:dyDescent="0.2">
      <c r="A773" s="2" t="s">
        <v>337</v>
      </c>
      <c r="B773" s="13">
        <v>41258</v>
      </c>
      <c r="C773" s="71">
        <v>0.45833333333333298</v>
      </c>
      <c r="D773" s="32" t="str">
        <f t="shared" si="12"/>
        <v>OLA</v>
      </c>
      <c r="E773" s="21" t="s">
        <v>18</v>
      </c>
      <c r="F773" s="16" t="s">
        <v>20</v>
      </c>
      <c r="G773" s="16">
        <v>4</v>
      </c>
      <c r="H773" s="16" t="s">
        <v>8</v>
      </c>
    </row>
    <row r="774" spans="1:8" x14ac:dyDescent="0.2">
      <c r="A774" s="2" t="s">
        <v>674</v>
      </c>
      <c r="B774" s="25">
        <v>41258</v>
      </c>
      <c r="C774" s="71">
        <v>0.5</v>
      </c>
      <c r="D774" s="32" t="str">
        <f t="shared" si="12"/>
        <v>OLA</v>
      </c>
      <c r="E774" s="29" t="s">
        <v>4</v>
      </c>
      <c r="F774" s="29" t="s">
        <v>25</v>
      </c>
      <c r="G774" s="30">
        <v>5</v>
      </c>
      <c r="H774" s="29" t="s">
        <v>5</v>
      </c>
    </row>
    <row r="775" spans="1:8" x14ac:dyDescent="0.2">
      <c r="A775" s="2" t="s">
        <v>679</v>
      </c>
      <c r="B775" s="25">
        <v>41258</v>
      </c>
      <c r="C775" s="71">
        <v>0.54166666666666696</v>
      </c>
      <c r="D775" s="32" t="str">
        <f t="shared" si="12"/>
        <v>OLA</v>
      </c>
      <c r="E775" s="29" t="s">
        <v>16</v>
      </c>
      <c r="F775" s="29" t="s">
        <v>20</v>
      </c>
      <c r="G775" s="30">
        <v>5</v>
      </c>
      <c r="H775" s="29" t="s">
        <v>5</v>
      </c>
    </row>
    <row r="776" spans="1:8" x14ac:dyDescent="0.2">
      <c r="A776" s="2" t="s">
        <v>555</v>
      </c>
      <c r="B776" s="13">
        <v>41258</v>
      </c>
      <c r="C776" s="71">
        <v>0.58333333333333304</v>
      </c>
      <c r="D776" s="32" t="str">
        <f t="shared" si="12"/>
        <v>OLA</v>
      </c>
      <c r="E776" s="2" t="s">
        <v>45</v>
      </c>
      <c r="F776" s="2" t="s">
        <v>25</v>
      </c>
      <c r="G776" s="16">
        <v>5</v>
      </c>
      <c r="H776" s="16" t="s">
        <v>8</v>
      </c>
    </row>
    <row r="777" spans="1:8" x14ac:dyDescent="0.2">
      <c r="A777" s="2" t="s">
        <v>560</v>
      </c>
      <c r="B777" s="13">
        <v>41258</v>
      </c>
      <c r="C777" s="71">
        <v>0.625</v>
      </c>
      <c r="D777" s="32" t="str">
        <f t="shared" si="12"/>
        <v>OLA</v>
      </c>
      <c r="E777" s="2" t="s">
        <v>59</v>
      </c>
      <c r="F777" s="2" t="s">
        <v>20</v>
      </c>
      <c r="G777" s="16">
        <v>5</v>
      </c>
      <c r="H777" s="16" t="s">
        <v>8</v>
      </c>
    </row>
    <row r="778" spans="1:8" x14ac:dyDescent="0.2">
      <c r="A778" s="2" t="s">
        <v>800</v>
      </c>
      <c r="B778" s="13">
        <v>41258</v>
      </c>
      <c r="C778" s="71">
        <v>0.66666666666666696</v>
      </c>
      <c r="D778" s="32" t="str">
        <f t="shared" si="12"/>
        <v>OLA</v>
      </c>
      <c r="E778" s="21" t="s">
        <v>19</v>
      </c>
      <c r="F778" s="21" t="s">
        <v>20</v>
      </c>
      <c r="G778" s="16">
        <v>6</v>
      </c>
      <c r="H778" s="16" t="s">
        <v>8</v>
      </c>
    </row>
    <row r="779" spans="1:8" x14ac:dyDescent="0.2">
      <c r="A779" s="2" t="s">
        <v>1004</v>
      </c>
      <c r="B779" s="25">
        <v>41258</v>
      </c>
      <c r="C779" s="71">
        <v>0.70833333333333304</v>
      </c>
      <c r="D779" s="32" t="str">
        <f t="shared" si="12"/>
        <v>OLA</v>
      </c>
      <c r="E779" s="21" t="s">
        <v>16</v>
      </c>
      <c r="F779" s="21" t="s">
        <v>47</v>
      </c>
      <c r="G779" s="16">
        <v>7</v>
      </c>
      <c r="H779" s="16" t="s">
        <v>8</v>
      </c>
    </row>
    <row r="780" spans="1:8" x14ac:dyDescent="0.2">
      <c r="A780" s="2" t="s">
        <v>1009</v>
      </c>
      <c r="B780" s="25">
        <v>41258</v>
      </c>
      <c r="C780" s="71">
        <v>0.75</v>
      </c>
      <c r="D780" s="32" t="str">
        <f t="shared" si="12"/>
        <v>OLA</v>
      </c>
      <c r="E780" s="21" t="s">
        <v>15</v>
      </c>
      <c r="F780" s="21" t="s">
        <v>25</v>
      </c>
      <c r="G780" s="16">
        <v>7</v>
      </c>
      <c r="H780" s="16" t="s">
        <v>8</v>
      </c>
    </row>
    <row r="781" spans="1:8" x14ac:dyDescent="0.2">
      <c r="A781" s="2" t="s">
        <v>1278</v>
      </c>
      <c r="B781" s="13">
        <v>41258</v>
      </c>
      <c r="C781" s="71">
        <v>0.79166666666666696</v>
      </c>
      <c r="D781" s="32" t="str">
        <f t="shared" si="12"/>
        <v>OLA</v>
      </c>
      <c r="E781" s="21" t="s">
        <v>19</v>
      </c>
      <c r="F781" s="16" t="s">
        <v>25</v>
      </c>
      <c r="G781" s="16">
        <v>8</v>
      </c>
      <c r="H781" s="16" t="s">
        <v>5</v>
      </c>
    </row>
    <row r="782" spans="1:8" x14ac:dyDescent="0.2">
      <c r="A782" s="2" t="s">
        <v>1186</v>
      </c>
      <c r="B782" s="13">
        <v>41258</v>
      </c>
      <c r="C782" s="71">
        <v>0.83333333333333304</v>
      </c>
      <c r="D782" s="32" t="str">
        <f t="shared" si="12"/>
        <v>OLA</v>
      </c>
      <c r="E782" s="2" t="s">
        <v>19</v>
      </c>
      <c r="F782" s="2" t="s">
        <v>47</v>
      </c>
      <c r="G782" s="17">
        <v>8</v>
      </c>
      <c r="H782" s="21" t="s">
        <v>8</v>
      </c>
    </row>
    <row r="783" spans="1:8" x14ac:dyDescent="0.2">
      <c r="A783" s="2" t="s">
        <v>231</v>
      </c>
      <c r="B783" s="13">
        <v>41279</v>
      </c>
      <c r="C783" s="71">
        <v>0.375</v>
      </c>
      <c r="D783" s="32" t="str">
        <f t="shared" si="12"/>
        <v>OLA</v>
      </c>
      <c r="E783" s="2" t="s">
        <v>26</v>
      </c>
      <c r="F783" s="2" t="s">
        <v>20</v>
      </c>
      <c r="G783" s="17">
        <v>3</v>
      </c>
      <c r="H783" s="17" t="s">
        <v>5</v>
      </c>
    </row>
    <row r="784" spans="1:8" x14ac:dyDescent="0.2">
      <c r="A784" s="2" t="s">
        <v>449</v>
      </c>
      <c r="B784" s="13">
        <v>41279</v>
      </c>
      <c r="C784" s="71">
        <v>0.41666666666666702</v>
      </c>
      <c r="D784" s="32" t="str">
        <f t="shared" si="12"/>
        <v>OLA</v>
      </c>
      <c r="E784" s="2" t="s">
        <v>43</v>
      </c>
      <c r="F784" s="2" t="s">
        <v>47</v>
      </c>
      <c r="G784" s="16">
        <v>4</v>
      </c>
      <c r="H784" s="16" t="s">
        <v>5</v>
      </c>
    </row>
    <row r="785" spans="1:8" x14ac:dyDescent="0.2">
      <c r="A785" s="2" t="s">
        <v>339</v>
      </c>
      <c r="B785" s="13">
        <v>41279</v>
      </c>
      <c r="C785" s="71">
        <v>0.45833333333333298</v>
      </c>
      <c r="D785" s="32" t="str">
        <f t="shared" si="12"/>
        <v>OLA</v>
      </c>
      <c r="E785" s="21" t="s">
        <v>18</v>
      </c>
      <c r="F785" s="21" t="s">
        <v>25</v>
      </c>
      <c r="G785" s="16">
        <v>4</v>
      </c>
      <c r="H785" s="16" t="s">
        <v>8</v>
      </c>
    </row>
    <row r="786" spans="1:8" x14ac:dyDescent="0.2">
      <c r="A786" s="2" t="s">
        <v>686</v>
      </c>
      <c r="B786" s="25">
        <v>41279</v>
      </c>
      <c r="C786" s="71">
        <v>0.5</v>
      </c>
      <c r="D786" s="32" t="str">
        <f t="shared" si="12"/>
        <v>OLA</v>
      </c>
      <c r="E786" s="29" t="s">
        <v>11</v>
      </c>
      <c r="F786" s="29" t="s">
        <v>25</v>
      </c>
      <c r="G786" s="30">
        <v>5</v>
      </c>
      <c r="H786" s="29" t="s">
        <v>5</v>
      </c>
    </row>
    <row r="787" spans="1:8" x14ac:dyDescent="0.2">
      <c r="A787" s="2" t="s">
        <v>691</v>
      </c>
      <c r="B787" s="25">
        <v>41279</v>
      </c>
      <c r="C787" s="71">
        <v>0.54166666666666696</v>
      </c>
      <c r="D787" s="32" t="str">
        <f t="shared" si="12"/>
        <v>OLA</v>
      </c>
      <c r="E787" s="46" t="s">
        <v>16</v>
      </c>
      <c r="F787" s="46" t="s">
        <v>47</v>
      </c>
      <c r="G787" s="30">
        <v>5</v>
      </c>
      <c r="H787" s="29" t="s">
        <v>5</v>
      </c>
    </row>
    <row r="788" spans="1:8" x14ac:dyDescent="0.2">
      <c r="A788" s="2" t="s">
        <v>913</v>
      </c>
      <c r="B788" s="25">
        <v>41279</v>
      </c>
      <c r="C788" s="71">
        <v>0.58333333333333304</v>
      </c>
      <c r="D788" s="32" t="str">
        <f t="shared" si="12"/>
        <v>OLA</v>
      </c>
      <c r="E788" s="29" t="s">
        <v>19</v>
      </c>
      <c r="F788" s="29" t="s">
        <v>20</v>
      </c>
      <c r="G788" s="30">
        <v>6</v>
      </c>
      <c r="H788" s="29" t="s">
        <v>5</v>
      </c>
    </row>
    <row r="789" spans="1:8" x14ac:dyDescent="0.2">
      <c r="A789" s="2" t="s">
        <v>1102</v>
      </c>
      <c r="B789" s="25">
        <v>41279</v>
      </c>
      <c r="C789" s="71">
        <v>0.625</v>
      </c>
      <c r="D789" s="32" t="str">
        <f t="shared" si="12"/>
        <v>OLA</v>
      </c>
      <c r="E789" s="21" t="s">
        <v>49</v>
      </c>
      <c r="F789" s="21" t="s">
        <v>20</v>
      </c>
      <c r="G789" s="16">
        <v>7</v>
      </c>
      <c r="H789" s="16" t="s">
        <v>5</v>
      </c>
    </row>
    <row r="790" spans="1:8" x14ac:dyDescent="0.2">
      <c r="A790" s="2" t="s">
        <v>1013</v>
      </c>
      <c r="B790" s="25">
        <v>41279</v>
      </c>
      <c r="C790" s="71">
        <v>0.66666666666666696</v>
      </c>
      <c r="D790" s="32" t="str">
        <f t="shared" si="12"/>
        <v>OLA</v>
      </c>
      <c r="E790" s="21" t="s">
        <v>60</v>
      </c>
      <c r="F790" s="21" t="s">
        <v>25</v>
      </c>
      <c r="G790" s="16">
        <v>7</v>
      </c>
      <c r="H790" s="16" t="s">
        <v>8</v>
      </c>
    </row>
    <row r="791" spans="1:8" x14ac:dyDescent="0.2">
      <c r="A791" s="2" t="s">
        <v>1016</v>
      </c>
      <c r="B791" s="25">
        <v>41279</v>
      </c>
      <c r="C791" s="71">
        <v>0.70833333333333304</v>
      </c>
      <c r="D791" s="32" t="str">
        <f t="shared" si="12"/>
        <v>OLA</v>
      </c>
      <c r="E791" s="21" t="s">
        <v>9</v>
      </c>
      <c r="F791" s="21" t="s">
        <v>47</v>
      </c>
      <c r="G791" s="16">
        <v>7</v>
      </c>
      <c r="H791" s="16" t="s">
        <v>8</v>
      </c>
    </row>
    <row r="792" spans="1:8" x14ac:dyDescent="0.2">
      <c r="A792" s="2" t="s">
        <v>1020</v>
      </c>
      <c r="B792" s="25">
        <v>41279</v>
      </c>
      <c r="C792" s="71">
        <v>0.75</v>
      </c>
      <c r="D792" s="32" t="str">
        <f t="shared" si="12"/>
        <v>OLA</v>
      </c>
      <c r="E792" s="46" t="s">
        <v>21</v>
      </c>
      <c r="F792" s="46" t="s">
        <v>20</v>
      </c>
      <c r="G792" s="30">
        <v>7</v>
      </c>
      <c r="H792" s="29" t="s">
        <v>8</v>
      </c>
    </row>
    <row r="793" spans="1:8" x14ac:dyDescent="0.2">
      <c r="A793" s="2" t="s">
        <v>1283</v>
      </c>
      <c r="B793" s="13">
        <v>41279</v>
      </c>
      <c r="C793" s="71">
        <v>0.79166666666666696</v>
      </c>
      <c r="D793" s="32" t="str">
        <f t="shared" si="12"/>
        <v>OLA</v>
      </c>
      <c r="E793" s="21" t="s">
        <v>12</v>
      </c>
      <c r="F793" s="21" t="s">
        <v>20</v>
      </c>
      <c r="G793" s="16">
        <v>8</v>
      </c>
      <c r="H793" s="16" t="s">
        <v>5</v>
      </c>
    </row>
    <row r="794" spans="1:8" x14ac:dyDescent="0.2">
      <c r="A794" s="2" t="s">
        <v>459</v>
      </c>
      <c r="B794" s="13">
        <v>41286</v>
      </c>
      <c r="C794" s="71">
        <v>0.375</v>
      </c>
      <c r="D794" s="32" t="str">
        <f t="shared" si="12"/>
        <v>OLA</v>
      </c>
      <c r="E794" s="2" t="s">
        <v>16</v>
      </c>
      <c r="F794" s="2" t="s">
        <v>20</v>
      </c>
      <c r="G794" s="16">
        <v>4</v>
      </c>
      <c r="H794" s="16" t="s">
        <v>5</v>
      </c>
    </row>
    <row r="795" spans="1:8" x14ac:dyDescent="0.2">
      <c r="A795" s="2" t="s">
        <v>464</v>
      </c>
      <c r="B795" s="13">
        <v>41286</v>
      </c>
      <c r="C795" s="71">
        <v>0.41666666666666702</v>
      </c>
      <c r="D795" s="32" t="str">
        <f t="shared" si="12"/>
        <v>OLA</v>
      </c>
      <c r="E795" s="21" t="s">
        <v>18</v>
      </c>
      <c r="F795" s="21" t="s">
        <v>25</v>
      </c>
      <c r="G795" s="16">
        <v>4</v>
      </c>
      <c r="H795" s="16" t="s">
        <v>5</v>
      </c>
    </row>
    <row r="796" spans="1:8" x14ac:dyDescent="0.2">
      <c r="A796" s="2" t="s">
        <v>699</v>
      </c>
      <c r="B796" s="25">
        <v>41286</v>
      </c>
      <c r="C796" s="71">
        <v>0.45833333333333298</v>
      </c>
      <c r="D796" s="32" t="str">
        <f t="shared" si="12"/>
        <v>OLA</v>
      </c>
      <c r="E796" s="46" t="s">
        <v>43</v>
      </c>
      <c r="F796" s="46" t="s">
        <v>47</v>
      </c>
      <c r="G796" s="30">
        <v>5</v>
      </c>
      <c r="H796" s="29" t="s">
        <v>5</v>
      </c>
    </row>
    <row r="797" spans="1:8" x14ac:dyDescent="0.2">
      <c r="A797" s="2" t="s">
        <v>693</v>
      </c>
      <c r="B797" s="25">
        <v>41286</v>
      </c>
      <c r="C797" s="71">
        <v>0.5</v>
      </c>
      <c r="D797" s="32" t="str">
        <f t="shared" si="12"/>
        <v>OLA</v>
      </c>
      <c r="E797" s="29" t="s">
        <v>26</v>
      </c>
      <c r="F797" s="29" t="s">
        <v>20</v>
      </c>
      <c r="G797" s="30">
        <v>5</v>
      </c>
      <c r="H797" s="29" t="s">
        <v>5</v>
      </c>
    </row>
    <row r="798" spans="1:8" x14ac:dyDescent="0.2">
      <c r="A798" s="2" t="s">
        <v>577</v>
      </c>
      <c r="B798" s="13">
        <v>41286</v>
      </c>
      <c r="C798" s="71">
        <v>0.54166666666666696</v>
      </c>
      <c r="D798" s="32" t="str">
        <f t="shared" si="12"/>
        <v>OLA</v>
      </c>
      <c r="E798" s="2" t="s">
        <v>42</v>
      </c>
      <c r="F798" s="2" t="s">
        <v>20</v>
      </c>
      <c r="G798" s="16">
        <v>5</v>
      </c>
      <c r="H798" s="16" t="s">
        <v>8</v>
      </c>
    </row>
    <row r="799" spans="1:8" x14ac:dyDescent="0.2">
      <c r="A799" s="2" t="s">
        <v>583</v>
      </c>
      <c r="B799" s="13">
        <v>41286</v>
      </c>
      <c r="C799" s="71">
        <v>0.58333333333333304</v>
      </c>
      <c r="D799" s="32" t="str">
        <f t="shared" si="12"/>
        <v>OLA</v>
      </c>
      <c r="E799" s="2" t="s">
        <v>22</v>
      </c>
      <c r="F799" s="2" t="s">
        <v>25</v>
      </c>
      <c r="G799" s="16">
        <v>5</v>
      </c>
      <c r="H799" s="16" t="s">
        <v>8</v>
      </c>
    </row>
    <row r="800" spans="1:8" x14ac:dyDescent="0.2">
      <c r="A800" s="2" t="s">
        <v>829</v>
      </c>
      <c r="B800" s="13">
        <v>41286</v>
      </c>
      <c r="C800" s="71">
        <v>0.625</v>
      </c>
      <c r="D800" s="32" t="str">
        <f t="shared" si="12"/>
        <v>OLA</v>
      </c>
      <c r="E800" s="21" t="s">
        <v>15</v>
      </c>
      <c r="F800" s="21" t="s">
        <v>20</v>
      </c>
      <c r="G800" s="16">
        <v>6</v>
      </c>
      <c r="H800" s="16" t="s">
        <v>8</v>
      </c>
    </row>
    <row r="801" spans="1:8" x14ac:dyDescent="0.2">
      <c r="A801" s="2" t="s">
        <v>1022</v>
      </c>
      <c r="B801" s="25">
        <v>41286</v>
      </c>
      <c r="C801" s="71">
        <v>0.66666666666666696</v>
      </c>
      <c r="D801" s="32" t="str">
        <f t="shared" si="12"/>
        <v>OLA</v>
      </c>
      <c r="E801" s="21" t="s">
        <v>15</v>
      </c>
      <c r="F801" s="21" t="s">
        <v>20</v>
      </c>
      <c r="G801" s="16">
        <v>7</v>
      </c>
      <c r="H801" s="16" t="s">
        <v>8</v>
      </c>
    </row>
    <row r="802" spans="1:8" x14ac:dyDescent="0.2">
      <c r="A802" s="2" t="s">
        <v>1213</v>
      </c>
      <c r="B802" s="25">
        <v>41286</v>
      </c>
      <c r="C802" s="71">
        <v>0.70833333333333304</v>
      </c>
      <c r="D802" s="32" t="str">
        <f t="shared" si="12"/>
        <v>OLA</v>
      </c>
      <c r="E802" s="2" t="s">
        <v>18</v>
      </c>
      <c r="F802" s="2" t="s">
        <v>20</v>
      </c>
      <c r="G802" s="17">
        <v>8</v>
      </c>
      <c r="H802" s="21" t="s">
        <v>8</v>
      </c>
    </row>
    <row r="803" spans="1:8" x14ac:dyDescent="0.2">
      <c r="A803" s="2" t="s">
        <v>1214</v>
      </c>
      <c r="B803" s="25">
        <v>41286</v>
      </c>
      <c r="C803" s="71">
        <v>0.75</v>
      </c>
      <c r="D803" s="32" t="str">
        <f t="shared" si="12"/>
        <v>OLA</v>
      </c>
      <c r="E803" s="2" t="s">
        <v>24</v>
      </c>
      <c r="F803" s="2" t="s">
        <v>47</v>
      </c>
      <c r="G803" s="17">
        <v>8</v>
      </c>
      <c r="H803" s="21" t="s">
        <v>8</v>
      </c>
    </row>
    <row r="804" spans="1:8" x14ac:dyDescent="0.2">
      <c r="A804" s="2" t="s">
        <v>241</v>
      </c>
      <c r="B804" s="13">
        <v>41293</v>
      </c>
      <c r="C804" s="71">
        <v>0.33333333333333331</v>
      </c>
      <c r="D804" s="32" t="str">
        <f t="shared" si="12"/>
        <v>OLA</v>
      </c>
      <c r="E804" s="2" t="s">
        <v>43</v>
      </c>
      <c r="F804" s="2" t="s">
        <v>20</v>
      </c>
      <c r="G804" s="17">
        <v>3</v>
      </c>
      <c r="H804" s="17" t="s">
        <v>5</v>
      </c>
    </row>
    <row r="805" spans="1:8" x14ac:dyDescent="0.2">
      <c r="A805" s="2" t="s">
        <v>172</v>
      </c>
      <c r="B805" s="25">
        <v>41293</v>
      </c>
      <c r="C805" s="71">
        <v>0.375</v>
      </c>
      <c r="D805" s="32" t="str">
        <f t="shared" si="12"/>
        <v>OLA</v>
      </c>
      <c r="E805" s="29" t="s">
        <v>19</v>
      </c>
      <c r="F805" s="29" t="s">
        <v>25</v>
      </c>
      <c r="G805" s="30">
        <v>3</v>
      </c>
      <c r="H805" s="29" t="s">
        <v>8</v>
      </c>
    </row>
    <row r="806" spans="1:8" x14ac:dyDescent="0.2">
      <c r="A806" s="2" t="s">
        <v>469</v>
      </c>
      <c r="B806" s="25">
        <v>41293</v>
      </c>
      <c r="C806" s="71">
        <v>0.41666666666666702</v>
      </c>
      <c r="D806" s="32" t="str">
        <f t="shared" si="12"/>
        <v>OLA</v>
      </c>
      <c r="E806" s="2" t="s">
        <v>12</v>
      </c>
      <c r="F806" s="2" t="s">
        <v>47</v>
      </c>
      <c r="G806" s="16">
        <v>4</v>
      </c>
      <c r="H806" s="16" t="s">
        <v>5</v>
      </c>
    </row>
    <row r="807" spans="1:8" x14ac:dyDescent="0.2">
      <c r="A807" s="2" t="s">
        <v>370</v>
      </c>
      <c r="B807" s="13">
        <v>41293</v>
      </c>
      <c r="C807" s="71">
        <v>0.45833333333333298</v>
      </c>
      <c r="D807" s="32" t="str">
        <f t="shared" si="12"/>
        <v>OLA</v>
      </c>
      <c r="E807" s="21" t="s">
        <v>26</v>
      </c>
      <c r="F807" s="21" t="s">
        <v>25</v>
      </c>
      <c r="G807" s="16">
        <v>4</v>
      </c>
      <c r="H807" s="16" t="s">
        <v>8</v>
      </c>
    </row>
    <row r="808" spans="1:8" x14ac:dyDescent="0.2">
      <c r="A808" s="2" t="s">
        <v>378</v>
      </c>
      <c r="B808" s="25">
        <v>41293</v>
      </c>
      <c r="C808" s="71">
        <v>0.5</v>
      </c>
      <c r="D808" s="32" t="str">
        <f t="shared" si="12"/>
        <v>OLA</v>
      </c>
      <c r="E808" s="21" t="s">
        <v>15</v>
      </c>
      <c r="F808" s="21" t="s">
        <v>20</v>
      </c>
      <c r="G808" s="16">
        <v>4</v>
      </c>
      <c r="H808" s="16" t="s">
        <v>8</v>
      </c>
    </row>
    <row r="809" spans="1:8" x14ac:dyDescent="0.2">
      <c r="A809" s="2" t="s">
        <v>705</v>
      </c>
      <c r="B809" s="13">
        <v>41293</v>
      </c>
      <c r="C809" s="71">
        <v>0.54166666666666696</v>
      </c>
      <c r="D809" s="32" t="str">
        <f t="shared" si="12"/>
        <v>OLA</v>
      </c>
      <c r="E809" s="2" t="s">
        <v>48</v>
      </c>
      <c r="F809" s="2" t="s">
        <v>47</v>
      </c>
      <c r="G809" s="16">
        <v>5</v>
      </c>
      <c r="H809" s="21" t="s">
        <v>5</v>
      </c>
    </row>
    <row r="810" spans="1:8" x14ac:dyDescent="0.2">
      <c r="A810" s="2" t="s">
        <v>594</v>
      </c>
      <c r="B810" s="25">
        <v>41293</v>
      </c>
      <c r="C810" s="71">
        <v>0.58333333333333304</v>
      </c>
      <c r="D810" s="32" t="str">
        <f t="shared" si="12"/>
        <v>OLA</v>
      </c>
      <c r="E810" s="21" t="s">
        <v>46</v>
      </c>
      <c r="F810" s="21" t="s">
        <v>47</v>
      </c>
      <c r="G810" s="16">
        <v>5</v>
      </c>
      <c r="H810" s="16" t="s">
        <v>8</v>
      </c>
    </row>
    <row r="811" spans="1:8" x14ac:dyDescent="0.2">
      <c r="A811" s="2" t="s">
        <v>931</v>
      </c>
      <c r="B811" s="13">
        <v>41293</v>
      </c>
      <c r="C811" s="71">
        <v>0.625</v>
      </c>
      <c r="D811" s="32" t="str">
        <f t="shared" si="12"/>
        <v>OLA</v>
      </c>
      <c r="E811" s="2" t="s">
        <v>43</v>
      </c>
      <c r="F811" s="2" t="s">
        <v>20</v>
      </c>
      <c r="G811" s="16">
        <v>6</v>
      </c>
      <c r="H811" s="16" t="s">
        <v>5</v>
      </c>
    </row>
    <row r="812" spans="1:8" x14ac:dyDescent="0.2">
      <c r="A812" s="2" t="s">
        <v>848</v>
      </c>
      <c r="B812" s="13">
        <v>41293</v>
      </c>
      <c r="C812" s="71">
        <v>0.66666666666666696</v>
      </c>
      <c r="D812" s="32" t="str">
        <f t="shared" si="12"/>
        <v>OLA</v>
      </c>
      <c r="E812" s="16" t="s">
        <v>43</v>
      </c>
      <c r="F812" s="16" t="s">
        <v>25</v>
      </c>
      <c r="G812" s="16">
        <v>6</v>
      </c>
      <c r="H812" s="16" t="s">
        <v>8</v>
      </c>
    </row>
    <row r="813" spans="1:8" x14ac:dyDescent="0.2">
      <c r="A813" s="2" t="s">
        <v>1035</v>
      </c>
      <c r="B813" s="13">
        <v>41293</v>
      </c>
      <c r="C813" s="71">
        <v>0.70833333333333304</v>
      </c>
      <c r="D813" s="32" t="str">
        <f t="shared" si="12"/>
        <v>OLA</v>
      </c>
      <c r="E813" s="2" t="s">
        <v>49</v>
      </c>
      <c r="F813" s="2" t="s">
        <v>20</v>
      </c>
      <c r="G813" s="16">
        <v>7</v>
      </c>
      <c r="H813" s="16" t="s">
        <v>8</v>
      </c>
    </row>
    <row r="814" spans="1:8" x14ac:dyDescent="0.2">
      <c r="A814" s="2" t="s">
        <v>1297</v>
      </c>
      <c r="B814" s="25">
        <v>41293</v>
      </c>
      <c r="C814" s="71">
        <v>0.75</v>
      </c>
      <c r="D814" s="32" t="str">
        <f t="shared" si="12"/>
        <v>OLA</v>
      </c>
      <c r="E814" s="21" t="s">
        <v>19</v>
      </c>
      <c r="F814" s="21" t="s">
        <v>20</v>
      </c>
      <c r="G814" s="21">
        <v>8</v>
      </c>
      <c r="H814" s="21" t="s">
        <v>5</v>
      </c>
    </row>
    <row r="815" spans="1:8" x14ac:dyDescent="0.2">
      <c r="A815" s="2" t="s">
        <v>1227</v>
      </c>
      <c r="B815" s="13">
        <v>41293</v>
      </c>
      <c r="C815" s="71">
        <v>0.79166666666666696</v>
      </c>
      <c r="D815" s="32" t="str">
        <f t="shared" si="12"/>
        <v>OLA</v>
      </c>
      <c r="E815" s="2" t="s">
        <v>24</v>
      </c>
      <c r="F815" s="2" t="s">
        <v>20</v>
      </c>
      <c r="G815" s="16">
        <v>8</v>
      </c>
      <c r="H815" s="16" t="s">
        <v>8</v>
      </c>
    </row>
    <row r="816" spans="1:8" x14ac:dyDescent="0.2">
      <c r="A816" s="2" t="s">
        <v>179</v>
      </c>
      <c r="B816" s="25">
        <v>41300</v>
      </c>
      <c r="C816" s="71">
        <v>0.33333333333333331</v>
      </c>
      <c r="D816" s="32" t="str">
        <f t="shared" si="12"/>
        <v>OLA</v>
      </c>
      <c r="E816" s="29" t="s">
        <v>18</v>
      </c>
      <c r="F816" s="29" t="s">
        <v>20</v>
      </c>
      <c r="G816" s="30">
        <v>3</v>
      </c>
      <c r="H816" s="29" t="s">
        <v>8</v>
      </c>
    </row>
    <row r="817" spans="1:8" x14ac:dyDescent="0.2">
      <c r="A817" s="2" t="s">
        <v>481</v>
      </c>
      <c r="B817" s="13">
        <v>41300</v>
      </c>
      <c r="C817" s="71">
        <v>0.375</v>
      </c>
      <c r="D817" s="32" t="str">
        <f t="shared" si="12"/>
        <v>OLA</v>
      </c>
      <c r="E817" s="21" t="s">
        <v>9</v>
      </c>
      <c r="F817" s="21" t="s">
        <v>20</v>
      </c>
      <c r="G817" s="16">
        <v>4</v>
      </c>
      <c r="H817" s="16" t="s">
        <v>5</v>
      </c>
    </row>
    <row r="818" spans="1:8" x14ac:dyDescent="0.2">
      <c r="A818" s="2" t="s">
        <v>483</v>
      </c>
      <c r="B818" s="25">
        <v>41300</v>
      </c>
      <c r="C818" s="71">
        <v>0.41666666666666702</v>
      </c>
      <c r="D818" s="32" t="str">
        <f t="shared" si="12"/>
        <v>OLA</v>
      </c>
      <c r="E818" s="21" t="s">
        <v>42</v>
      </c>
      <c r="F818" s="16" t="s">
        <v>25</v>
      </c>
      <c r="G818" s="16">
        <v>4</v>
      </c>
      <c r="H818" s="16" t="s">
        <v>5</v>
      </c>
    </row>
    <row r="819" spans="1:8" x14ac:dyDescent="0.2">
      <c r="A819" s="2" t="s">
        <v>381</v>
      </c>
      <c r="B819" s="13">
        <v>41300</v>
      </c>
      <c r="C819" s="71">
        <v>0.45833333333333298</v>
      </c>
      <c r="D819" s="32" t="str">
        <f t="shared" si="12"/>
        <v>OLA</v>
      </c>
      <c r="E819" s="21" t="s">
        <v>7</v>
      </c>
      <c r="F819" s="16" t="s">
        <v>25</v>
      </c>
      <c r="G819" s="16">
        <v>4</v>
      </c>
      <c r="H819" s="16" t="s">
        <v>8</v>
      </c>
    </row>
    <row r="820" spans="1:8" x14ac:dyDescent="0.2">
      <c r="A820" s="2" t="s">
        <v>393</v>
      </c>
      <c r="B820" s="42">
        <v>41300</v>
      </c>
      <c r="C820" s="71">
        <v>0.5</v>
      </c>
      <c r="D820" s="32" t="str">
        <f t="shared" si="12"/>
        <v>OLA</v>
      </c>
      <c r="E820" s="29" t="s">
        <v>46</v>
      </c>
      <c r="F820" s="29" t="s">
        <v>20</v>
      </c>
      <c r="G820" s="30">
        <v>4</v>
      </c>
      <c r="H820" s="29" t="s">
        <v>8</v>
      </c>
    </row>
    <row r="821" spans="1:8" x14ac:dyDescent="0.2">
      <c r="A821" s="2" t="s">
        <v>717</v>
      </c>
      <c r="B821" s="13">
        <v>41300</v>
      </c>
      <c r="C821" s="71">
        <v>0.54166666666666696</v>
      </c>
      <c r="D821" s="32" t="str">
        <f t="shared" si="12"/>
        <v>OLA</v>
      </c>
      <c r="E821" s="2" t="s">
        <v>42</v>
      </c>
      <c r="F821" s="2" t="s">
        <v>47</v>
      </c>
      <c r="G821" s="16">
        <v>5</v>
      </c>
      <c r="H821" s="21" t="s">
        <v>5</v>
      </c>
    </row>
    <row r="822" spans="1:8" x14ac:dyDescent="0.2">
      <c r="A822" s="2" t="s">
        <v>1302</v>
      </c>
      <c r="B822" s="25">
        <v>41300</v>
      </c>
      <c r="C822" s="71">
        <v>0.58333333333333337</v>
      </c>
      <c r="D822" s="32" t="str">
        <f t="shared" si="12"/>
        <v>OLA</v>
      </c>
      <c r="E822" s="21" t="s">
        <v>7</v>
      </c>
      <c r="F822" s="21" t="s">
        <v>25</v>
      </c>
      <c r="G822" s="21">
        <v>8</v>
      </c>
      <c r="H822" s="21" t="s">
        <v>5</v>
      </c>
    </row>
    <row r="823" spans="1:8" x14ac:dyDescent="0.2">
      <c r="A823" s="2" t="s">
        <v>605</v>
      </c>
      <c r="B823" s="13">
        <v>41300</v>
      </c>
      <c r="C823" s="71">
        <v>0.625</v>
      </c>
      <c r="D823" s="32" t="str">
        <f t="shared" si="12"/>
        <v>OLA</v>
      </c>
      <c r="E823" s="21" t="s">
        <v>14</v>
      </c>
      <c r="F823" s="21" t="s">
        <v>20</v>
      </c>
      <c r="G823" s="16">
        <v>5</v>
      </c>
      <c r="H823" s="16" t="s">
        <v>8</v>
      </c>
    </row>
    <row r="824" spans="1:8" x14ac:dyDescent="0.2">
      <c r="A824" s="2" t="s">
        <v>1124</v>
      </c>
      <c r="B824" s="25">
        <v>41300</v>
      </c>
      <c r="C824" s="71">
        <v>0.66666666666666696</v>
      </c>
      <c r="D824" s="32" t="str">
        <f t="shared" si="12"/>
        <v>OLA</v>
      </c>
      <c r="E824" s="29" t="s">
        <v>44</v>
      </c>
      <c r="F824" s="29" t="s">
        <v>20</v>
      </c>
      <c r="G824" s="30">
        <v>7</v>
      </c>
      <c r="H824" s="29" t="s">
        <v>5</v>
      </c>
    </row>
    <row r="825" spans="1:8" x14ac:dyDescent="0.2">
      <c r="A825" s="2" t="s">
        <v>1048</v>
      </c>
      <c r="B825" s="13">
        <v>41300</v>
      </c>
      <c r="C825" s="71">
        <v>0.70833333333333304</v>
      </c>
      <c r="D825" s="32" t="str">
        <f t="shared" si="12"/>
        <v>OLA</v>
      </c>
      <c r="E825" s="2" t="s">
        <v>23</v>
      </c>
      <c r="F825" s="2" t="s">
        <v>20</v>
      </c>
      <c r="G825" s="16">
        <v>7</v>
      </c>
      <c r="H825" s="16" t="s">
        <v>8</v>
      </c>
    </row>
    <row r="826" spans="1:8" x14ac:dyDescent="0.2">
      <c r="A826" s="2" t="s">
        <v>1053</v>
      </c>
      <c r="B826" s="13">
        <v>41300</v>
      </c>
      <c r="C826" s="71">
        <v>0.75</v>
      </c>
      <c r="D826" s="32" t="str">
        <f t="shared" si="12"/>
        <v>OLA</v>
      </c>
      <c r="E826" s="21" t="s">
        <v>24</v>
      </c>
      <c r="F826" s="21" t="s">
        <v>25</v>
      </c>
      <c r="G826" s="16">
        <v>7</v>
      </c>
      <c r="H826" s="16" t="s">
        <v>8</v>
      </c>
    </row>
    <row r="827" spans="1:8" x14ac:dyDescent="0.2">
      <c r="A827" s="2" t="s">
        <v>1234</v>
      </c>
      <c r="B827" s="13">
        <v>41300</v>
      </c>
      <c r="C827" s="71">
        <v>0.79166666666666696</v>
      </c>
      <c r="D827" s="32" t="str">
        <f t="shared" si="12"/>
        <v>OLA</v>
      </c>
      <c r="E827" s="2" t="s">
        <v>49</v>
      </c>
      <c r="F827" s="2" t="s">
        <v>25</v>
      </c>
      <c r="G827" s="16">
        <v>8</v>
      </c>
      <c r="H827" s="16" t="s">
        <v>8</v>
      </c>
    </row>
    <row r="828" spans="1:8" x14ac:dyDescent="0.2">
      <c r="A828" s="2" t="s">
        <v>1241</v>
      </c>
      <c r="B828" s="13">
        <v>41300</v>
      </c>
      <c r="C828" s="71">
        <v>0.83333333333333304</v>
      </c>
      <c r="D828" s="32" t="str">
        <f t="shared" si="12"/>
        <v>OLA</v>
      </c>
      <c r="E828" s="2" t="s">
        <v>23</v>
      </c>
      <c r="F828" s="2" t="s">
        <v>20</v>
      </c>
      <c r="G828" s="16">
        <v>8</v>
      </c>
      <c r="H828" s="16" t="s">
        <v>8</v>
      </c>
    </row>
    <row r="829" spans="1:8" x14ac:dyDescent="0.2">
      <c r="A829" s="2" t="s">
        <v>266</v>
      </c>
      <c r="B829" s="25">
        <v>41216</v>
      </c>
      <c r="C829" s="71">
        <v>0.54166666666666696</v>
      </c>
      <c r="D829" s="32" t="str">
        <f t="shared" si="12"/>
        <v>SCL</v>
      </c>
      <c r="E829" s="2" t="s">
        <v>45</v>
      </c>
      <c r="F829" s="2" t="s">
        <v>44</v>
      </c>
      <c r="G829" s="17">
        <v>4</v>
      </c>
      <c r="H829" s="17" t="s">
        <v>8</v>
      </c>
    </row>
    <row r="830" spans="1:8" x14ac:dyDescent="0.2">
      <c r="A830" s="2" t="s">
        <v>729</v>
      </c>
      <c r="B830" s="13">
        <v>41216</v>
      </c>
      <c r="C830" s="71">
        <v>0.58333333333333404</v>
      </c>
      <c r="D830" s="32" t="str">
        <f t="shared" si="12"/>
        <v>SCL</v>
      </c>
      <c r="E830" s="2" t="s">
        <v>24</v>
      </c>
      <c r="F830" s="2" t="s">
        <v>44</v>
      </c>
      <c r="G830" s="17">
        <v>6</v>
      </c>
      <c r="H830" s="21" t="s">
        <v>8</v>
      </c>
    </row>
    <row r="831" spans="1:8" x14ac:dyDescent="0.2">
      <c r="A831" s="2" t="s">
        <v>736</v>
      </c>
      <c r="B831" s="13">
        <v>41216</v>
      </c>
      <c r="C831" s="71">
        <v>0.625</v>
      </c>
      <c r="D831" s="32" t="str">
        <f t="shared" si="12"/>
        <v>SCL</v>
      </c>
      <c r="E831" s="2" t="s">
        <v>6</v>
      </c>
      <c r="F831" s="2" t="s">
        <v>61</v>
      </c>
      <c r="G831" s="17">
        <v>6</v>
      </c>
      <c r="H831" s="21" t="s">
        <v>8</v>
      </c>
    </row>
    <row r="832" spans="1:8" x14ac:dyDescent="0.2">
      <c r="A832" s="2" t="s">
        <v>1061</v>
      </c>
      <c r="B832" s="13">
        <v>41216</v>
      </c>
      <c r="C832" s="71">
        <v>0.66666666666666696</v>
      </c>
      <c r="D832" s="32" t="str">
        <f t="shared" si="12"/>
        <v>SCL</v>
      </c>
      <c r="E832" s="16" t="s">
        <v>49</v>
      </c>
      <c r="F832" s="21" t="s">
        <v>44</v>
      </c>
      <c r="G832" s="16">
        <v>7</v>
      </c>
      <c r="H832" s="16" t="s">
        <v>5</v>
      </c>
    </row>
    <row r="833" spans="1:8" x14ac:dyDescent="0.2">
      <c r="A833" s="2" t="s">
        <v>1135</v>
      </c>
      <c r="B833" s="25">
        <v>41216</v>
      </c>
      <c r="C833" s="71">
        <v>0.70833333333333404</v>
      </c>
      <c r="D833" s="32" t="str">
        <f t="shared" si="12"/>
        <v>SCL</v>
      </c>
      <c r="E833" s="29" t="s">
        <v>20</v>
      </c>
      <c r="F833" s="29" t="s">
        <v>44</v>
      </c>
      <c r="G833" s="30">
        <v>8</v>
      </c>
      <c r="H833" s="29" t="s">
        <v>8</v>
      </c>
    </row>
    <row r="834" spans="1:8" x14ac:dyDescent="0.2">
      <c r="A834" s="2" t="s">
        <v>780</v>
      </c>
      <c r="B834" s="25">
        <v>41244</v>
      </c>
      <c r="C834" s="71">
        <v>0.58333333333333404</v>
      </c>
      <c r="D834" s="32" t="str">
        <f t="shared" ref="D834:D897" si="13">LEFT(F834,3)</f>
        <v>SCL</v>
      </c>
      <c r="E834" s="2" t="s">
        <v>15</v>
      </c>
      <c r="F834" s="2" t="s">
        <v>44</v>
      </c>
      <c r="G834" s="17">
        <v>6</v>
      </c>
      <c r="H834" s="21" t="s">
        <v>8</v>
      </c>
    </row>
    <row r="835" spans="1:8" x14ac:dyDescent="0.2">
      <c r="A835" s="2" t="s">
        <v>1082</v>
      </c>
      <c r="B835" s="13">
        <v>41244</v>
      </c>
      <c r="C835" s="71">
        <v>0.625000000000001</v>
      </c>
      <c r="D835" s="32" t="str">
        <f t="shared" si="13"/>
        <v>SCL</v>
      </c>
      <c r="E835" s="16" t="s">
        <v>4</v>
      </c>
      <c r="F835" s="16" t="s">
        <v>44</v>
      </c>
      <c r="G835" s="16">
        <v>7</v>
      </c>
      <c r="H835" s="16" t="s">
        <v>5</v>
      </c>
    </row>
    <row r="836" spans="1:8" x14ac:dyDescent="0.2">
      <c r="A836" s="2" t="s">
        <v>1167</v>
      </c>
      <c r="B836" s="13">
        <v>41244</v>
      </c>
      <c r="C836" s="71">
        <v>0.66666666666666696</v>
      </c>
      <c r="D836" s="32" t="str">
        <f t="shared" si="13"/>
        <v>SCL</v>
      </c>
      <c r="E836" s="2" t="s">
        <v>26</v>
      </c>
      <c r="F836" s="2" t="s">
        <v>44</v>
      </c>
      <c r="G836" s="16">
        <v>8</v>
      </c>
      <c r="H836" s="21" t="s">
        <v>8</v>
      </c>
    </row>
    <row r="837" spans="1:8" x14ac:dyDescent="0.2">
      <c r="A837" s="2" t="s">
        <v>803</v>
      </c>
      <c r="B837" s="13">
        <v>41258</v>
      </c>
      <c r="C837" s="71">
        <v>0.58333333333333404</v>
      </c>
      <c r="D837" s="32" t="str">
        <f t="shared" si="13"/>
        <v>SCL</v>
      </c>
      <c r="E837" s="2" t="s">
        <v>23</v>
      </c>
      <c r="F837" s="2" t="s">
        <v>61</v>
      </c>
      <c r="G837" s="16">
        <v>6</v>
      </c>
      <c r="H837" s="16" t="s">
        <v>8</v>
      </c>
    </row>
    <row r="838" spans="1:8" x14ac:dyDescent="0.2">
      <c r="A838" s="2" t="s">
        <v>1195</v>
      </c>
      <c r="B838" s="25">
        <v>41258</v>
      </c>
      <c r="C838" s="71">
        <v>0.625000000000001</v>
      </c>
      <c r="D838" s="32" t="str">
        <f t="shared" si="13"/>
        <v>SCL</v>
      </c>
      <c r="E838" s="2" t="s">
        <v>6</v>
      </c>
      <c r="F838" s="2" t="s">
        <v>44</v>
      </c>
      <c r="G838" s="17">
        <v>8</v>
      </c>
      <c r="H838" s="21" t="s">
        <v>8</v>
      </c>
    </row>
    <row r="839" spans="1:8" x14ac:dyDescent="0.2">
      <c r="A839" s="2" t="s">
        <v>344</v>
      </c>
      <c r="B839" s="25">
        <v>41279</v>
      </c>
      <c r="C839" s="71">
        <v>0.54166666666666696</v>
      </c>
      <c r="D839" s="32" t="str">
        <f t="shared" si="13"/>
        <v>SCL</v>
      </c>
      <c r="E839" s="21" t="s">
        <v>42</v>
      </c>
      <c r="F839" s="21" t="s">
        <v>44</v>
      </c>
      <c r="G839" s="16">
        <v>4</v>
      </c>
      <c r="H839" s="16" t="s">
        <v>8</v>
      </c>
    </row>
    <row r="840" spans="1:8" x14ac:dyDescent="0.2">
      <c r="A840" s="2" t="s">
        <v>811</v>
      </c>
      <c r="B840" s="25">
        <v>41279</v>
      </c>
      <c r="C840" s="71">
        <v>0.58333333333333404</v>
      </c>
      <c r="D840" s="32" t="str">
        <f t="shared" si="13"/>
        <v>SCL</v>
      </c>
      <c r="E840" s="16" t="s">
        <v>49</v>
      </c>
      <c r="F840" s="16" t="s">
        <v>44</v>
      </c>
      <c r="G840" s="16">
        <v>6</v>
      </c>
      <c r="H840" s="16" t="s">
        <v>8</v>
      </c>
    </row>
    <row r="841" spans="1:8" x14ac:dyDescent="0.2">
      <c r="A841" s="2" t="s">
        <v>814</v>
      </c>
      <c r="B841" s="13">
        <v>41279</v>
      </c>
      <c r="C841" s="71">
        <v>0.625</v>
      </c>
      <c r="D841" s="32" t="str">
        <f t="shared" si="13"/>
        <v>SCL</v>
      </c>
      <c r="E841" s="21" t="s">
        <v>15</v>
      </c>
      <c r="F841" s="16" t="s">
        <v>61</v>
      </c>
      <c r="G841" s="16">
        <v>6</v>
      </c>
      <c r="H841" s="16" t="s">
        <v>8</v>
      </c>
    </row>
    <row r="842" spans="1:8" x14ac:dyDescent="0.2">
      <c r="A842" s="2" t="s">
        <v>1103</v>
      </c>
      <c r="B842" s="25">
        <v>41279</v>
      </c>
      <c r="C842" s="71">
        <v>0.66666666666666696</v>
      </c>
      <c r="D842" s="32" t="str">
        <f t="shared" si="13"/>
        <v>SCL</v>
      </c>
      <c r="E842" s="16" t="s">
        <v>48</v>
      </c>
      <c r="F842" s="16" t="s">
        <v>44</v>
      </c>
      <c r="G842" s="16">
        <v>7</v>
      </c>
      <c r="H842" s="16" t="s">
        <v>5</v>
      </c>
    </row>
    <row r="843" spans="1:8" x14ac:dyDescent="0.2">
      <c r="A843" s="2" t="s">
        <v>366</v>
      </c>
      <c r="B843" s="13">
        <v>41286</v>
      </c>
      <c r="C843" s="71">
        <v>0.54166666666666696</v>
      </c>
      <c r="D843" s="32" t="str">
        <f t="shared" si="13"/>
        <v>SCL</v>
      </c>
      <c r="E843" s="16" t="s">
        <v>13</v>
      </c>
      <c r="F843" s="16" t="s">
        <v>44</v>
      </c>
      <c r="G843" s="16">
        <v>4</v>
      </c>
      <c r="H843" s="16" t="s">
        <v>8</v>
      </c>
    </row>
    <row r="844" spans="1:8" x14ac:dyDescent="0.2">
      <c r="A844" s="2" t="s">
        <v>836</v>
      </c>
      <c r="B844" s="13">
        <v>41286</v>
      </c>
      <c r="C844" s="71">
        <v>0.58333333333333404</v>
      </c>
      <c r="D844" s="32" t="str">
        <f t="shared" si="13"/>
        <v>SCL</v>
      </c>
      <c r="E844" s="21" t="s">
        <v>13</v>
      </c>
      <c r="F844" s="16" t="s">
        <v>61</v>
      </c>
      <c r="G844" s="16">
        <v>6</v>
      </c>
      <c r="H844" s="16" t="s">
        <v>8</v>
      </c>
    </row>
    <row r="845" spans="1:8" x14ac:dyDescent="0.2">
      <c r="A845" s="2" t="s">
        <v>1109</v>
      </c>
      <c r="B845" s="25">
        <v>41286</v>
      </c>
      <c r="C845" s="71">
        <v>0.625</v>
      </c>
      <c r="D845" s="32" t="str">
        <f t="shared" si="13"/>
        <v>SCL</v>
      </c>
      <c r="E845" s="21" t="s">
        <v>26</v>
      </c>
      <c r="F845" s="21" t="s">
        <v>44</v>
      </c>
      <c r="G845" s="16">
        <v>7</v>
      </c>
      <c r="H845" s="16" t="s">
        <v>5</v>
      </c>
    </row>
    <row r="846" spans="1:8" x14ac:dyDescent="0.2">
      <c r="A846" s="2" t="s">
        <v>1219</v>
      </c>
      <c r="B846" s="25">
        <v>41286</v>
      </c>
      <c r="C846" s="71">
        <v>0.66666666666666696</v>
      </c>
      <c r="D846" s="32" t="str">
        <f t="shared" si="13"/>
        <v>SCL</v>
      </c>
      <c r="E846" s="2" t="s">
        <v>15</v>
      </c>
      <c r="F846" s="2" t="s">
        <v>44</v>
      </c>
      <c r="G846" s="17">
        <v>8</v>
      </c>
      <c r="H846" s="21" t="s">
        <v>8</v>
      </c>
    </row>
    <row r="847" spans="1:8" x14ac:dyDescent="0.2">
      <c r="A847" s="2" t="s">
        <v>380</v>
      </c>
      <c r="B847" s="25">
        <v>41293</v>
      </c>
      <c r="C847" s="71">
        <v>0.54166666666666696</v>
      </c>
      <c r="D847" s="32" t="str">
        <f t="shared" si="13"/>
        <v>SCL</v>
      </c>
      <c r="E847" s="21" t="s">
        <v>10</v>
      </c>
      <c r="F847" s="21" t="s">
        <v>44</v>
      </c>
      <c r="G847" s="16">
        <v>4</v>
      </c>
      <c r="H847" s="16" t="s">
        <v>8</v>
      </c>
    </row>
    <row r="848" spans="1:8" x14ac:dyDescent="0.2">
      <c r="A848" s="2" t="s">
        <v>838</v>
      </c>
      <c r="B848" s="13">
        <v>41293</v>
      </c>
      <c r="C848" s="71">
        <v>0.58333333333333404</v>
      </c>
      <c r="D848" s="32" t="str">
        <f t="shared" si="13"/>
        <v>SCL</v>
      </c>
      <c r="E848" s="21" t="s">
        <v>18</v>
      </c>
      <c r="F848" s="21" t="s">
        <v>44</v>
      </c>
      <c r="G848" s="16">
        <v>6</v>
      </c>
      <c r="H848" s="16" t="s">
        <v>8</v>
      </c>
    </row>
    <row r="849" spans="1:8" x14ac:dyDescent="0.2">
      <c r="A849" s="2" t="s">
        <v>850</v>
      </c>
      <c r="B849" s="25">
        <v>41293</v>
      </c>
      <c r="C849" s="71">
        <v>0.625</v>
      </c>
      <c r="D849" s="32" t="str">
        <f t="shared" si="13"/>
        <v>SCL</v>
      </c>
      <c r="E849" s="16" t="s">
        <v>4</v>
      </c>
      <c r="F849" s="16" t="s">
        <v>61</v>
      </c>
      <c r="G849" s="16">
        <v>6</v>
      </c>
      <c r="H849" s="16" t="s">
        <v>8</v>
      </c>
    </row>
    <row r="850" spans="1:8" x14ac:dyDescent="0.2">
      <c r="A850" s="2" t="s">
        <v>1116</v>
      </c>
      <c r="B850" s="25">
        <v>41293</v>
      </c>
      <c r="C850" s="71">
        <v>0.66666666666666696</v>
      </c>
      <c r="D850" s="32" t="str">
        <f t="shared" si="13"/>
        <v>SCL</v>
      </c>
      <c r="E850" s="29" t="s">
        <v>15</v>
      </c>
      <c r="F850" s="29" t="s">
        <v>44</v>
      </c>
      <c r="G850" s="30">
        <v>7</v>
      </c>
      <c r="H850" s="29" t="s">
        <v>5</v>
      </c>
    </row>
    <row r="851" spans="1:8" x14ac:dyDescent="0.2">
      <c r="A851" s="2" t="s">
        <v>392</v>
      </c>
      <c r="B851" s="25">
        <v>41300</v>
      </c>
      <c r="C851" s="71">
        <v>0.5</v>
      </c>
      <c r="D851" s="32" t="str">
        <f t="shared" si="13"/>
        <v>SCL</v>
      </c>
      <c r="E851" s="16" t="s">
        <v>9</v>
      </c>
      <c r="F851" s="16" t="s">
        <v>44</v>
      </c>
      <c r="G851" s="16">
        <v>4</v>
      </c>
      <c r="H851" s="16" t="s">
        <v>8</v>
      </c>
    </row>
    <row r="852" spans="1:8" x14ac:dyDescent="0.2">
      <c r="A852" s="2" t="s">
        <v>862</v>
      </c>
      <c r="B852" s="67">
        <v>41300</v>
      </c>
      <c r="C852" s="71">
        <v>0.54166666666666696</v>
      </c>
      <c r="D852" s="32" t="str">
        <f t="shared" si="13"/>
        <v>SCL</v>
      </c>
      <c r="E852" s="33" t="s">
        <v>9</v>
      </c>
      <c r="F852" s="33" t="s">
        <v>61</v>
      </c>
      <c r="G852" s="33">
        <v>6</v>
      </c>
      <c r="H852" s="33" t="s">
        <v>8</v>
      </c>
    </row>
    <row r="853" spans="1:8" x14ac:dyDescent="0.2">
      <c r="A853" s="2" t="s">
        <v>853</v>
      </c>
      <c r="B853" s="25">
        <v>41300</v>
      </c>
      <c r="C853" s="71">
        <v>0.58333333333333304</v>
      </c>
      <c r="D853" s="32" t="str">
        <f t="shared" si="13"/>
        <v>SCL</v>
      </c>
      <c r="E853" s="16" t="s">
        <v>14</v>
      </c>
      <c r="F853" s="16" t="s">
        <v>44</v>
      </c>
      <c r="G853" s="16">
        <v>6</v>
      </c>
      <c r="H853" s="16" t="s">
        <v>8</v>
      </c>
    </row>
    <row r="854" spans="1:8" x14ac:dyDescent="0.2">
      <c r="A854" s="2" t="s">
        <v>1239</v>
      </c>
      <c r="B854" s="13">
        <v>41300</v>
      </c>
      <c r="C854" s="71">
        <v>0.625</v>
      </c>
      <c r="D854" s="32" t="str">
        <f t="shared" si="13"/>
        <v>SCL</v>
      </c>
      <c r="E854" s="2" t="s">
        <v>18</v>
      </c>
      <c r="F854" s="2" t="s">
        <v>44</v>
      </c>
      <c r="G854" s="16">
        <v>8</v>
      </c>
      <c r="H854" s="16" t="s">
        <v>8</v>
      </c>
    </row>
    <row r="855" spans="1:8" x14ac:dyDescent="0.2">
      <c r="A855" s="2" t="s">
        <v>275</v>
      </c>
      <c r="B855" s="25">
        <v>41223</v>
      </c>
      <c r="C855" s="71">
        <v>0.45833333333333298</v>
      </c>
      <c r="D855" s="32" t="str">
        <f t="shared" si="13"/>
        <v>SCS</v>
      </c>
      <c r="E855" s="2" t="s">
        <v>10</v>
      </c>
      <c r="F855" s="2" t="s">
        <v>49</v>
      </c>
      <c r="G855" s="17">
        <v>4</v>
      </c>
      <c r="H855" s="17" t="s">
        <v>8</v>
      </c>
    </row>
    <row r="856" spans="1:8" x14ac:dyDescent="0.2">
      <c r="A856" s="2" t="s">
        <v>626</v>
      </c>
      <c r="B856" s="13">
        <v>41223</v>
      </c>
      <c r="C856" s="71">
        <v>0.5</v>
      </c>
      <c r="D856" s="32" t="str">
        <f t="shared" si="13"/>
        <v>SCS</v>
      </c>
      <c r="E856" s="21" t="s">
        <v>25</v>
      </c>
      <c r="F856" s="16" t="s">
        <v>51</v>
      </c>
      <c r="G856" s="16">
        <v>5</v>
      </c>
      <c r="H856" s="16" t="s">
        <v>5</v>
      </c>
    </row>
    <row r="857" spans="1:8" x14ac:dyDescent="0.2">
      <c r="A857" s="2" t="s">
        <v>505</v>
      </c>
      <c r="B857" s="25">
        <v>41223</v>
      </c>
      <c r="C857" s="71">
        <v>0.54166666666666596</v>
      </c>
      <c r="D857" s="32" t="str">
        <f t="shared" si="13"/>
        <v>SCS</v>
      </c>
      <c r="E857" s="16" t="s">
        <v>24</v>
      </c>
      <c r="F857" s="16" t="s">
        <v>49</v>
      </c>
      <c r="G857" s="16">
        <v>5</v>
      </c>
      <c r="H857" s="16" t="s">
        <v>8</v>
      </c>
    </row>
    <row r="858" spans="1:8" x14ac:dyDescent="0.2">
      <c r="A858" s="2" t="s">
        <v>745</v>
      </c>
      <c r="B858" s="25">
        <v>41223</v>
      </c>
      <c r="C858" s="71">
        <v>0.58333333333333304</v>
      </c>
      <c r="D858" s="32" t="str">
        <f t="shared" si="13"/>
        <v>SCS</v>
      </c>
      <c r="E858" s="2" t="s">
        <v>4</v>
      </c>
      <c r="F858" s="2" t="s">
        <v>49</v>
      </c>
      <c r="G858" s="17">
        <v>6</v>
      </c>
      <c r="H858" s="21" t="s">
        <v>8</v>
      </c>
    </row>
    <row r="859" spans="1:8" x14ac:dyDescent="0.2">
      <c r="A859" s="2" t="s">
        <v>961</v>
      </c>
      <c r="B859" s="13">
        <v>41223</v>
      </c>
      <c r="C859" s="71">
        <v>0.625</v>
      </c>
      <c r="D859" s="32" t="str">
        <f t="shared" si="13"/>
        <v>SCS</v>
      </c>
      <c r="E859" s="21" t="s">
        <v>4</v>
      </c>
      <c r="F859" s="21" t="s">
        <v>49</v>
      </c>
      <c r="G859" s="16">
        <v>7</v>
      </c>
      <c r="H859" s="16" t="s">
        <v>8</v>
      </c>
    </row>
    <row r="860" spans="1:8" x14ac:dyDescent="0.2">
      <c r="A860" s="2" t="s">
        <v>1146</v>
      </c>
      <c r="B860" s="25">
        <v>41223</v>
      </c>
      <c r="C860" s="71">
        <v>0.66666666666666596</v>
      </c>
      <c r="D860" s="32" t="str">
        <f t="shared" si="13"/>
        <v>SCS</v>
      </c>
      <c r="E860" s="29" t="s">
        <v>19</v>
      </c>
      <c r="F860" s="29" t="s">
        <v>49</v>
      </c>
      <c r="G860" s="30">
        <v>8</v>
      </c>
      <c r="H860" s="29" t="s">
        <v>8</v>
      </c>
    </row>
    <row r="861" spans="1:8" x14ac:dyDescent="0.2">
      <c r="A861" s="2" t="s">
        <v>291</v>
      </c>
      <c r="B861" s="25">
        <v>41230</v>
      </c>
      <c r="C861" s="71">
        <v>0.5</v>
      </c>
      <c r="D861" s="32" t="str">
        <f t="shared" si="13"/>
        <v>SCS</v>
      </c>
      <c r="E861" s="2" t="s">
        <v>9</v>
      </c>
      <c r="F861" s="2" t="s">
        <v>49</v>
      </c>
      <c r="G861" s="17">
        <v>4</v>
      </c>
      <c r="H861" s="17" t="s">
        <v>8</v>
      </c>
    </row>
    <row r="862" spans="1:8" x14ac:dyDescent="0.2">
      <c r="A862" s="2" t="s">
        <v>639</v>
      </c>
      <c r="B862" s="25">
        <v>41230</v>
      </c>
      <c r="C862" s="71">
        <v>0.54166666666666696</v>
      </c>
      <c r="D862" s="32" t="str">
        <f t="shared" si="13"/>
        <v>SCS</v>
      </c>
      <c r="E862" s="21" t="s">
        <v>11</v>
      </c>
      <c r="F862" s="21" t="s">
        <v>51</v>
      </c>
      <c r="G862" s="16">
        <v>5</v>
      </c>
      <c r="H862" s="16" t="s">
        <v>5</v>
      </c>
    </row>
    <row r="863" spans="1:8" x14ac:dyDescent="0.2">
      <c r="A863" s="2" t="s">
        <v>761</v>
      </c>
      <c r="B863" s="25">
        <v>41230</v>
      </c>
      <c r="C863" s="71">
        <v>0.58333333333333304</v>
      </c>
      <c r="D863" s="32" t="str">
        <f t="shared" si="13"/>
        <v>SCS</v>
      </c>
      <c r="E863" s="2" t="s">
        <v>9</v>
      </c>
      <c r="F863" s="2" t="s">
        <v>49</v>
      </c>
      <c r="G863" s="17">
        <v>6</v>
      </c>
      <c r="H863" s="21" t="s">
        <v>8</v>
      </c>
    </row>
    <row r="864" spans="1:8" x14ac:dyDescent="0.2">
      <c r="A864" s="2" t="s">
        <v>1075</v>
      </c>
      <c r="B864" s="13">
        <v>41230</v>
      </c>
      <c r="C864" s="71">
        <v>0.625</v>
      </c>
      <c r="D864" s="32" t="str">
        <f t="shared" si="13"/>
        <v>SCS</v>
      </c>
      <c r="E864" s="21" t="s">
        <v>12</v>
      </c>
      <c r="F864" s="21" t="s">
        <v>49</v>
      </c>
      <c r="G864" s="16">
        <v>7</v>
      </c>
      <c r="H864" s="16" t="s">
        <v>5</v>
      </c>
    </row>
    <row r="865" spans="1:8" x14ac:dyDescent="0.2">
      <c r="A865" s="2" t="s">
        <v>106</v>
      </c>
      <c r="B865" s="25">
        <v>41244</v>
      </c>
      <c r="C865" s="71">
        <v>0.45833333333333298</v>
      </c>
      <c r="D865" s="32" t="str">
        <f t="shared" si="13"/>
        <v>SCS</v>
      </c>
      <c r="E865" s="21" t="s">
        <v>24</v>
      </c>
      <c r="F865" s="21" t="s">
        <v>49</v>
      </c>
      <c r="G865" s="16">
        <v>3</v>
      </c>
      <c r="H865" s="16" t="s">
        <v>8</v>
      </c>
    </row>
    <row r="866" spans="1:8" x14ac:dyDescent="0.2">
      <c r="A866" s="2" t="s">
        <v>112</v>
      </c>
      <c r="B866" s="13">
        <v>41244</v>
      </c>
      <c r="C866" s="71">
        <v>0.5</v>
      </c>
      <c r="D866" s="32" t="str">
        <f t="shared" si="13"/>
        <v>SCS</v>
      </c>
      <c r="E866" s="21" t="s">
        <v>48</v>
      </c>
      <c r="F866" s="16" t="s">
        <v>51</v>
      </c>
      <c r="G866" s="16">
        <v>3</v>
      </c>
      <c r="H866" s="16" t="s">
        <v>8</v>
      </c>
    </row>
    <row r="867" spans="1:8" x14ac:dyDescent="0.2">
      <c r="A867" s="2" t="s">
        <v>307</v>
      </c>
      <c r="B867" s="13">
        <v>41244</v>
      </c>
      <c r="C867" s="71">
        <v>0.54166666666666596</v>
      </c>
      <c r="D867" s="32" t="str">
        <f t="shared" si="13"/>
        <v>SCS</v>
      </c>
      <c r="E867" s="2" t="s">
        <v>20</v>
      </c>
      <c r="F867" s="2" t="s">
        <v>49</v>
      </c>
      <c r="G867" s="16">
        <v>4</v>
      </c>
      <c r="H867" s="16" t="s">
        <v>8</v>
      </c>
    </row>
    <row r="868" spans="1:8" x14ac:dyDescent="0.2">
      <c r="A868" s="2" t="s">
        <v>658</v>
      </c>
      <c r="B868" s="25">
        <v>41244</v>
      </c>
      <c r="C868" s="71">
        <v>0.58333333333333304</v>
      </c>
      <c r="D868" s="32" t="str">
        <f t="shared" si="13"/>
        <v>SCS</v>
      </c>
      <c r="E868" s="16" t="s">
        <v>26</v>
      </c>
      <c r="F868" s="16" t="s">
        <v>49</v>
      </c>
      <c r="G868" s="16">
        <v>5</v>
      </c>
      <c r="H868" s="16" t="s">
        <v>5</v>
      </c>
    </row>
    <row r="869" spans="1:8" x14ac:dyDescent="0.2">
      <c r="A869" s="2" t="s">
        <v>533</v>
      </c>
      <c r="B869" s="25">
        <v>41244</v>
      </c>
      <c r="C869" s="71">
        <v>0.625</v>
      </c>
      <c r="D869" s="32" t="str">
        <f t="shared" si="13"/>
        <v>SCS</v>
      </c>
      <c r="E869" s="21" t="s">
        <v>13</v>
      </c>
      <c r="F869" s="21" t="s">
        <v>49</v>
      </c>
      <c r="G869" s="16">
        <v>5</v>
      </c>
      <c r="H869" s="16" t="s">
        <v>8</v>
      </c>
    </row>
    <row r="870" spans="1:8" x14ac:dyDescent="0.2">
      <c r="A870" s="2" t="s">
        <v>1162</v>
      </c>
      <c r="B870" s="13">
        <v>41244</v>
      </c>
      <c r="C870" s="71">
        <v>0.66666666666666596</v>
      </c>
      <c r="D870" s="32" t="str">
        <f t="shared" si="13"/>
        <v>SCS</v>
      </c>
      <c r="E870" s="2" t="s">
        <v>24</v>
      </c>
      <c r="F870" s="2" t="s">
        <v>49</v>
      </c>
      <c r="G870" s="16">
        <v>8</v>
      </c>
      <c r="H870" s="21" t="s">
        <v>8</v>
      </c>
    </row>
    <row r="871" spans="1:8" x14ac:dyDescent="0.2">
      <c r="A871" s="2" t="s">
        <v>120</v>
      </c>
      <c r="B871" s="13">
        <v>41251</v>
      </c>
      <c r="C871" s="71">
        <v>0.45833333333333298</v>
      </c>
      <c r="D871" s="32" t="str">
        <f t="shared" si="13"/>
        <v>SCS</v>
      </c>
      <c r="E871" s="21" t="s">
        <v>26</v>
      </c>
      <c r="F871" s="21" t="s">
        <v>49</v>
      </c>
      <c r="G871" s="16">
        <v>3</v>
      </c>
      <c r="H871" s="16" t="s">
        <v>8</v>
      </c>
    </row>
    <row r="872" spans="1:8" x14ac:dyDescent="0.2">
      <c r="A872" s="2" t="s">
        <v>323</v>
      </c>
      <c r="B872" s="13">
        <v>41251</v>
      </c>
      <c r="C872" s="71">
        <v>0.5</v>
      </c>
      <c r="D872" s="32" t="str">
        <f t="shared" si="13"/>
        <v>SCS</v>
      </c>
      <c r="E872" s="21" t="s">
        <v>25</v>
      </c>
      <c r="F872" s="21" t="s">
        <v>49</v>
      </c>
      <c r="G872" s="16">
        <v>4</v>
      </c>
      <c r="H872" s="16" t="s">
        <v>8</v>
      </c>
    </row>
    <row r="873" spans="1:8" x14ac:dyDescent="0.2">
      <c r="A873" s="2" t="s">
        <v>668</v>
      </c>
      <c r="B873" s="25">
        <v>41251</v>
      </c>
      <c r="C873" s="71">
        <v>0.54166666666666596</v>
      </c>
      <c r="D873" s="32" t="str">
        <f t="shared" si="13"/>
        <v>SCS</v>
      </c>
      <c r="E873" s="29" t="s">
        <v>20</v>
      </c>
      <c r="F873" s="29" t="s">
        <v>51</v>
      </c>
      <c r="G873" s="30">
        <v>5</v>
      </c>
      <c r="H873" s="29" t="s">
        <v>5</v>
      </c>
    </row>
    <row r="874" spans="1:8" x14ac:dyDescent="0.2">
      <c r="A874" s="2" t="s">
        <v>793</v>
      </c>
      <c r="B874" s="13">
        <v>41251</v>
      </c>
      <c r="C874" s="71">
        <v>0.58333333333333304</v>
      </c>
      <c r="D874" s="32" t="str">
        <f t="shared" si="13"/>
        <v>SCS</v>
      </c>
      <c r="E874" s="2" t="s">
        <v>12</v>
      </c>
      <c r="F874" s="2" t="s">
        <v>49</v>
      </c>
      <c r="G874" s="16">
        <v>6</v>
      </c>
      <c r="H874" s="16" t="s">
        <v>8</v>
      </c>
    </row>
    <row r="875" spans="1:8" x14ac:dyDescent="0.2">
      <c r="A875" s="2" t="s">
        <v>1087</v>
      </c>
      <c r="B875" s="13">
        <v>41251</v>
      </c>
      <c r="C875" s="71">
        <v>0.625</v>
      </c>
      <c r="D875" s="32" t="str">
        <f t="shared" si="13"/>
        <v>SCS</v>
      </c>
      <c r="E875" s="21" t="s">
        <v>7</v>
      </c>
      <c r="F875" s="16" t="s">
        <v>49</v>
      </c>
      <c r="G875" s="16">
        <v>7</v>
      </c>
      <c r="H875" s="16" t="s">
        <v>5</v>
      </c>
    </row>
    <row r="876" spans="1:8" x14ac:dyDescent="0.2">
      <c r="A876" s="2" t="s">
        <v>995</v>
      </c>
      <c r="B876" s="25">
        <v>41251</v>
      </c>
      <c r="C876" s="71">
        <v>0.66666666666666596</v>
      </c>
      <c r="D876" s="32" t="str">
        <f t="shared" si="13"/>
        <v>SCS</v>
      </c>
      <c r="E876" s="21" t="s">
        <v>48</v>
      </c>
      <c r="F876" s="21" t="s">
        <v>49</v>
      </c>
      <c r="G876" s="21">
        <v>7</v>
      </c>
      <c r="H876" s="21" t="s">
        <v>8</v>
      </c>
    </row>
    <row r="877" spans="1:8" x14ac:dyDescent="0.2">
      <c r="A877" s="2" t="s">
        <v>133</v>
      </c>
      <c r="B877" s="13">
        <v>41258</v>
      </c>
      <c r="C877" s="71">
        <v>0.45833333333333298</v>
      </c>
      <c r="D877" s="32" t="str">
        <f t="shared" si="13"/>
        <v>SCS</v>
      </c>
      <c r="E877" s="16" t="s">
        <v>19</v>
      </c>
      <c r="F877" s="16" t="s">
        <v>49</v>
      </c>
      <c r="G877" s="16">
        <v>3</v>
      </c>
      <c r="H877" s="16" t="s">
        <v>8</v>
      </c>
    </row>
    <row r="878" spans="1:8" x14ac:dyDescent="0.2">
      <c r="A878" s="2" t="s">
        <v>325</v>
      </c>
      <c r="B878" s="25">
        <v>41258</v>
      </c>
      <c r="C878" s="71">
        <v>0.5</v>
      </c>
      <c r="D878" s="32" t="str">
        <f t="shared" si="13"/>
        <v>SCS</v>
      </c>
      <c r="E878" s="16" t="s">
        <v>24</v>
      </c>
      <c r="F878" s="16" t="s">
        <v>49</v>
      </c>
      <c r="G878" s="16">
        <v>4</v>
      </c>
      <c r="H878" s="16" t="s">
        <v>8</v>
      </c>
    </row>
    <row r="879" spans="1:8" x14ac:dyDescent="0.2">
      <c r="A879" s="2" t="s">
        <v>670</v>
      </c>
      <c r="B879" s="25">
        <v>41258</v>
      </c>
      <c r="C879" s="71">
        <v>0.54166666666666596</v>
      </c>
      <c r="D879" s="32" t="str">
        <f t="shared" si="13"/>
        <v>SCS</v>
      </c>
      <c r="E879" s="29" t="s">
        <v>22</v>
      </c>
      <c r="F879" s="29" t="s">
        <v>51</v>
      </c>
      <c r="G879" s="30">
        <v>5</v>
      </c>
      <c r="H879" s="29" t="s">
        <v>5</v>
      </c>
    </row>
    <row r="880" spans="1:8" x14ac:dyDescent="0.2">
      <c r="A880" s="2" t="s">
        <v>671</v>
      </c>
      <c r="B880" s="25">
        <v>41258</v>
      </c>
      <c r="C880" s="71">
        <v>0.58333333333333304</v>
      </c>
      <c r="D880" s="32" t="str">
        <f t="shared" si="13"/>
        <v>SCS</v>
      </c>
      <c r="E880" s="29" t="s">
        <v>15</v>
      </c>
      <c r="F880" s="29" t="s">
        <v>49</v>
      </c>
      <c r="G880" s="30">
        <v>5</v>
      </c>
      <c r="H880" s="29" t="s">
        <v>5</v>
      </c>
    </row>
    <row r="881" spans="1:8" x14ac:dyDescent="0.2">
      <c r="A881" s="2" t="s">
        <v>1008</v>
      </c>
      <c r="B881" s="25">
        <v>41258</v>
      </c>
      <c r="C881" s="71">
        <v>0.625</v>
      </c>
      <c r="D881" s="32" t="str">
        <f t="shared" si="13"/>
        <v>SCS</v>
      </c>
      <c r="E881" s="29" t="s">
        <v>21</v>
      </c>
      <c r="F881" s="29" t="s">
        <v>49</v>
      </c>
      <c r="G881" s="30">
        <v>7</v>
      </c>
      <c r="H881" s="29" t="s">
        <v>8</v>
      </c>
    </row>
    <row r="882" spans="1:8" x14ac:dyDescent="0.2">
      <c r="A882" s="2" t="s">
        <v>1190</v>
      </c>
      <c r="B882" s="25">
        <v>41258</v>
      </c>
      <c r="C882" s="71">
        <v>0.66666666666666596</v>
      </c>
      <c r="D882" s="32" t="str">
        <f t="shared" si="13"/>
        <v>SCS</v>
      </c>
      <c r="E882" s="2" t="s">
        <v>43</v>
      </c>
      <c r="F882" s="2" t="s">
        <v>49</v>
      </c>
      <c r="G882" s="17">
        <v>8</v>
      </c>
      <c r="H882" s="21" t="s">
        <v>8</v>
      </c>
    </row>
    <row r="883" spans="1:8" x14ac:dyDescent="0.2">
      <c r="A883" s="2" t="s">
        <v>139</v>
      </c>
      <c r="B883" s="13">
        <v>41279</v>
      </c>
      <c r="C883" s="71">
        <v>0.45833333333333298</v>
      </c>
      <c r="D883" s="32" t="str">
        <f t="shared" si="13"/>
        <v>SCS</v>
      </c>
      <c r="E883" s="21" t="s">
        <v>7</v>
      </c>
      <c r="F883" s="21" t="s">
        <v>51</v>
      </c>
      <c r="G883" s="16">
        <v>3</v>
      </c>
      <c r="H883" s="16" t="s">
        <v>8</v>
      </c>
    </row>
    <row r="884" spans="1:8" x14ac:dyDescent="0.2">
      <c r="A884" s="2" t="s">
        <v>147</v>
      </c>
      <c r="B884" s="13">
        <v>41279</v>
      </c>
      <c r="C884" s="71">
        <v>0.5</v>
      </c>
      <c r="D884" s="32" t="str">
        <f t="shared" si="13"/>
        <v>SCS</v>
      </c>
      <c r="E884" s="21" t="s">
        <v>15</v>
      </c>
      <c r="F884" s="16" t="s">
        <v>49</v>
      </c>
      <c r="G884" s="16">
        <v>3</v>
      </c>
      <c r="H884" s="16" t="s">
        <v>8</v>
      </c>
    </row>
    <row r="885" spans="1:8" x14ac:dyDescent="0.2">
      <c r="A885" s="2" t="s">
        <v>688</v>
      </c>
      <c r="B885" s="25">
        <v>41279</v>
      </c>
      <c r="C885" s="71">
        <v>0.54166666666666596</v>
      </c>
      <c r="D885" s="32" t="str">
        <f t="shared" si="13"/>
        <v>SCS</v>
      </c>
      <c r="E885" s="29" t="s">
        <v>18</v>
      </c>
      <c r="F885" s="29" t="s">
        <v>49</v>
      </c>
      <c r="G885" s="30">
        <v>5</v>
      </c>
      <c r="H885" s="29" t="s">
        <v>5</v>
      </c>
    </row>
    <row r="886" spans="1:8" x14ac:dyDescent="0.2">
      <c r="A886" s="2" t="s">
        <v>574</v>
      </c>
      <c r="B886" s="13">
        <v>41279</v>
      </c>
      <c r="C886" s="71">
        <v>0.58333333333333304</v>
      </c>
      <c r="D886" s="32" t="str">
        <f t="shared" si="13"/>
        <v>SCS</v>
      </c>
      <c r="E886" s="21" t="s">
        <v>20</v>
      </c>
      <c r="F886" s="16" t="s">
        <v>49</v>
      </c>
      <c r="G886" s="16">
        <v>5</v>
      </c>
      <c r="H886" s="16" t="s">
        <v>8</v>
      </c>
    </row>
    <row r="887" spans="1:8" x14ac:dyDescent="0.2">
      <c r="A887" s="2" t="s">
        <v>1021</v>
      </c>
      <c r="B887" s="25">
        <v>41279</v>
      </c>
      <c r="C887" s="71">
        <v>0.625</v>
      </c>
      <c r="D887" s="32" t="str">
        <f t="shared" si="13"/>
        <v>SCS</v>
      </c>
      <c r="E887" s="46" t="s">
        <v>15</v>
      </c>
      <c r="F887" s="46" t="s">
        <v>49</v>
      </c>
      <c r="G887" s="30">
        <v>7</v>
      </c>
      <c r="H887" s="29" t="s">
        <v>8</v>
      </c>
    </row>
    <row r="888" spans="1:8" x14ac:dyDescent="0.2">
      <c r="A888" s="2" t="s">
        <v>1204</v>
      </c>
      <c r="B888" s="25">
        <v>41279</v>
      </c>
      <c r="C888" s="71">
        <v>0.66666666666666596</v>
      </c>
      <c r="D888" s="32" t="str">
        <f t="shared" si="13"/>
        <v>SCS</v>
      </c>
      <c r="E888" s="22" t="s">
        <v>47</v>
      </c>
      <c r="F888" s="2" t="s">
        <v>49</v>
      </c>
      <c r="G888" s="17">
        <v>8</v>
      </c>
      <c r="H888" s="21" t="s">
        <v>8</v>
      </c>
    </row>
    <row r="889" spans="1:8" x14ac:dyDescent="0.2">
      <c r="A889" s="2" t="s">
        <v>152</v>
      </c>
      <c r="B889" s="25">
        <v>41286</v>
      </c>
      <c r="C889" s="71">
        <v>0.54166666666666596</v>
      </c>
      <c r="D889" s="32" t="str">
        <f t="shared" si="13"/>
        <v>SCS</v>
      </c>
      <c r="E889" s="16" t="s">
        <v>12</v>
      </c>
      <c r="F889" s="16" t="s">
        <v>51</v>
      </c>
      <c r="G889" s="16">
        <v>3</v>
      </c>
      <c r="H889" s="16" t="s">
        <v>8</v>
      </c>
    </row>
    <row r="890" spans="1:8" x14ac:dyDescent="0.2">
      <c r="A890" s="2" t="s">
        <v>826</v>
      </c>
      <c r="B890" s="13">
        <v>41286</v>
      </c>
      <c r="C890" s="71">
        <v>0.58333333333333304</v>
      </c>
      <c r="D890" s="32" t="str">
        <f t="shared" si="13"/>
        <v>SCS</v>
      </c>
      <c r="E890" s="21" t="s">
        <v>46</v>
      </c>
      <c r="F890" s="16" t="s">
        <v>49</v>
      </c>
      <c r="G890" s="16">
        <v>6</v>
      </c>
      <c r="H890" s="16" t="s">
        <v>8</v>
      </c>
    </row>
    <row r="891" spans="1:8" x14ac:dyDescent="0.2">
      <c r="A891" s="2" t="s">
        <v>1110</v>
      </c>
      <c r="B891" s="25">
        <v>41286</v>
      </c>
      <c r="C891" s="71">
        <v>0.625</v>
      </c>
      <c r="D891" s="32" t="str">
        <f t="shared" si="13"/>
        <v>SCS</v>
      </c>
      <c r="E891" s="21" t="s">
        <v>43</v>
      </c>
      <c r="F891" s="21" t="s">
        <v>49</v>
      </c>
      <c r="G891" s="16">
        <v>7</v>
      </c>
      <c r="H891" s="16" t="s">
        <v>5</v>
      </c>
    </row>
    <row r="892" spans="1:8" x14ac:dyDescent="0.2">
      <c r="A892" s="2" t="s">
        <v>1023</v>
      </c>
      <c r="B892" s="25">
        <v>41286</v>
      </c>
      <c r="C892" s="71">
        <v>0.66666666666666596</v>
      </c>
      <c r="D892" s="32" t="str">
        <f t="shared" si="13"/>
        <v>SCS</v>
      </c>
      <c r="E892" s="21" t="s">
        <v>25</v>
      </c>
      <c r="F892" s="21" t="s">
        <v>49</v>
      </c>
      <c r="G892" s="16">
        <v>7</v>
      </c>
      <c r="H892" s="16" t="s">
        <v>8</v>
      </c>
    </row>
    <row r="893" spans="1:8" x14ac:dyDescent="0.2">
      <c r="A893" s="2" t="s">
        <v>162</v>
      </c>
      <c r="B893" s="25">
        <v>41293</v>
      </c>
      <c r="C893" s="71">
        <v>0.41666666666666602</v>
      </c>
      <c r="D893" s="32" t="str">
        <f t="shared" si="13"/>
        <v>SCS</v>
      </c>
      <c r="E893" s="16" t="s">
        <v>20</v>
      </c>
      <c r="F893" s="16" t="s">
        <v>51</v>
      </c>
      <c r="G893" s="16">
        <v>3</v>
      </c>
      <c r="H893" s="16" t="s">
        <v>8</v>
      </c>
    </row>
    <row r="894" spans="1:8" x14ac:dyDescent="0.2">
      <c r="A894" s="2" t="s">
        <v>165</v>
      </c>
      <c r="B894" s="25">
        <v>41293</v>
      </c>
      <c r="C894" s="71">
        <v>0.45833333333333298</v>
      </c>
      <c r="D894" s="32" t="str">
        <f t="shared" si="13"/>
        <v>SCS</v>
      </c>
      <c r="E894" s="29" t="s">
        <v>16</v>
      </c>
      <c r="F894" s="29" t="s">
        <v>49</v>
      </c>
      <c r="G894" s="30">
        <v>3</v>
      </c>
      <c r="H894" s="29" t="s">
        <v>8</v>
      </c>
    </row>
    <row r="895" spans="1:8" x14ac:dyDescent="0.2">
      <c r="A895" s="2" t="s">
        <v>703</v>
      </c>
      <c r="B895" s="25">
        <v>41293</v>
      </c>
      <c r="C895" s="71">
        <v>0.5</v>
      </c>
      <c r="D895" s="32" t="str">
        <f t="shared" si="13"/>
        <v>SCS</v>
      </c>
      <c r="E895" s="46" t="s">
        <v>9</v>
      </c>
      <c r="F895" s="46" t="s">
        <v>49</v>
      </c>
      <c r="G895" s="30">
        <v>5</v>
      </c>
      <c r="H895" s="29" t="s">
        <v>5</v>
      </c>
    </row>
    <row r="896" spans="1:8" x14ac:dyDescent="0.2">
      <c r="A896" s="2" t="s">
        <v>707</v>
      </c>
      <c r="B896" s="13">
        <v>41293</v>
      </c>
      <c r="C896" s="71">
        <v>0.54166666666666596</v>
      </c>
      <c r="D896" s="32" t="str">
        <f t="shared" si="13"/>
        <v>SCS</v>
      </c>
      <c r="E896" s="2" t="s">
        <v>4</v>
      </c>
      <c r="F896" s="2" t="s">
        <v>51</v>
      </c>
      <c r="G896" s="16">
        <v>5</v>
      </c>
      <c r="H896" s="21" t="s">
        <v>5</v>
      </c>
    </row>
    <row r="897" spans="1:8" x14ac:dyDescent="0.2">
      <c r="A897" s="2" t="s">
        <v>601</v>
      </c>
      <c r="B897" s="13">
        <v>41293</v>
      </c>
      <c r="C897" s="71">
        <v>0.58333333333333304</v>
      </c>
      <c r="D897" s="32" t="str">
        <f t="shared" si="13"/>
        <v>SCS</v>
      </c>
      <c r="E897" s="16" t="s">
        <v>16</v>
      </c>
      <c r="F897" s="16" t="s">
        <v>49</v>
      </c>
      <c r="G897" s="16">
        <v>5</v>
      </c>
      <c r="H897" s="16" t="s">
        <v>8</v>
      </c>
    </row>
    <row r="898" spans="1:8" x14ac:dyDescent="0.2">
      <c r="A898" s="2" t="s">
        <v>1117</v>
      </c>
      <c r="B898" s="25">
        <v>41293</v>
      </c>
      <c r="C898" s="71">
        <v>0.625</v>
      </c>
      <c r="D898" s="32" t="str">
        <f t="shared" ref="D898:D961" si="14">LEFT(F898,3)</f>
        <v>SCS</v>
      </c>
      <c r="E898" s="29" t="s">
        <v>18</v>
      </c>
      <c r="F898" s="29" t="s">
        <v>49</v>
      </c>
      <c r="G898" s="30">
        <v>7</v>
      </c>
      <c r="H898" s="29" t="s">
        <v>5</v>
      </c>
    </row>
    <row r="899" spans="1:8" x14ac:dyDescent="0.2">
      <c r="A899" s="2" t="s">
        <v>1232</v>
      </c>
      <c r="B899" s="13">
        <v>41293</v>
      </c>
      <c r="C899" s="71">
        <v>0.66666666666666596</v>
      </c>
      <c r="D899" s="32" t="str">
        <f t="shared" si="14"/>
        <v>SCS</v>
      </c>
      <c r="E899" s="2" t="s">
        <v>13</v>
      </c>
      <c r="F899" s="2" t="s">
        <v>49</v>
      </c>
      <c r="G899" s="16">
        <v>8</v>
      </c>
      <c r="H899" s="16" t="s">
        <v>8</v>
      </c>
    </row>
    <row r="900" spans="1:8" x14ac:dyDescent="0.2">
      <c r="A900" s="2" t="s">
        <v>186</v>
      </c>
      <c r="B900" s="25">
        <v>41216</v>
      </c>
      <c r="C900" s="71">
        <v>0.41666666666666669</v>
      </c>
      <c r="D900" s="32" t="str">
        <f t="shared" si="14"/>
        <v>SJN</v>
      </c>
      <c r="E900" s="29" t="s">
        <v>43</v>
      </c>
      <c r="F900" s="29" t="s">
        <v>19</v>
      </c>
      <c r="G900" s="30">
        <v>3</v>
      </c>
      <c r="H900" s="29" t="s">
        <v>5</v>
      </c>
    </row>
    <row r="901" spans="1:8" x14ac:dyDescent="0.2">
      <c r="A901" s="2" t="s">
        <v>265</v>
      </c>
      <c r="B901" s="25">
        <v>41216</v>
      </c>
      <c r="C901" s="71">
        <v>0.45833333333333298</v>
      </c>
      <c r="D901" s="32" t="str">
        <f t="shared" si="14"/>
        <v>SJN</v>
      </c>
      <c r="E901" s="41" t="s">
        <v>49</v>
      </c>
      <c r="F901" s="41" t="s">
        <v>13</v>
      </c>
      <c r="G901" s="17">
        <v>4</v>
      </c>
      <c r="H901" s="17" t="s">
        <v>8</v>
      </c>
    </row>
    <row r="902" spans="1:8" x14ac:dyDescent="0.2">
      <c r="A902" s="2" t="s">
        <v>623</v>
      </c>
      <c r="B902" s="13">
        <v>41216</v>
      </c>
      <c r="C902" s="71">
        <v>0.5</v>
      </c>
      <c r="D902" s="32" t="str">
        <f t="shared" si="14"/>
        <v>SJN</v>
      </c>
      <c r="E902" s="21" t="s">
        <v>51</v>
      </c>
      <c r="F902" s="21" t="s">
        <v>19</v>
      </c>
      <c r="G902" s="16">
        <v>5</v>
      </c>
      <c r="H902" s="16" t="s">
        <v>5</v>
      </c>
    </row>
    <row r="903" spans="1:8" x14ac:dyDescent="0.2">
      <c r="A903" s="2" t="s">
        <v>624</v>
      </c>
      <c r="B903" s="13">
        <v>41216</v>
      </c>
      <c r="C903" s="71">
        <v>0.54166666666666696</v>
      </c>
      <c r="D903" s="32" t="str">
        <f t="shared" si="14"/>
        <v>SJN</v>
      </c>
      <c r="E903" s="21" t="s">
        <v>25</v>
      </c>
      <c r="F903" s="21" t="s">
        <v>13</v>
      </c>
      <c r="G903" s="16">
        <v>5</v>
      </c>
      <c r="H903" s="16" t="s">
        <v>5</v>
      </c>
    </row>
    <row r="904" spans="1:8" x14ac:dyDescent="0.2">
      <c r="A904" s="2" t="s">
        <v>730</v>
      </c>
      <c r="B904" s="13">
        <v>41216</v>
      </c>
      <c r="C904" s="71">
        <v>0.58333333333333304</v>
      </c>
      <c r="D904" s="32" t="str">
        <f t="shared" si="14"/>
        <v>SJN</v>
      </c>
      <c r="E904" s="2" t="s">
        <v>50</v>
      </c>
      <c r="F904" s="2" t="s">
        <v>19</v>
      </c>
      <c r="G904" s="43">
        <v>6</v>
      </c>
      <c r="H904" s="21" t="s">
        <v>8</v>
      </c>
    </row>
    <row r="905" spans="1:8" x14ac:dyDescent="0.2">
      <c r="A905" s="2" t="s">
        <v>735</v>
      </c>
      <c r="B905" s="25">
        <v>41216</v>
      </c>
      <c r="C905" s="71">
        <v>0.625</v>
      </c>
      <c r="D905" s="32" t="str">
        <f t="shared" si="14"/>
        <v>SJN</v>
      </c>
      <c r="E905" s="2" t="s">
        <v>49</v>
      </c>
      <c r="F905" s="2" t="s">
        <v>13</v>
      </c>
      <c r="G905" s="17">
        <v>6</v>
      </c>
      <c r="H905" s="21" t="s">
        <v>8</v>
      </c>
    </row>
    <row r="906" spans="1:8" x14ac:dyDescent="0.2">
      <c r="A906" s="2" t="s">
        <v>1249</v>
      </c>
      <c r="B906" s="25">
        <v>41216</v>
      </c>
      <c r="C906" s="71">
        <v>0.66666666666666696</v>
      </c>
      <c r="D906" s="32" t="str">
        <f t="shared" si="14"/>
        <v>SJN</v>
      </c>
      <c r="E906" s="16" t="s">
        <v>26</v>
      </c>
      <c r="F906" s="21" t="s">
        <v>19</v>
      </c>
      <c r="G906" s="16">
        <v>8</v>
      </c>
      <c r="H906" s="16" t="s">
        <v>5</v>
      </c>
    </row>
    <row r="907" spans="1:8" x14ac:dyDescent="0.2">
      <c r="A907" s="2" t="s">
        <v>1129</v>
      </c>
      <c r="B907" s="25">
        <v>41216</v>
      </c>
      <c r="C907" s="71">
        <v>0.70833333333333304</v>
      </c>
      <c r="D907" s="32" t="str">
        <f t="shared" si="14"/>
        <v>SJN</v>
      </c>
      <c r="E907" s="29" t="s">
        <v>12</v>
      </c>
      <c r="F907" s="29" t="s">
        <v>19</v>
      </c>
      <c r="G907" s="30">
        <v>8</v>
      </c>
      <c r="H907" s="29" t="s">
        <v>8</v>
      </c>
    </row>
    <row r="908" spans="1:8" x14ac:dyDescent="0.2">
      <c r="A908" s="2" t="s">
        <v>77</v>
      </c>
      <c r="B908" s="13">
        <v>41223</v>
      </c>
      <c r="C908" s="71">
        <v>0.41666666666666669</v>
      </c>
      <c r="D908" s="32" t="str">
        <f t="shared" si="14"/>
        <v>SJN</v>
      </c>
      <c r="E908" s="2" t="s">
        <v>60</v>
      </c>
      <c r="F908" s="2" t="s">
        <v>19</v>
      </c>
      <c r="G908" s="16">
        <v>3</v>
      </c>
      <c r="H908" s="16" t="s">
        <v>8</v>
      </c>
    </row>
    <row r="909" spans="1:8" x14ac:dyDescent="0.2">
      <c r="A909" s="2" t="s">
        <v>280</v>
      </c>
      <c r="B909" s="25">
        <v>41223</v>
      </c>
      <c r="C909" s="71">
        <v>0.45833333333333298</v>
      </c>
      <c r="D909" s="32" t="str">
        <f t="shared" si="14"/>
        <v>SJN</v>
      </c>
      <c r="E909" s="2" t="s">
        <v>62</v>
      </c>
      <c r="F909" s="2" t="s">
        <v>19</v>
      </c>
      <c r="G909" s="17">
        <v>4</v>
      </c>
      <c r="H909" s="17" t="s">
        <v>8</v>
      </c>
    </row>
    <row r="910" spans="1:8" x14ac:dyDescent="0.2">
      <c r="A910" s="2" t="s">
        <v>503</v>
      </c>
      <c r="B910" s="25">
        <v>41223</v>
      </c>
      <c r="C910" s="71">
        <v>0.5</v>
      </c>
      <c r="D910" s="32" t="str">
        <f t="shared" si="14"/>
        <v>SJN</v>
      </c>
      <c r="E910" s="21" t="s">
        <v>16</v>
      </c>
      <c r="F910" s="16" t="s">
        <v>13</v>
      </c>
      <c r="G910" s="16">
        <v>5</v>
      </c>
      <c r="H910" s="16" t="s">
        <v>8</v>
      </c>
    </row>
    <row r="911" spans="1:8" x14ac:dyDescent="0.2">
      <c r="A911" s="2" t="s">
        <v>510</v>
      </c>
      <c r="B911" s="25">
        <v>41223</v>
      </c>
      <c r="C911" s="71">
        <v>0.54166666666666696</v>
      </c>
      <c r="D911" s="32" t="str">
        <f t="shared" si="14"/>
        <v>SJN</v>
      </c>
      <c r="E911" s="21" t="s">
        <v>50</v>
      </c>
      <c r="F911" s="16" t="s">
        <v>19</v>
      </c>
      <c r="G911" s="16">
        <v>5</v>
      </c>
      <c r="H911" s="16" t="s">
        <v>8</v>
      </c>
    </row>
    <row r="912" spans="1:8" x14ac:dyDescent="0.2">
      <c r="A912" s="2" t="s">
        <v>878</v>
      </c>
      <c r="B912" s="25">
        <v>41223</v>
      </c>
      <c r="C912" s="71">
        <v>0.58333333333333304</v>
      </c>
      <c r="D912" s="32" t="str">
        <f t="shared" si="14"/>
        <v>SJN</v>
      </c>
      <c r="E912" s="21" t="s">
        <v>18</v>
      </c>
      <c r="F912" s="21" t="s">
        <v>19</v>
      </c>
      <c r="G912" s="21">
        <v>6</v>
      </c>
      <c r="H912" s="21" t="s">
        <v>5</v>
      </c>
    </row>
    <row r="913" spans="1:8" x14ac:dyDescent="0.2">
      <c r="A913" s="2" t="s">
        <v>750</v>
      </c>
      <c r="B913" s="25">
        <v>41223</v>
      </c>
      <c r="C913" s="71">
        <v>0.625</v>
      </c>
      <c r="D913" s="32" t="str">
        <f t="shared" si="14"/>
        <v>SJN</v>
      </c>
      <c r="E913" s="2" t="s">
        <v>44</v>
      </c>
      <c r="F913" s="2" t="s">
        <v>19</v>
      </c>
      <c r="G913" s="17">
        <v>6</v>
      </c>
      <c r="H913" s="21" t="s">
        <v>8</v>
      </c>
    </row>
    <row r="914" spans="1:8" x14ac:dyDescent="0.2">
      <c r="A914" s="2" t="s">
        <v>964</v>
      </c>
      <c r="B914" s="13">
        <v>41223</v>
      </c>
      <c r="C914" s="71">
        <v>0.66666666666666696</v>
      </c>
      <c r="D914" s="32" t="str">
        <f t="shared" si="14"/>
        <v>SJN</v>
      </c>
      <c r="E914" s="21" t="s">
        <v>7</v>
      </c>
      <c r="F914" s="21" t="s">
        <v>19</v>
      </c>
      <c r="G914" s="16">
        <v>7</v>
      </c>
      <c r="H914" s="16" t="s">
        <v>8</v>
      </c>
    </row>
    <row r="915" spans="1:8" x14ac:dyDescent="0.2">
      <c r="A915" s="2" t="s">
        <v>1137</v>
      </c>
      <c r="B915" s="25">
        <v>41223</v>
      </c>
      <c r="C915" s="71">
        <v>0.70833333333333304</v>
      </c>
      <c r="D915" s="32" t="str">
        <f t="shared" si="14"/>
        <v>SJN</v>
      </c>
      <c r="E915" s="29" t="s">
        <v>60</v>
      </c>
      <c r="F915" s="29" t="s">
        <v>13</v>
      </c>
      <c r="G915" s="30">
        <v>8</v>
      </c>
      <c r="H915" s="29" t="s">
        <v>8</v>
      </c>
    </row>
    <row r="916" spans="1:8" x14ac:dyDescent="0.2">
      <c r="A916" s="2" t="s">
        <v>202</v>
      </c>
      <c r="B916" s="25">
        <v>41230</v>
      </c>
      <c r="C916" s="71">
        <v>0.33333333333333331</v>
      </c>
      <c r="D916" s="32" t="str">
        <f t="shared" si="14"/>
        <v>SJN</v>
      </c>
      <c r="E916" s="29" t="s">
        <v>22</v>
      </c>
      <c r="F916" s="29" t="s">
        <v>19</v>
      </c>
      <c r="G916" s="30">
        <v>3</v>
      </c>
      <c r="H916" s="29" t="s">
        <v>5</v>
      </c>
    </row>
    <row r="917" spans="1:8" x14ac:dyDescent="0.2">
      <c r="A917" s="2" t="s">
        <v>91</v>
      </c>
      <c r="B917" s="13">
        <v>41230</v>
      </c>
      <c r="C917" s="71">
        <v>0.375</v>
      </c>
      <c r="D917" s="32" t="str">
        <f t="shared" si="14"/>
        <v>SJN</v>
      </c>
      <c r="E917" s="21" t="s">
        <v>4</v>
      </c>
      <c r="F917" s="16" t="s">
        <v>19</v>
      </c>
      <c r="G917" s="16">
        <v>3</v>
      </c>
      <c r="H917" s="16" t="s">
        <v>8</v>
      </c>
    </row>
    <row r="918" spans="1:8" x14ac:dyDescent="0.2">
      <c r="A918" s="2" t="s">
        <v>296</v>
      </c>
      <c r="B918" s="13">
        <v>41230</v>
      </c>
      <c r="C918" s="71">
        <v>0.41666666666666702</v>
      </c>
      <c r="D918" s="32" t="str">
        <f t="shared" si="14"/>
        <v>SJN</v>
      </c>
      <c r="E918" s="2" t="s">
        <v>6</v>
      </c>
      <c r="F918" s="2" t="s">
        <v>19</v>
      </c>
      <c r="G918" s="16">
        <v>4</v>
      </c>
      <c r="H918" s="16" t="s">
        <v>8</v>
      </c>
    </row>
    <row r="919" spans="1:8" x14ac:dyDescent="0.2">
      <c r="A919" s="2" t="s">
        <v>518</v>
      </c>
      <c r="B919" s="25">
        <v>41230</v>
      </c>
      <c r="C919" s="71">
        <v>0.45833333333333298</v>
      </c>
      <c r="D919" s="32" t="str">
        <f t="shared" si="14"/>
        <v>SJN</v>
      </c>
      <c r="E919" s="16" t="s">
        <v>59</v>
      </c>
      <c r="F919" s="16" t="s">
        <v>13</v>
      </c>
      <c r="G919" s="16">
        <v>5</v>
      </c>
      <c r="H919" s="16" t="s">
        <v>8</v>
      </c>
    </row>
    <row r="920" spans="1:8" x14ac:dyDescent="0.2">
      <c r="A920" s="2" t="s">
        <v>766</v>
      </c>
      <c r="B920" s="25">
        <v>41230</v>
      </c>
      <c r="C920" s="71">
        <v>0.5</v>
      </c>
      <c r="D920" s="32" t="str">
        <f t="shared" si="14"/>
        <v>SJN</v>
      </c>
      <c r="E920" s="2" t="s">
        <v>46</v>
      </c>
      <c r="F920" s="2" t="s">
        <v>19</v>
      </c>
      <c r="G920" s="17">
        <v>6</v>
      </c>
      <c r="H920" s="21" t="s">
        <v>8</v>
      </c>
    </row>
    <row r="921" spans="1:8" x14ac:dyDescent="0.2">
      <c r="A921" s="2" t="s">
        <v>1070</v>
      </c>
      <c r="B921" s="13">
        <v>41230</v>
      </c>
      <c r="C921" s="71">
        <v>0.54166666666666696</v>
      </c>
      <c r="D921" s="32" t="str">
        <f t="shared" si="14"/>
        <v>SJN</v>
      </c>
      <c r="E921" s="16" t="s">
        <v>44</v>
      </c>
      <c r="F921" s="16" t="s">
        <v>19</v>
      </c>
      <c r="G921" s="16">
        <v>7</v>
      </c>
      <c r="H921" s="16" t="s">
        <v>5</v>
      </c>
    </row>
    <row r="922" spans="1:8" x14ac:dyDescent="0.2">
      <c r="A922" s="2" t="s">
        <v>969</v>
      </c>
      <c r="B922" s="13">
        <v>41230</v>
      </c>
      <c r="C922" s="71">
        <v>0.58333333333333304</v>
      </c>
      <c r="D922" s="32" t="str">
        <f t="shared" si="14"/>
        <v>SJN</v>
      </c>
      <c r="E922" s="21" t="s">
        <v>43</v>
      </c>
      <c r="F922" s="21" t="s">
        <v>13</v>
      </c>
      <c r="G922" s="16">
        <v>7</v>
      </c>
      <c r="H922" s="16" t="s">
        <v>8</v>
      </c>
    </row>
    <row r="923" spans="1:8" x14ac:dyDescent="0.2">
      <c r="A923" s="2" t="s">
        <v>1258</v>
      </c>
      <c r="B923" s="25">
        <v>41230</v>
      </c>
      <c r="C923" s="71">
        <v>0.625</v>
      </c>
      <c r="D923" s="32" t="str">
        <f t="shared" si="14"/>
        <v>SJN</v>
      </c>
      <c r="E923" s="21" t="s">
        <v>18</v>
      </c>
      <c r="F923" s="21" t="s">
        <v>19</v>
      </c>
      <c r="G923" s="16">
        <v>8</v>
      </c>
      <c r="H923" s="16" t="s">
        <v>5</v>
      </c>
    </row>
    <row r="924" spans="1:8" x14ac:dyDescent="0.2">
      <c r="A924" s="2" t="s">
        <v>1151</v>
      </c>
      <c r="B924" s="25">
        <v>41230</v>
      </c>
      <c r="C924" s="71">
        <v>0.66666666666666696</v>
      </c>
      <c r="D924" s="32" t="str">
        <f t="shared" si="14"/>
        <v>SJN</v>
      </c>
      <c r="E924" s="29" t="s">
        <v>43</v>
      </c>
      <c r="F924" s="29" t="s">
        <v>13</v>
      </c>
      <c r="G924" s="30">
        <v>8</v>
      </c>
      <c r="H924" s="29" t="s">
        <v>8</v>
      </c>
    </row>
    <row r="925" spans="1:8" x14ac:dyDescent="0.2">
      <c r="A925" s="2" t="s">
        <v>1160</v>
      </c>
      <c r="B925" s="13">
        <v>41230</v>
      </c>
      <c r="C925" s="71">
        <v>0.70833333333333304</v>
      </c>
      <c r="D925" s="32" t="str">
        <f t="shared" si="14"/>
        <v>SJN</v>
      </c>
      <c r="E925" s="2" t="s">
        <v>18</v>
      </c>
      <c r="F925" s="2" t="s">
        <v>19</v>
      </c>
      <c r="G925" s="16">
        <v>8</v>
      </c>
      <c r="H925" s="21" t="s">
        <v>8</v>
      </c>
    </row>
    <row r="926" spans="1:8" x14ac:dyDescent="0.2">
      <c r="A926" s="2" t="s">
        <v>304</v>
      </c>
      <c r="B926" s="13">
        <v>41244</v>
      </c>
      <c r="C926" s="71">
        <v>0.41666666666666702</v>
      </c>
      <c r="D926" s="32" t="str">
        <f t="shared" si="14"/>
        <v>SJN</v>
      </c>
      <c r="E926" s="2" t="s">
        <v>43</v>
      </c>
      <c r="F926" s="2" t="s">
        <v>13</v>
      </c>
      <c r="G926" s="16">
        <v>4</v>
      </c>
      <c r="H926" s="16" t="s">
        <v>8</v>
      </c>
    </row>
    <row r="927" spans="1:8" x14ac:dyDescent="0.2">
      <c r="A927" s="2" t="s">
        <v>649</v>
      </c>
      <c r="B927" s="25">
        <v>41244</v>
      </c>
      <c r="C927" s="71">
        <v>0.45833333333333298</v>
      </c>
      <c r="D927" s="32" t="str">
        <f t="shared" si="14"/>
        <v>SJN</v>
      </c>
      <c r="E927" s="16" t="s">
        <v>7</v>
      </c>
      <c r="F927" s="16" t="s">
        <v>19</v>
      </c>
      <c r="G927" s="16">
        <v>5</v>
      </c>
      <c r="H927" s="16" t="s">
        <v>5</v>
      </c>
    </row>
    <row r="928" spans="1:8" x14ac:dyDescent="0.2">
      <c r="A928" s="2" t="s">
        <v>655</v>
      </c>
      <c r="B928" s="25">
        <v>41244</v>
      </c>
      <c r="C928" s="71">
        <v>0.5</v>
      </c>
      <c r="D928" s="32" t="str">
        <f t="shared" si="14"/>
        <v>SJN</v>
      </c>
      <c r="E928" s="21" t="s">
        <v>51</v>
      </c>
      <c r="F928" s="16" t="s">
        <v>13</v>
      </c>
      <c r="G928" s="16">
        <v>5</v>
      </c>
      <c r="H928" s="16" t="s">
        <v>5</v>
      </c>
    </row>
    <row r="929" spans="1:8" x14ac:dyDescent="0.2">
      <c r="A929" s="2" t="s">
        <v>895</v>
      </c>
      <c r="B929" s="25">
        <v>41244</v>
      </c>
      <c r="C929" s="71">
        <v>0.54166666666666696</v>
      </c>
      <c r="D929" s="32" t="str">
        <f t="shared" si="14"/>
        <v>SJN</v>
      </c>
      <c r="E929" s="29" t="s">
        <v>4</v>
      </c>
      <c r="F929" s="29" t="s">
        <v>19</v>
      </c>
      <c r="G929" s="30">
        <v>6</v>
      </c>
      <c r="H929" s="29" t="s">
        <v>5</v>
      </c>
    </row>
    <row r="930" spans="1:8" x14ac:dyDescent="0.2">
      <c r="A930" s="2" t="s">
        <v>774</v>
      </c>
      <c r="B930" s="25">
        <v>41244</v>
      </c>
      <c r="C930" s="71">
        <v>0.58333333333333304</v>
      </c>
      <c r="D930" s="32" t="str">
        <f t="shared" si="14"/>
        <v>SJN</v>
      </c>
      <c r="E930" s="2" t="s">
        <v>24</v>
      </c>
      <c r="F930" s="2" t="s">
        <v>13</v>
      </c>
      <c r="G930" s="17">
        <v>6</v>
      </c>
      <c r="H930" s="21" t="s">
        <v>8</v>
      </c>
    </row>
    <row r="931" spans="1:8" x14ac:dyDescent="0.2">
      <c r="A931" s="2" t="s">
        <v>1081</v>
      </c>
      <c r="B931" s="13">
        <v>41244</v>
      </c>
      <c r="C931" s="71">
        <v>0.625</v>
      </c>
      <c r="D931" s="32" t="str">
        <f t="shared" si="14"/>
        <v>SJN</v>
      </c>
      <c r="E931" s="21" t="s">
        <v>26</v>
      </c>
      <c r="F931" s="21" t="s">
        <v>19</v>
      </c>
      <c r="G931" s="16">
        <v>7</v>
      </c>
      <c r="H931" s="16" t="s">
        <v>5</v>
      </c>
    </row>
    <row r="932" spans="1:8" x14ac:dyDescent="0.2">
      <c r="A932" s="2" t="s">
        <v>988</v>
      </c>
      <c r="B932" s="25">
        <v>41244</v>
      </c>
      <c r="C932" s="71">
        <v>0.66666666666666696</v>
      </c>
      <c r="D932" s="32" t="str">
        <f t="shared" si="14"/>
        <v>SJN</v>
      </c>
      <c r="E932" s="21" t="s">
        <v>9</v>
      </c>
      <c r="F932" s="21" t="s">
        <v>19</v>
      </c>
      <c r="G932" s="16">
        <v>7</v>
      </c>
      <c r="H932" s="16" t="s">
        <v>8</v>
      </c>
    </row>
    <row r="933" spans="1:8" x14ac:dyDescent="0.2">
      <c r="A933" s="2" t="s">
        <v>1172</v>
      </c>
      <c r="B933" s="13">
        <v>41244</v>
      </c>
      <c r="C933" s="71">
        <v>0.70833333333333304</v>
      </c>
      <c r="D933" s="32" t="str">
        <f t="shared" si="14"/>
        <v>SJN</v>
      </c>
      <c r="E933" s="2" t="s">
        <v>14</v>
      </c>
      <c r="F933" s="2" t="s">
        <v>19</v>
      </c>
      <c r="G933" s="17">
        <v>8</v>
      </c>
      <c r="H933" s="21" t="s">
        <v>8</v>
      </c>
    </row>
    <row r="934" spans="1:8" x14ac:dyDescent="0.2">
      <c r="A934" s="2" t="s">
        <v>213</v>
      </c>
      <c r="B934" s="13">
        <v>41251</v>
      </c>
      <c r="C934" s="71">
        <v>0.41666666666666702</v>
      </c>
      <c r="D934" s="32" t="str">
        <f t="shared" si="14"/>
        <v>SJN</v>
      </c>
      <c r="E934" s="2" t="s">
        <v>42</v>
      </c>
      <c r="F934" s="2" t="s">
        <v>19</v>
      </c>
      <c r="G934" s="16">
        <v>3</v>
      </c>
      <c r="H934" s="16" t="s">
        <v>5</v>
      </c>
    </row>
    <row r="935" spans="1:8" x14ac:dyDescent="0.2">
      <c r="A935" s="2" t="s">
        <v>119</v>
      </c>
      <c r="B935" s="13">
        <v>41251</v>
      </c>
      <c r="C935" s="71">
        <v>0.45833333333333298</v>
      </c>
      <c r="D935" s="32" t="str">
        <f t="shared" si="14"/>
        <v>SJN</v>
      </c>
      <c r="E935" s="21" t="s">
        <v>24</v>
      </c>
      <c r="F935" s="16" t="s">
        <v>19</v>
      </c>
      <c r="G935" s="16">
        <v>3</v>
      </c>
      <c r="H935" s="16" t="s">
        <v>8</v>
      </c>
    </row>
    <row r="936" spans="1:8" x14ac:dyDescent="0.2">
      <c r="A936" s="2" t="s">
        <v>314</v>
      </c>
      <c r="B936" s="13">
        <v>41251</v>
      </c>
      <c r="C936" s="71">
        <v>0.5</v>
      </c>
      <c r="D936" s="32" t="str">
        <f t="shared" si="14"/>
        <v>SJN</v>
      </c>
      <c r="E936" s="2" t="s">
        <v>46</v>
      </c>
      <c r="F936" s="2" t="s">
        <v>19</v>
      </c>
      <c r="G936" s="16">
        <v>4</v>
      </c>
      <c r="H936" s="16" t="s">
        <v>8</v>
      </c>
    </row>
    <row r="937" spans="1:8" x14ac:dyDescent="0.2">
      <c r="A937" s="2" t="s">
        <v>319</v>
      </c>
      <c r="B937" s="13">
        <v>41251</v>
      </c>
      <c r="C937" s="71">
        <v>0.54166666666666696</v>
      </c>
      <c r="D937" s="32" t="str">
        <f t="shared" si="14"/>
        <v>SJN</v>
      </c>
      <c r="E937" s="21" t="s">
        <v>26</v>
      </c>
      <c r="F937" s="21" t="s">
        <v>13</v>
      </c>
      <c r="G937" s="16">
        <v>4</v>
      </c>
      <c r="H937" s="16" t="s">
        <v>8</v>
      </c>
    </row>
    <row r="938" spans="1:8" x14ac:dyDescent="0.2">
      <c r="A938" s="2" t="s">
        <v>542</v>
      </c>
      <c r="B938" s="25">
        <v>41251</v>
      </c>
      <c r="C938" s="71">
        <v>0.58333333333333304</v>
      </c>
      <c r="D938" s="32" t="str">
        <f t="shared" si="14"/>
        <v>SJN</v>
      </c>
      <c r="E938" s="21" t="s">
        <v>15</v>
      </c>
      <c r="F938" s="21" t="s">
        <v>19</v>
      </c>
      <c r="G938" s="16">
        <v>5</v>
      </c>
      <c r="H938" s="16" t="s">
        <v>8</v>
      </c>
    </row>
    <row r="939" spans="1:8" x14ac:dyDescent="0.2">
      <c r="A939" s="2" t="s">
        <v>784</v>
      </c>
      <c r="B939" s="25">
        <v>41251</v>
      </c>
      <c r="C939" s="71">
        <v>0.625</v>
      </c>
      <c r="D939" s="32" t="str">
        <f t="shared" si="14"/>
        <v>SJN</v>
      </c>
      <c r="E939" s="2" t="s">
        <v>23</v>
      </c>
      <c r="F939" s="2" t="s">
        <v>19</v>
      </c>
      <c r="G939" s="17">
        <v>6</v>
      </c>
      <c r="H939" s="21" t="s">
        <v>8</v>
      </c>
    </row>
    <row r="940" spans="1:8" x14ac:dyDescent="0.2">
      <c r="A940" s="2" t="s">
        <v>789</v>
      </c>
      <c r="B940" s="13">
        <v>41251</v>
      </c>
      <c r="C940" s="71">
        <v>0.66666666666666696</v>
      </c>
      <c r="D940" s="32" t="str">
        <f t="shared" si="14"/>
        <v>SJN</v>
      </c>
      <c r="E940" s="2" t="s">
        <v>26</v>
      </c>
      <c r="F940" s="2" t="s">
        <v>13</v>
      </c>
      <c r="G940" s="16">
        <v>6</v>
      </c>
      <c r="H940" s="16" t="s">
        <v>8</v>
      </c>
    </row>
    <row r="941" spans="1:8" x14ac:dyDescent="0.2">
      <c r="A941" s="2" t="s">
        <v>1179</v>
      </c>
      <c r="B941" s="13">
        <v>41251</v>
      </c>
      <c r="C941" s="71">
        <v>0.70833333333333304</v>
      </c>
      <c r="D941" s="32" t="str">
        <f t="shared" si="14"/>
        <v>SJN</v>
      </c>
      <c r="E941" s="2" t="s">
        <v>7</v>
      </c>
      <c r="F941" s="2" t="s">
        <v>13</v>
      </c>
      <c r="G941" s="43">
        <v>8</v>
      </c>
      <c r="H941" s="21" t="s">
        <v>8</v>
      </c>
    </row>
    <row r="942" spans="1:8" x14ac:dyDescent="0.2">
      <c r="A942" s="2" t="s">
        <v>221</v>
      </c>
      <c r="B942" s="13">
        <v>41258</v>
      </c>
      <c r="C942" s="71">
        <v>0.41666666666666702</v>
      </c>
      <c r="D942" s="32" t="str">
        <f t="shared" si="14"/>
        <v>SJN</v>
      </c>
      <c r="E942" s="2" t="s">
        <v>16</v>
      </c>
      <c r="F942" s="2" t="s">
        <v>19</v>
      </c>
      <c r="G942" s="16">
        <v>3</v>
      </c>
      <c r="H942" s="16" t="s">
        <v>5</v>
      </c>
    </row>
    <row r="943" spans="1:8" x14ac:dyDescent="0.2">
      <c r="A943" s="2" t="s">
        <v>673</v>
      </c>
      <c r="B943" s="25">
        <v>41258</v>
      </c>
      <c r="C943" s="71">
        <v>0.45833333333333298</v>
      </c>
      <c r="D943" s="32" t="str">
        <f t="shared" si="14"/>
        <v>SJN</v>
      </c>
      <c r="E943" s="29" t="s">
        <v>26</v>
      </c>
      <c r="F943" s="29" t="s">
        <v>19</v>
      </c>
      <c r="G943" s="30">
        <v>5</v>
      </c>
      <c r="H943" s="29" t="s">
        <v>5</v>
      </c>
    </row>
    <row r="944" spans="1:8" x14ac:dyDescent="0.2">
      <c r="A944" s="2" t="s">
        <v>680</v>
      </c>
      <c r="B944" s="25">
        <v>41258</v>
      </c>
      <c r="C944" s="71">
        <v>0.5</v>
      </c>
      <c r="D944" s="32" t="str">
        <f t="shared" si="14"/>
        <v>SJN</v>
      </c>
      <c r="E944" s="29" t="s">
        <v>14</v>
      </c>
      <c r="F944" s="29" t="s">
        <v>13</v>
      </c>
      <c r="G944" s="30">
        <v>5</v>
      </c>
      <c r="H944" s="29" t="s">
        <v>5</v>
      </c>
    </row>
    <row r="945" spans="1:8" x14ac:dyDescent="0.2">
      <c r="A945" s="2" t="s">
        <v>550</v>
      </c>
      <c r="B945" s="25">
        <v>41258</v>
      </c>
      <c r="C945" s="71">
        <v>0.54166666666666696</v>
      </c>
      <c r="D945" s="32" t="str">
        <f t="shared" si="14"/>
        <v>SJN</v>
      </c>
      <c r="E945" s="46" t="s">
        <v>48</v>
      </c>
      <c r="F945" s="46" t="s">
        <v>13</v>
      </c>
      <c r="G945" s="30">
        <v>5</v>
      </c>
      <c r="H945" s="29" t="s">
        <v>8</v>
      </c>
    </row>
    <row r="946" spans="1:8" x14ac:dyDescent="0.2">
      <c r="A946" s="2" t="s">
        <v>1096</v>
      </c>
      <c r="B946" s="25">
        <v>41258</v>
      </c>
      <c r="C946" s="71">
        <v>0.58333333333333304</v>
      </c>
      <c r="D946" s="32" t="str">
        <f t="shared" si="14"/>
        <v>SJN</v>
      </c>
      <c r="E946" s="21" t="s">
        <v>18</v>
      </c>
      <c r="F946" s="21" t="s">
        <v>19</v>
      </c>
      <c r="G946" s="16">
        <v>7</v>
      </c>
      <c r="H946" s="16" t="s">
        <v>5</v>
      </c>
    </row>
    <row r="947" spans="1:8" x14ac:dyDescent="0.2">
      <c r="A947" s="2" t="s">
        <v>1000</v>
      </c>
      <c r="B947" s="25">
        <v>41258</v>
      </c>
      <c r="C947" s="71">
        <v>0.625</v>
      </c>
      <c r="D947" s="32" t="str">
        <f t="shared" si="14"/>
        <v>SJN</v>
      </c>
      <c r="E947" s="21" t="s">
        <v>60</v>
      </c>
      <c r="F947" s="21" t="s">
        <v>13</v>
      </c>
      <c r="G947" s="16">
        <v>7</v>
      </c>
      <c r="H947" s="16" t="s">
        <v>8</v>
      </c>
    </row>
    <row r="948" spans="1:8" x14ac:dyDescent="0.2">
      <c r="A948" s="2" t="s">
        <v>1001</v>
      </c>
      <c r="B948" s="25">
        <v>41258</v>
      </c>
      <c r="C948" s="71">
        <v>0.66666666666666696</v>
      </c>
      <c r="D948" s="32" t="str">
        <f t="shared" si="14"/>
        <v>SJN</v>
      </c>
      <c r="E948" s="21" t="s">
        <v>24</v>
      </c>
      <c r="F948" s="21" t="s">
        <v>19</v>
      </c>
      <c r="G948" s="16">
        <v>7</v>
      </c>
      <c r="H948" s="16" t="s">
        <v>8</v>
      </c>
    </row>
    <row r="949" spans="1:8" x14ac:dyDescent="0.2">
      <c r="A949" s="2" t="s">
        <v>146</v>
      </c>
      <c r="B949" s="25">
        <v>41279</v>
      </c>
      <c r="C949" s="71">
        <v>0.41666666666666702</v>
      </c>
      <c r="D949" s="32" t="str">
        <f t="shared" si="14"/>
        <v>SJN</v>
      </c>
      <c r="E949" s="21" t="s">
        <v>14</v>
      </c>
      <c r="F949" s="21" t="s">
        <v>19</v>
      </c>
      <c r="G949" s="16">
        <v>3</v>
      </c>
      <c r="H949" s="16" t="s">
        <v>8</v>
      </c>
    </row>
    <row r="950" spans="1:8" x14ac:dyDescent="0.2">
      <c r="A950" s="2" t="s">
        <v>349</v>
      </c>
      <c r="B950" s="13">
        <v>41279</v>
      </c>
      <c r="C950" s="71">
        <v>0.45833333333333298</v>
      </c>
      <c r="D950" s="32" t="str">
        <f t="shared" si="14"/>
        <v>SJN</v>
      </c>
      <c r="E950" s="21" t="s">
        <v>46</v>
      </c>
      <c r="F950" s="21" t="s">
        <v>13</v>
      </c>
      <c r="G950" s="16">
        <v>4</v>
      </c>
      <c r="H950" s="16" t="s">
        <v>8</v>
      </c>
    </row>
    <row r="951" spans="1:8" x14ac:dyDescent="0.2">
      <c r="A951" s="2" t="s">
        <v>572</v>
      </c>
      <c r="B951" s="13">
        <v>41279</v>
      </c>
      <c r="C951" s="71">
        <v>0.5</v>
      </c>
      <c r="D951" s="32" t="str">
        <f t="shared" si="14"/>
        <v>SJN</v>
      </c>
      <c r="E951" s="21" t="s">
        <v>26</v>
      </c>
      <c r="F951" s="21" t="s">
        <v>19</v>
      </c>
      <c r="G951" s="16">
        <v>5</v>
      </c>
      <c r="H951" s="16" t="s">
        <v>8</v>
      </c>
    </row>
    <row r="952" spans="1:8" x14ac:dyDescent="0.2">
      <c r="A952" s="2" t="s">
        <v>816</v>
      </c>
      <c r="B952" s="13">
        <v>41279</v>
      </c>
      <c r="C952" s="71">
        <v>0.54166666666666696</v>
      </c>
      <c r="D952" s="32" t="str">
        <f t="shared" si="14"/>
        <v>SJN</v>
      </c>
      <c r="E952" s="21" t="s">
        <v>48</v>
      </c>
      <c r="F952" s="16" t="s">
        <v>19</v>
      </c>
      <c r="G952" s="16">
        <v>6</v>
      </c>
      <c r="H952" s="16" t="s">
        <v>8</v>
      </c>
    </row>
    <row r="953" spans="1:8" x14ac:dyDescent="0.2">
      <c r="A953" s="2" t="s">
        <v>1018</v>
      </c>
      <c r="B953" s="25">
        <v>41279</v>
      </c>
      <c r="C953" s="71">
        <v>0.58333333333333304</v>
      </c>
      <c r="D953" s="32" t="str">
        <f t="shared" si="14"/>
        <v>SJN</v>
      </c>
      <c r="E953" s="29" t="s">
        <v>22</v>
      </c>
      <c r="F953" s="29" t="s">
        <v>19</v>
      </c>
      <c r="G953" s="30">
        <v>7</v>
      </c>
      <c r="H953" s="29" t="s">
        <v>8</v>
      </c>
    </row>
    <row r="954" spans="1:8" x14ac:dyDescent="0.2">
      <c r="A954" s="2" t="s">
        <v>1199</v>
      </c>
      <c r="B954" s="25">
        <v>41279</v>
      </c>
      <c r="C954" s="71">
        <v>0.625</v>
      </c>
      <c r="D954" s="32" t="str">
        <f t="shared" si="14"/>
        <v>SJN</v>
      </c>
      <c r="E954" s="2" t="s">
        <v>20</v>
      </c>
      <c r="F954" s="2" t="s">
        <v>19</v>
      </c>
      <c r="G954" s="17">
        <v>8</v>
      </c>
      <c r="H954" s="21" t="s">
        <v>8</v>
      </c>
    </row>
    <row r="955" spans="1:8" x14ac:dyDescent="0.2">
      <c r="A955" s="2" t="s">
        <v>1206</v>
      </c>
      <c r="B955" s="25">
        <v>41279</v>
      </c>
      <c r="C955" s="71">
        <v>0.66666666666666696</v>
      </c>
      <c r="D955" s="32" t="str">
        <f t="shared" si="14"/>
        <v>SJN</v>
      </c>
      <c r="E955" s="2" t="s">
        <v>25</v>
      </c>
      <c r="F955" s="2" t="s">
        <v>13</v>
      </c>
      <c r="G955" s="17">
        <v>8</v>
      </c>
      <c r="H955" s="21" t="s">
        <v>8</v>
      </c>
    </row>
    <row r="956" spans="1:8" x14ac:dyDescent="0.2">
      <c r="A956" s="2" t="s">
        <v>239</v>
      </c>
      <c r="B956" s="25">
        <v>41286</v>
      </c>
      <c r="C956" s="71">
        <v>0.33333333333333398</v>
      </c>
      <c r="D956" s="32" t="str">
        <f t="shared" si="14"/>
        <v>SJN</v>
      </c>
      <c r="E956" s="2" t="s">
        <v>12</v>
      </c>
      <c r="F956" s="2" t="s">
        <v>19</v>
      </c>
      <c r="G956" s="17">
        <v>3</v>
      </c>
      <c r="H956" s="17" t="s">
        <v>5</v>
      </c>
    </row>
    <row r="957" spans="1:8" x14ac:dyDescent="0.2">
      <c r="A957" s="2" t="s">
        <v>160</v>
      </c>
      <c r="B957" s="25">
        <v>41286</v>
      </c>
      <c r="C957" s="71">
        <v>0.375</v>
      </c>
      <c r="D957" s="32" t="str">
        <f t="shared" si="14"/>
        <v>SJN</v>
      </c>
      <c r="E957" s="16" t="s">
        <v>6</v>
      </c>
      <c r="F957" s="16" t="s">
        <v>19</v>
      </c>
      <c r="G957" s="16">
        <v>3</v>
      </c>
      <c r="H957" s="16" t="s">
        <v>8</v>
      </c>
    </row>
    <row r="958" spans="1:8" x14ac:dyDescent="0.2">
      <c r="A958" s="2" t="s">
        <v>694</v>
      </c>
      <c r="B958" s="25">
        <v>41286</v>
      </c>
      <c r="C958" s="71">
        <v>0.41666666666666702</v>
      </c>
      <c r="D958" s="32" t="str">
        <f t="shared" si="14"/>
        <v>SJN</v>
      </c>
      <c r="E958" s="46" t="s">
        <v>4</v>
      </c>
      <c r="F958" s="46" t="s">
        <v>13</v>
      </c>
      <c r="G958" s="30">
        <v>5</v>
      </c>
      <c r="H958" s="29" t="s">
        <v>5</v>
      </c>
    </row>
    <row r="959" spans="1:8" x14ac:dyDescent="0.2">
      <c r="A959" s="2" t="s">
        <v>697</v>
      </c>
      <c r="B959" s="25">
        <v>41286</v>
      </c>
      <c r="C959" s="71">
        <v>0.45833333333333298</v>
      </c>
      <c r="D959" s="32" t="str">
        <f t="shared" si="14"/>
        <v>SJN</v>
      </c>
      <c r="E959" s="46" t="s">
        <v>15</v>
      </c>
      <c r="F959" s="46" t="s">
        <v>19</v>
      </c>
      <c r="G959" s="30">
        <v>5</v>
      </c>
      <c r="H959" s="29" t="s">
        <v>5</v>
      </c>
    </row>
    <row r="960" spans="1:8" x14ac:dyDescent="0.2">
      <c r="A960" s="2" t="s">
        <v>576</v>
      </c>
      <c r="B960" s="13">
        <v>41286</v>
      </c>
      <c r="C960" s="71">
        <v>0.5</v>
      </c>
      <c r="D960" s="32" t="str">
        <f t="shared" si="14"/>
        <v>SJN</v>
      </c>
      <c r="E960" s="2" t="s">
        <v>43</v>
      </c>
      <c r="F960" s="2" t="s">
        <v>19</v>
      </c>
      <c r="G960" s="16">
        <v>5</v>
      </c>
      <c r="H960" s="16" t="s">
        <v>8</v>
      </c>
    </row>
    <row r="961" spans="1:8" x14ac:dyDescent="0.2">
      <c r="A961" s="2" t="s">
        <v>580</v>
      </c>
      <c r="B961" s="13">
        <v>41286</v>
      </c>
      <c r="C961" s="71">
        <v>0.54166666666666696</v>
      </c>
      <c r="D961" s="32" t="str">
        <f t="shared" si="14"/>
        <v>SJN</v>
      </c>
      <c r="E961" s="2" t="s">
        <v>47</v>
      </c>
      <c r="F961" s="2" t="s">
        <v>13</v>
      </c>
      <c r="G961" s="16">
        <v>5</v>
      </c>
      <c r="H961" s="16" t="s">
        <v>8</v>
      </c>
    </row>
    <row r="962" spans="1:8" x14ac:dyDescent="0.2">
      <c r="A962" s="2" t="s">
        <v>923</v>
      </c>
      <c r="B962" s="31">
        <v>41286</v>
      </c>
      <c r="C962" s="71">
        <v>0.58333333333333304</v>
      </c>
      <c r="D962" s="32" t="str">
        <f t="shared" ref="D962:D1025" si="15">LEFT(F962,3)</f>
        <v>SJN</v>
      </c>
      <c r="E962" s="6" t="s">
        <v>22</v>
      </c>
      <c r="F962" s="6" t="s">
        <v>19</v>
      </c>
      <c r="G962" s="33">
        <v>6</v>
      </c>
      <c r="H962" s="33" t="s">
        <v>5</v>
      </c>
    </row>
    <row r="963" spans="1:8" x14ac:dyDescent="0.2">
      <c r="A963" s="2" t="s">
        <v>1025</v>
      </c>
      <c r="B963" s="13">
        <v>41286</v>
      </c>
      <c r="C963" s="71">
        <v>0.625</v>
      </c>
      <c r="D963" s="32" t="str">
        <f t="shared" si="15"/>
        <v>SJN</v>
      </c>
      <c r="E963" s="2" t="s">
        <v>7</v>
      </c>
      <c r="F963" s="2" t="s">
        <v>13</v>
      </c>
      <c r="G963" s="16">
        <v>7</v>
      </c>
      <c r="H963" s="16" t="s">
        <v>8</v>
      </c>
    </row>
    <row r="964" spans="1:8" x14ac:dyDescent="0.2">
      <c r="A964" s="2" t="s">
        <v>1289</v>
      </c>
      <c r="B964" s="25">
        <v>41286</v>
      </c>
      <c r="C964" s="71">
        <v>0.66666666666666696</v>
      </c>
      <c r="D964" s="32" t="str">
        <f t="shared" si="15"/>
        <v>SJN</v>
      </c>
      <c r="E964" s="21" t="s">
        <v>43</v>
      </c>
      <c r="F964" s="21" t="s">
        <v>19</v>
      </c>
      <c r="G964" s="16">
        <v>8</v>
      </c>
      <c r="H964" s="16" t="s">
        <v>5</v>
      </c>
    </row>
    <row r="965" spans="1:8" x14ac:dyDescent="0.2">
      <c r="A965" s="2" t="s">
        <v>1220</v>
      </c>
      <c r="B965" s="25">
        <v>41286</v>
      </c>
      <c r="C965" s="71">
        <v>0.70833333333333404</v>
      </c>
      <c r="D965" s="32" t="str">
        <f t="shared" si="15"/>
        <v>SJN</v>
      </c>
      <c r="E965" s="2" t="s">
        <v>22</v>
      </c>
      <c r="F965" s="2" t="s">
        <v>13</v>
      </c>
      <c r="G965" s="17">
        <v>8</v>
      </c>
      <c r="H965" s="21" t="s">
        <v>8</v>
      </c>
    </row>
    <row r="966" spans="1:8" x14ac:dyDescent="0.2">
      <c r="A966" s="2" t="s">
        <v>373</v>
      </c>
      <c r="B966" s="25">
        <v>41293</v>
      </c>
      <c r="C966" s="71">
        <v>0.33333333333333398</v>
      </c>
      <c r="D966" s="32" t="str">
        <f t="shared" si="15"/>
        <v>SJN</v>
      </c>
      <c r="E966" s="16" t="s">
        <v>16</v>
      </c>
      <c r="F966" s="16" t="s">
        <v>13</v>
      </c>
      <c r="G966" s="16">
        <v>4</v>
      </c>
      <c r="H966" s="16" t="s">
        <v>8</v>
      </c>
    </row>
    <row r="967" spans="1:8" x14ac:dyDescent="0.2">
      <c r="A967" s="2" t="s">
        <v>377</v>
      </c>
      <c r="B967" s="25">
        <v>41293</v>
      </c>
      <c r="C967" s="71">
        <v>0.375</v>
      </c>
      <c r="D967" s="32" t="str">
        <f t="shared" si="15"/>
        <v>SJN</v>
      </c>
      <c r="E967" s="21" t="s">
        <v>7</v>
      </c>
      <c r="F967" s="21" t="s">
        <v>19</v>
      </c>
      <c r="G967" s="16">
        <v>4</v>
      </c>
      <c r="H967" s="16" t="s">
        <v>8</v>
      </c>
    </row>
    <row r="968" spans="1:8" x14ac:dyDescent="0.2">
      <c r="A968" s="2" t="s">
        <v>712</v>
      </c>
      <c r="B968" s="13">
        <v>41293</v>
      </c>
      <c r="C968" s="71">
        <v>0.41666666666666702</v>
      </c>
      <c r="D968" s="32" t="str">
        <f t="shared" si="15"/>
        <v>SJN</v>
      </c>
      <c r="E968" s="2" t="s">
        <v>18</v>
      </c>
      <c r="F968" s="2" t="s">
        <v>19</v>
      </c>
      <c r="G968" s="16">
        <v>5</v>
      </c>
      <c r="H968" s="21" t="s">
        <v>5</v>
      </c>
    </row>
    <row r="969" spans="1:8" x14ac:dyDescent="0.2">
      <c r="A969" s="2" t="s">
        <v>933</v>
      </c>
      <c r="B969" s="13">
        <v>41293</v>
      </c>
      <c r="C969" s="71">
        <v>0.45833333333333298</v>
      </c>
      <c r="D969" s="32" t="str">
        <f t="shared" si="15"/>
        <v>SJN</v>
      </c>
      <c r="E969" s="2" t="s">
        <v>26</v>
      </c>
      <c r="F969" s="2" t="s">
        <v>19</v>
      </c>
      <c r="G969" s="16">
        <v>6</v>
      </c>
      <c r="H969" s="16" t="s">
        <v>5</v>
      </c>
    </row>
    <row r="970" spans="1:8" x14ac:dyDescent="0.2">
      <c r="A970" s="2" t="s">
        <v>843</v>
      </c>
      <c r="B970" s="13">
        <v>41293</v>
      </c>
      <c r="C970" s="71">
        <v>0.5</v>
      </c>
      <c r="D970" s="32" t="str">
        <f t="shared" si="15"/>
        <v>SJN</v>
      </c>
      <c r="E970" s="21" t="s">
        <v>42</v>
      </c>
      <c r="F970" s="21" t="s">
        <v>13</v>
      </c>
      <c r="G970" s="16">
        <v>6</v>
      </c>
      <c r="H970" s="16" t="s">
        <v>8</v>
      </c>
    </row>
    <row r="971" spans="1:8" x14ac:dyDescent="0.2">
      <c r="A971" s="2" t="s">
        <v>847</v>
      </c>
      <c r="B971" s="13">
        <v>41293</v>
      </c>
      <c r="C971" s="71">
        <v>0.54166666666666696</v>
      </c>
      <c r="D971" s="32" t="str">
        <f t="shared" si="15"/>
        <v>SJN</v>
      </c>
      <c r="E971" s="21" t="s">
        <v>7</v>
      </c>
      <c r="F971" s="21" t="s">
        <v>19</v>
      </c>
      <c r="G971" s="21">
        <v>6</v>
      </c>
      <c r="H971" s="21" t="s">
        <v>8</v>
      </c>
    </row>
    <row r="972" spans="1:8" x14ac:dyDescent="0.2">
      <c r="A972" s="2" t="s">
        <v>1111</v>
      </c>
      <c r="B972" s="25">
        <v>41293</v>
      </c>
      <c r="C972" s="71">
        <v>0.58333333333333304</v>
      </c>
      <c r="D972" s="32" t="str">
        <f t="shared" si="15"/>
        <v>SJN</v>
      </c>
      <c r="E972" s="16" t="s">
        <v>20</v>
      </c>
      <c r="F972" s="16" t="s">
        <v>19</v>
      </c>
      <c r="G972" s="16">
        <v>7</v>
      </c>
      <c r="H972" s="16" t="s">
        <v>5</v>
      </c>
    </row>
    <row r="973" spans="1:8" x14ac:dyDescent="0.2">
      <c r="A973" s="2" t="s">
        <v>1033</v>
      </c>
      <c r="B973" s="13">
        <v>41293</v>
      </c>
      <c r="C973" s="71">
        <v>0.625</v>
      </c>
      <c r="D973" s="32" t="str">
        <f t="shared" si="15"/>
        <v>SJN</v>
      </c>
      <c r="E973" s="2" t="s">
        <v>21</v>
      </c>
      <c r="F973" s="2" t="s">
        <v>19</v>
      </c>
      <c r="G973" s="16">
        <v>7</v>
      </c>
      <c r="H973" s="16" t="s">
        <v>8</v>
      </c>
    </row>
    <row r="974" spans="1:8" x14ac:dyDescent="0.2">
      <c r="A974" s="2" t="s">
        <v>1037</v>
      </c>
      <c r="B974" s="13">
        <v>41293</v>
      </c>
      <c r="C974" s="71">
        <v>0.66666666666666696</v>
      </c>
      <c r="D974" s="32" t="str">
        <f t="shared" si="15"/>
        <v>SJN</v>
      </c>
      <c r="E974" s="2" t="s">
        <v>16</v>
      </c>
      <c r="F974" s="2" t="s">
        <v>13</v>
      </c>
      <c r="G974" s="16">
        <v>7</v>
      </c>
      <c r="H974" s="16" t="s">
        <v>8</v>
      </c>
    </row>
    <row r="975" spans="1:8" x14ac:dyDescent="0.2">
      <c r="A975" s="2" t="s">
        <v>1222</v>
      </c>
      <c r="B975" s="25">
        <v>41293</v>
      </c>
      <c r="C975" s="71">
        <v>0.70833333333333404</v>
      </c>
      <c r="D975" s="32" t="str">
        <f t="shared" si="15"/>
        <v>SJN</v>
      </c>
      <c r="E975" s="2" t="s">
        <v>44</v>
      </c>
      <c r="F975" s="2" t="s">
        <v>19</v>
      </c>
      <c r="G975" s="17">
        <v>8</v>
      </c>
      <c r="H975" s="21" t="s">
        <v>8</v>
      </c>
    </row>
    <row r="976" spans="1:8" x14ac:dyDescent="0.2">
      <c r="A976" s="2" t="s">
        <v>173</v>
      </c>
      <c r="B976" s="25">
        <v>41300</v>
      </c>
      <c r="C976" s="71">
        <v>0.375</v>
      </c>
      <c r="D976" s="32" t="str">
        <f t="shared" si="15"/>
        <v>SJN</v>
      </c>
      <c r="E976" s="29" t="s">
        <v>21</v>
      </c>
      <c r="F976" s="29" t="s">
        <v>19</v>
      </c>
      <c r="G976" s="30">
        <v>3</v>
      </c>
      <c r="H976" s="29" t="s">
        <v>8</v>
      </c>
    </row>
    <row r="977" spans="1:8" x14ac:dyDescent="0.2">
      <c r="A977" s="2" t="s">
        <v>394</v>
      </c>
      <c r="B977" s="25">
        <v>41300</v>
      </c>
      <c r="C977" s="71">
        <v>0.41666666666666702</v>
      </c>
      <c r="D977" s="32" t="str">
        <f t="shared" si="15"/>
        <v>SJN</v>
      </c>
      <c r="E977" s="21" t="s">
        <v>10</v>
      </c>
      <c r="F977" s="16" t="s">
        <v>13</v>
      </c>
      <c r="G977" s="16">
        <v>4</v>
      </c>
      <c r="H977" s="16" t="s">
        <v>8</v>
      </c>
    </row>
    <row r="978" spans="1:8" x14ac:dyDescent="0.2">
      <c r="A978" s="2" t="s">
        <v>382</v>
      </c>
      <c r="B978" s="25">
        <v>41300</v>
      </c>
      <c r="C978" s="71">
        <v>0.45833333333333298</v>
      </c>
      <c r="D978" s="32" t="str">
        <f t="shared" si="15"/>
        <v>SJN</v>
      </c>
      <c r="E978" s="21" t="s">
        <v>4</v>
      </c>
      <c r="F978" s="21" t="s">
        <v>19</v>
      </c>
      <c r="G978" s="16">
        <v>4</v>
      </c>
      <c r="H978" s="16" t="s">
        <v>8</v>
      </c>
    </row>
    <row r="979" spans="1:8" x14ac:dyDescent="0.2">
      <c r="A979" s="2" t="s">
        <v>610</v>
      </c>
      <c r="B979" s="13">
        <v>41300</v>
      </c>
      <c r="C979" s="71">
        <v>0.5</v>
      </c>
      <c r="D979" s="32" t="str">
        <f t="shared" si="15"/>
        <v>SJN</v>
      </c>
      <c r="E979" s="21" t="s">
        <v>4</v>
      </c>
      <c r="F979" s="21" t="s">
        <v>13</v>
      </c>
      <c r="G979" s="16">
        <v>5</v>
      </c>
      <c r="H979" s="16" t="s">
        <v>8</v>
      </c>
    </row>
    <row r="980" spans="1:8" x14ac:dyDescent="0.2">
      <c r="A980" s="2" t="s">
        <v>1050</v>
      </c>
      <c r="B980" s="13">
        <v>41300</v>
      </c>
      <c r="C980" s="71">
        <v>0.54166666666666663</v>
      </c>
      <c r="D980" s="32" t="str">
        <f t="shared" si="15"/>
        <v>SJN</v>
      </c>
      <c r="E980" s="2" t="s">
        <v>9</v>
      </c>
      <c r="F980" s="2" t="s">
        <v>13</v>
      </c>
      <c r="G980" s="16">
        <v>7</v>
      </c>
      <c r="H980" s="16" t="s">
        <v>8</v>
      </c>
    </row>
    <row r="981" spans="1:8" x14ac:dyDescent="0.2">
      <c r="A981" s="2" t="s">
        <v>603</v>
      </c>
      <c r="B981" s="25">
        <v>41300</v>
      </c>
      <c r="C981" s="71">
        <v>0.58333333333333337</v>
      </c>
      <c r="D981" s="32" t="str">
        <f t="shared" si="15"/>
        <v>SJN</v>
      </c>
      <c r="E981" s="21" t="s">
        <v>45</v>
      </c>
      <c r="F981" s="21" t="s">
        <v>19</v>
      </c>
      <c r="G981" s="16">
        <v>5</v>
      </c>
      <c r="H981" s="16" t="s">
        <v>8</v>
      </c>
    </row>
    <row r="982" spans="1:8" x14ac:dyDescent="0.2">
      <c r="A982" s="2" t="s">
        <v>942</v>
      </c>
      <c r="B982" s="13">
        <v>41300</v>
      </c>
      <c r="C982" s="71">
        <v>0.625</v>
      </c>
      <c r="D982" s="32" t="str">
        <f t="shared" si="15"/>
        <v>SJN</v>
      </c>
      <c r="E982" s="21" t="s">
        <v>12</v>
      </c>
      <c r="F982" s="21" t="s">
        <v>19</v>
      </c>
      <c r="G982" s="16">
        <v>6</v>
      </c>
      <c r="H982" s="16" t="s">
        <v>5</v>
      </c>
    </row>
    <row r="983" spans="1:8" x14ac:dyDescent="0.2">
      <c r="A983" s="2" t="s">
        <v>864</v>
      </c>
      <c r="B983" s="25">
        <v>41300</v>
      </c>
      <c r="C983" s="71">
        <v>0.66666666666666696</v>
      </c>
      <c r="D983" s="32" t="str">
        <f t="shared" si="15"/>
        <v>SJN</v>
      </c>
      <c r="E983" s="21" t="s">
        <v>4</v>
      </c>
      <c r="F983" s="21" t="s">
        <v>13</v>
      </c>
      <c r="G983" s="16">
        <v>6</v>
      </c>
      <c r="H983" s="16" t="s">
        <v>8</v>
      </c>
    </row>
    <row r="984" spans="1:8" x14ac:dyDescent="0.2">
      <c r="A984" s="2" t="s">
        <v>1299</v>
      </c>
      <c r="B984" s="25">
        <v>41300</v>
      </c>
      <c r="C984" s="71">
        <v>0.70833333333333404</v>
      </c>
      <c r="D984" s="32" t="str">
        <f t="shared" si="15"/>
        <v>SJN</v>
      </c>
      <c r="E984" s="21" t="s">
        <v>4</v>
      </c>
      <c r="F984" s="21" t="s">
        <v>19</v>
      </c>
      <c r="G984" s="21">
        <v>8</v>
      </c>
      <c r="H984" s="21" t="s">
        <v>5</v>
      </c>
    </row>
    <row r="985" spans="1:8" x14ac:dyDescent="0.2">
      <c r="A985" s="2" t="s">
        <v>74</v>
      </c>
      <c r="B985" s="13">
        <v>41216</v>
      </c>
      <c r="C985" s="71">
        <v>0.33333333333333331</v>
      </c>
      <c r="D985" s="32" t="str">
        <f t="shared" si="15"/>
        <v>SPC</v>
      </c>
      <c r="E985" s="2" t="s">
        <v>50</v>
      </c>
      <c r="F985" s="2" t="s">
        <v>26</v>
      </c>
      <c r="G985" s="16">
        <v>3</v>
      </c>
      <c r="H985" s="16" t="s">
        <v>8</v>
      </c>
    </row>
    <row r="986" spans="1:8" x14ac:dyDescent="0.2">
      <c r="A986" s="2" t="s">
        <v>403</v>
      </c>
      <c r="B986" s="25">
        <v>41216</v>
      </c>
      <c r="C986" s="71">
        <v>0.375</v>
      </c>
      <c r="D986" s="32" t="str">
        <f t="shared" si="15"/>
        <v>SPC</v>
      </c>
      <c r="E986" s="29" t="s">
        <v>9</v>
      </c>
      <c r="F986" s="29" t="s">
        <v>26</v>
      </c>
      <c r="G986" s="30">
        <v>4</v>
      </c>
      <c r="H986" s="29" t="s">
        <v>5</v>
      </c>
    </row>
    <row r="987" spans="1:8" x14ac:dyDescent="0.2">
      <c r="A987" s="2" t="s">
        <v>256</v>
      </c>
      <c r="B987" s="25">
        <v>41216</v>
      </c>
      <c r="C987" s="71">
        <v>0.41666666666666702</v>
      </c>
      <c r="D987" s="32" t="str">
        <f t="shared" si="15"/>
        <v>SPC</v>
      </c>
      <c r="E987" s="2" t="s">
        <v>22</v>
      </c>
      <c r="F987" s="2" t="s">
        <v>26</v>
      </c>
      <c r="G987" s="17">
        <v>4</v>
      </c>
      <c r="H987" s="17" t="s">
        <v>8</v>
      </c>
    </row>
    <row r="988" spans="1:8" x14ac:dyDescent="0.2">
      <c r="A988" s="2" t="s">
        <v>618</v>
      </c>
      <c r="B988" s="13">
        <v>41216</v>
      </c>
      <c r="C988" s="71">
        <v>0.45833333333333298</v>
      </c>
      <c r="D988" s="32" t="str">
        <f t="shared" si="15"/>
        <v>SPC</v>
      </c>
      <c r="E988" s="21" t="s">
        <v>47</v>
      </c>
      <c r="F988" s="21" t="s">
        <v>26</v>
      </c>
      <c r="G988" s="16">
        <v>5</v>
      </c>
      <c r="H988" s="16" t="s">
        <v>5</v>
      </c>
    </row>
    <row r="989" spans="1:8" x14ac:dyDescent="0.2">
      <c r="A989" s="2" t="s">
        <v>621</v>
      </c>
      <c r="B989" s="13">
        <v>41216</v>
      </c>
      <c r="C989" s="71">
        <v>0.5</v>
      </c>
      <c r="D989" s="32" t="str">
        <f t="shared" si="15"/>
        <v>SPC</v>
      </c>
      <c r="E989" s="21" t="s">
        <v>49</v>
      </c>
      <c r="F989" s="21" t="s">
        <v>14</v>
      </c>
      <c r="G989" s="16">
        <v>5</v>
      </c>
      <c r="H989" s="16" t="s">
        <v>5</v>
      </c>
    </row>
    <row r="990" spans="1:8" x14ac:dyDescent="0.2">
      <c r="A990" s="2" t="s">
        <v>487</v>
      </c>
      <c r="B990" s="25">
        <v>41216</v>
      </c>
      <c r="C990" s="71">
        <v>0.54166666666666696</v>
      </c>
      <c r="D990" s="32" t="str">
        <f t="shared" si="15"/>
        <v>SPC</v>
      </c>
      <c r="E990" s="16" t="s">
        <v>50</v>
      </c>
      <c r="F990" s="16" t="s">
        <v>26</v>
      </c>
      <c r="G990" s="16">
        <v>5</v>
      </c>
      <c r="H990" s="16" t="s">
        <v>8</v>
      </c>
    </row>
    <row r="991" spans="1:8" x14ac:dyDescent="0.2">
      <c r="A991" s="2" t="s">
        <v>489</v>
      </c>
      <c r="B991" s="13">
        <v>41216</v>
      </c>
      <c r="C991" s="71">
        <v>0.58333333333333304</v>
      </c>
      <c r="D991" s="32" t="str">
        <f t="shared" si="15"/>
        <v>SPC</v>
      </c>
      <c r="E991" s="21" t="s">
        <v>18</v>
      </c>
      <c r="F991" s="21" t="s">
        <v>14</v>
      </c>
      <c r="G991" s="16">
        <v>5</v>
      </c>
      <c r="H991" s="16" t="s">
        <v>8</v>
      </c>
    </row>
    <row r="992" spans="1:8" x14ac:dyDescent="0.2">
      <c r="A992" s="2" t="s">
        <v>868</v>
      </c>
      <c r="B992" s="25">
        <v>41216</v>
      </c>
      <c r="C992" s="71">
        <v>0.625</v>
      </c>
      <c r="D992" s="32" t="str">
        <f t="shared" si="15"/>
        <v>SPC</v>
      </c>
      <c r="E992" s="16" t="s">
        <v>18</v>
      </c>
      <c r="F992" s="16" t="s">
        <v>26</v>
      </c>
      <c r="G992" s="16">
        <v>6</v>
      </c>
      <c r="H992" s="16" t="s">
        <v>5</v>
      </c>
    </row>
    <row r="993" spans="1:8" x14ac:dyDescent="0.2">
      <c r="A993" s="2" t="s">
        <v>738</v>
      </c>
      <c r="B993" s="13">
        <v>41216</v>
      </c>
      <c r="C993" s="71">
        <v>0.66666666666666696</v>
      </c>
      <c r="D993" s="32" t="str">
        <f t="shared" si="15"/>
        <v>SPC</v>
      </c>
      <c r="E993" s="2" t="s">
        <v>43</v>
      </c>
      <c r="F993" s="2" t="s">
        <v>14</v>
      </c>
      <c r="G993" s="17">
        <v>6</v>
      </c>
      <c r="H993" s="21" t="s">
        <v>8</v>
      </c>
    </row>
    <row r="994" spans="1:8" x14ac:dyDescent="0.2">
      <c r="A994" s="2" t="s">
        <v>726</v>
      </c>
      <c r="B994" s="25">
        <v>41216</v>
      </c>
      <c r="C994" s="71">
        <v>0.70833333333333304</v>
      </c>
      <c r="D994" s="32" t="str">
        <f t="shared" si="15"/>
        <v>SPC</v>
      </c>
      <c r="E994" s="22" t="s">
        <v>22</v>
      </c>
      <c r="F994" s="2" t="s">
        <v>26</v>
      </c>
      <c r="G994" s="16">
        <v>6</v>
      </c>
      <c r="H994" s="21" t="s">
        <v>8</v>
      </c>
    </row>
    <row r="995" spans="1:8" x14ac:dyDescent="0.2">
      <c r="A995" s="2" t="s">
        <v>946</v>
      </c>
      <c r="B995" s="25">
        <v>41216</v>
      </c>
      <c r="C995" s="71">
        <v>0.75</v>
      </c>
      <c r="D995" s="32" t="str">
        <f t="shared" si="15"/>
        <v>SPC</v>
      </c>
      <c r="E995" s="16" t="s">
        <v>24</v>
      </c>
      <c r="F995" s="16" t="s">
        <v>21</v>
      </c>
      <c r="G995" s="16">
        <v>7</v>
      </c>
      <c r="H995" s="16" t="s">
        <v>8</v>
      </c>
    </row>
    <row r="996" spans="1:8" x14ac:dyDescent="0.2">
      <c r="A996" s="2" t="s">
        <v>953</v>
      </c>
      <c r="B996" s="13">
        <v>41216</v>
      </c>
      <c r="C996" s="71">
        <v>0.79166666666666696</v>
      </c>
      <c r="D996" s="32" t="str">
        <f t="shared" si="15"/>
        <v>SPC</v>
      </c>
      <c r="E996" s="16" t="s">
        <v>13</v>
      </c>
      <c r="F996" s="21" t="s">
        <v>26</v>
      </c>
      <c r="G996" s="16">
        <v>7</v>
      </c>
      <c r="H996" s="16" t="s">
        <v>8</v>
      </c>
    </row>
    <row r="997" spans="1:8" x14ac:dyDescent="0.2">
      <c r="A997" s="2" t="s">
        <v>954</v>
      </c>
      <c r="B997" s="25">
        <v>41216</v>
      </c>
      <c r="C997" s="71">
        <v>0.83333333333333304</v>
      </c>
      <c r="D997" s="32" t="str">
        <f t="shared" si="15"/>
        <v>SPC</v>
      </c>
      <c r="E997" s="21" t="s">
        <v>47</v>
      </c>
      <c r="F997" s="21" t="s">
        <v>14</v>
      </c>
      <c r="G997" s="16">
        <v>7</v>
      </c>
      <c r="H997" s="16" t="s">
        <v>8</v>
      </c>
    </row>
    <row r="998" spans="1:8" x14ac:dyDescent="0.2">
      <c r="A998" s="2" t="s">
        <v>196</v>
      </c>
      <c r="B998" s="25">
        <v>41223</v>
      </c>
      <c r="C998" s="71">
        <v>0.375</v>
      </c>
      <c r="D998" s="32" t="str">
        <f t="shared" si="15"/>
        <v>SPC</v>
      </c>
      <c r="E998" s="29" t="s">
        <v>16</v>
      </c>
      <c r="F998" s="29" t="s">
        <v>26</v>
      </c>
      <c r="G998" s="30">
        <v>3</v>
      </c>
      <c r="H998" s="29" t="s">
        <v>5</v>
      </c>
    </row>
    <row r="999" spans="1:8" x14ac:dyDescent="0.2">
      <c r="A999" s="2" t="s">
        <v>85</v>
      </c>
      <c r="B999" s="13">
        <v>41223</v>
      </c>
      <c r="C999" s="71">
        <v>0.41666666666666702</v>
      </c>
      <c r="D999" s="32" t="str">
        <f t="shared" si="15"/>
        <v>SPC</v>
      </c>
      <c r="E999" s="21" t="s">
        <v>42</v>
      </c>
      <c r="F999" s="21" t="s">
        <v>21</v>
      </c>
      <c r="G999" s="16">
        <v>3</v>
      </c>
      <c r="H999" s="16" t="s">
        <v>8</v>
      </c>
    </row>
    <row r="1000" spans="1:8" x14ac:dyDescent="0.2">
      <c r="A1000" s="2" t="s">
        <v>88</v>
      </c>
      <c r="B1000" s="13">
        <v>41223</v>
      </c>
      <c r="C1000" s="71">
        <v>0.45833333333333298</v>
      </c>
      <c r="D1000" s="32" t="str">
        <f t="shared" si="15"/>
        <v>SPC</v>
      </c>
      <c r="E1000" s="2" t="s">
        <v>43</v>
      </c>
      <c r="F1000" s="2" t="s">
        <v>14</v>
      </c>
      <c r="G1000" s="16">
        <v>3</v>
      </c>
      <c r="H1000" s="16" t="s">
        <v>8</v>
      </c>
    </row>
    <row r="1001" spans="1:8" x14ac:dyDescent="0.2">
      <c r="A1001" s="2" t="s">
        <v>404</v>
      </c>
      <c r="B1001" s="25">
        <v>41223</v>
      </c>
      <c r="C1001" s="71">
        <v>0.5</v>
      </c>
      <c r="D1001" s="32" t="str">
        <f t="shared" si="15"/>
        <v>SPC</v>
      </c>
      <c r="E1001" s="29" t="s">
        <v>24</v>
      </c>
      <c r="F1001" s="29" t="s">
        <v>26</v>
      </c>
      <c r="G1001" s="30">
        <v>4</v>
      </c>
      <c r="H1001" s="29" t="s">
        <v>5</v>
      </c>
    </row>
    <row r="1002" spans="1:8" x14ac:dyDescent="0.2">
      <c r="A1002" s="2" t="s">
        <v>412</v>
      </c>
      <c r="B1002" s="25">
        <v>41223</v>
      </c>
      <c r="C1002" s="71">
        <v>0.54166666666666696</v>
      </c>
      <c r="D1002" s="32" t="str">
        <f t="shared" si="15"/>
        <v>SPC</v>
      </c>
      <c r="E1002" s="29" t="s">
        <v>16</v>
      </c>
      <c r="F1002" s="29" t="s">
        <v>14</v>
      </c>
      <c r="G1002" s="30">
        <v>4</v>
      </c>
      <c r="H1002" s="29" t="s">
        <v>5</v>
      </c>
    </row>
    <row r="1003" spans="1:8" x14ac:dyDescent="0.2">
      <c r="A1003" s="2" t="s">
        <v>271</v>
      </c>
      <c r="B1003" s="25">
        <v>41223</v>
      </c>
      <c r="C1003" s="71">
        <v>0.58333333333333304</v>
      </c>
      <c r="D1003" s="32" t="str">
        <f t="shared" si="15"/>
        <v>SPC</v>
      </c>
      <c r="E1003" s="2" t="s">
        <v>15</v>
      </c>
      <c r="F1003" s="2" t="s">
        <v>26</v>
      </c>
      <c r="G1003" s="17">
        <v>4</v>
      </c>
      <c r="H1003" s="17" t="s">
        <v>8</v>
      </c>
    </row>
    <row r="1004" spans="1:8" x14ac:dyDescent="0.2">
      <c r="A1004" s="2" t="s">
        <v>272</v>
      </c>
      <c r="B1004" s="25">
        <v>41223</v>
      </c>
      <c r="C1004" s="71">
        <v>0.625</v>
      </c>
      <c r="D1004" s="32" t="str">
        <f t="shared" si="15"/>
        <v>SPC</v>
      </c>
      <c r="E1004" s="2" t="s">
        <v>46</v>
      </c>
      <c r="F1004" s="2" t="s">
        <v>14</v>
      </c>
      <c r="G1004" s="17">
        <v>4</v>
      </c>
      <c r="H1004" s="17" t="s">
        <v>8</v>
      </c>
    </row>
    <row r="1005" spans="1:8" x14ac:dyDescent="0.2">
      <c r="A1005" s="2" t="s">
        <v>877</v>
      </c>
      <c r="B1005" s="25">
        <v>41223</v>
      </c>
      <c r="C1005" s="71">
        <v>0.66666666666666696</v>
      </c>
      <c r="D1005" s="32" t="str">
        <f t="shared" si="15"/>
        <v>SPC</v>
      </c>
      <c r="E1005" s="29" t="s">
        <v>16</v>
      </c>
      <c r="F1005" s="29" t="s">
        <v>26</v>
      </c>
      <c r="G1005" s="30">
        <v>6</v>
      </c>
      <c r="H1005" s="29" t="s">
        <v>5</v>
      </c>
    </row>
    <row r="1006" spans="1:8" x14ac:dyDescent="0.2">
      <c r="A1006" s="2" t="s">
        <v>742</v>
      </c>
      <c r="B1006" s="13">
        <v>41223</v>
      </c>
      <c r="C1006" s="71">
        <v>0.70833333333333304</v>
      </c>
      <c r="D1006" s="32" t="str">
        <f t="shared" si="15"/>
        <v>SPC</v>
      </c>
      <c r="E1006" s="2" t="s">
        <v>23</v>
      </c>
      <c r="F1006" s="2" t="s">
        <v>14</v>
      </c>
      <c r="G1006" s="43">
        <v>6</v>
      </c>
      <c r="H1006" s="21" t="s">
        <v>8</v>
      </c>
    </row>
    <row r="1007" spans="1:8" x14ac:dyDescent="0.2">
      <c r="A1007" s="2" t="s">
        <v>1066</v>
      </c>
      <c r="B1007" s="13">
        <v>41223</v>
      </c>
      <c r="C1007" s="71">
        <v>0.75</v>
      </c>
      <c r="D1007" s="32" t="str">
        <f t="shared" si="15"/>
        <v>SPC</v>
      </c>
      <c r="E1007" s="21" t="s">
        <v>15</v>
      </c>
      <c r="F1007" s="21" t="s">
        <v>14</v>
      </c>
      <c r="G1007" s="16">
        <v>7</v>
      </c>
      <c r="H1007" s="16" t="s">
        <v>5</v>
      </c>
    </row>
    <row r="1008" spans="1:8" x14ac:dyDescent="0.2">
      <c r="A1008" s="2" t="s">
        <v>966</v>
      </c>
      <c r="B1008" s="13">
        <v>41223</v>
      </c>
      <c r="C1008" s="71">
        <v>0.79166666666666696</v>
      </c>
      <c r="D1008" s="32" t="str">
        <f t="shared" si="15"/>
        <v>SPC</v>
      </c>
      <c r="E1008" s="21" t="s">
        <v>60</v>
      </c>
      <c r="F1008" s="21" t="s">
        <v>26</v>
      </c>
      <c r="G1008" s="16">
        <v>7</v>
      </c>
      <c r="H1008" s="16" t="s">
        <v>8</v>
      </c>
    </row>
    <row r="1009" spans="1:8" x14ac:dyDescent="0.2">
      <c r="A1009" s="2" t="s">
        <v>1144</v>
      </c>
      <c r="B1009" s="25">
        <v>41223</v>
      </c>
      <c r="C1009" s="71">
        <v>0.83333333333333304</v>
      </c>
      <c r="D1009" s="32" t="str">
        <f t="shared" si="15"/>
        <v>SPC</v>
      </c>
      <c r="E1009" s="29" t="s">
        <v>22</v>
      </c>
      <c r="F1009" s="29" t="s">
        <v>14</v>
      </c>
      <c r="G1009" s="30">
        <v>8</v>
      </c>
      <c r="H1009" s="29" t="s">
        <v>8</v>
      </c>
    </row>
    <row r="1010" spans="1:8" x14ac:dyDescent="0.2">
      <c r="A1010" s="2" t="s">
        <v>204</v>
      </c>
      <c r="B1010" s="25">
        <v>41230</v>
      </c>
      <c r="C1010" s="71">
        <v>0.375</v>
      </c>
      <c r="D1010" s="32" t="str">
        <f t="shared" si="15"/>
        <v>SPC</v>
      </c>
      <c r="E1010" s="29" t="s">
        <v>18</v>
      </c>
      <c r="F1010" s="29" t="s">
        <v>26</v>
      </c>
      <c r="G1010" s="30">
        <v>3</v>
      </c>
      <c r="H1010" s="29" t="s">
        <v>5</v>
      </c>
    </row>
    <row r="1011" spans="1:8" x14ac:dyDescent="0.2">
      <c r="A1011" s="2" t="s">
        <v>99</v>
      </c>
      <c r="B1011" s="13">
        <v>41230</v>
      </c>
      <c r="C1011" s="71">
        <v>0.41666666666666702</v>
      </c>
      <c r="D1011" s="32" t="str">
        <f t="shared" si="15"/>
        <v>SPC</v>
      </c>
      <c r="E1011" s="21" t="s">
        <v>51</v>
      </c>
      <c r="F1011" s="21" t="s">
        <v>21</v>
      </c>
      <c r="G1011" s="16">
        <v>3</v>
      </c>
      <c r="H1011" s="16" t="s">
        <v>8</v>
      </c>
    </row>
    <row r="1012" spans="1:8" x14ac:dyDescent="0.2">
      <c r="A1012" s="2" t="s">
        <v>287</v>
      </c>
      <c r="B1012" s="25">
        <v>41230</v>
      </c>
      <c r="C1012" s="71">
        <v>0.45833333333333298</v>
      </c>
      <c r="D1012" s="32" t="str">
        <f t="shared" si="15"/>
        <v>SPC</v>
      </c>
      <c r="E1012" s="2" t="s">
        <v>46</v>
      </c>
      <c r="F1012" s="2" t="s">
        <v>26</v>
      </c>
      <c r="G1012" s="17">
        <v>4</v>
      </c>
      <c r="H1012" s="17" t="s">
        <v>8</v>
      </c>
    </row>
    <row r="1013" spans="1:8" x14ac:dyDescent="0.2">
      <c r="A1013" s="2" t="s">
        <v>288</v>
      </c>
      <c r="B1013" s="25">
        <v>41230</v>
      </c>
      <c r="C1013" s="71">
        <v>0.5</v>
      </c>
      <c r="D1013" s="32" t="str">
        <f t="shared" si="15"/>
        <v>SPC</v>
      </c>
      <c r="E1013" s="2" t="s">
        <v>44</v>
      </c>
      <c r="F1013" s="2" t="s">
        <v>14</v>
      </c>
      <c r="G1013" s="17">
        <v>4</v>
      </c>
      <c r="H1013" s="17" t="s">
        <v>8</v>
      </c>
    </row>
    <row r="1014" spans="1:8" x14ac:dyDescent="0.2">
      <c r="A1014" s="2" t="s">
        <v>637</v>
      </c>
      <c r="B1014" s="25">
        <v>41230</v>
      </c>
      <c r="C1014" s="71">
        <v>0.54166666666666696</v>
      </c>
      <c r="D1014" s="32" t="str">
        <f t="shared" si="15"/>
        <v>SPC</v>
      </c>
      <c r="E1014" s="21" t="s">
        <v>19</v>
      </c>
      <c r="F1014" s="21" t="s">
        <v>14</v>
      </c>
      <c r="G1014" s="16">
        <v>5</v>
      </c>
      <c r="H1014" s="16" t="s">
        <v>5</v>
      </c>
    </row>
    <row r="1015" spans="1:8" x14ac:dyDescent="0.2">
      <c r="A1015" s="2" t="s">
        <v>513</v>
      </c>
      <c r="B1015" s="25">
        <v>41230</v>
      </c>
      <c r="C1015" s="71">
        <v>0.58333333333333304</v>
      </c>
      <c r="D1015" s="32" t="str">
        <f t="shared" si="15"/>
        <v>SPC</v>
      </c>
      <c r="E1015" s="21" t="s">
        <v>25</v>
      </c>
      <c r="F1015" s="21" t="s">
        <v>26</v>
      </c>
      <c r="G1015" s="21">
        <v>5</v>
      </c>
      <c r="H1015" s="21" t="s">
        <v>8</v>
      </c>
    </row>
    <row r="1016" spans="1:8" x14ac:dyDescent="0.2">
      <c r="A1016" s="2" t="s">
        <v>757</v>
      </c>
      <c r="B1016" s="25">
        <v>41230</v>
      </c>
      <c r="C1016" s="71">
        <v>0.625</v>
      </c>
      <c r="D1016" s="32" t="str">
        <f t="shared" si="15"/>
        <v>SPC</v>
      </c>
      <c r="E1016" s="2" t="s">
        <v>23</v>
      </c>
      <c r="F1016" s="2" t="s">
        <v>26</v>
      </c>
      <c r="G1016" s="17">
        <v>6</v>
      </c>
      <c r="H1016" s="21" t="s">
        <v>8</v>
      </c>
    </row>
    <row r="1017" spans="1:8" x14ac:dyDescent="0.2">
      <c r="A1017" s="2" t="s">
        <v>758</v>
      </c>
      <c r="B1017" s="25">
        <v>41230</v>
      </c>
      <c r="C1017" s="71">
        <v>0.66666666666666696</v>
      </c>
      <c r="D1017" s="32" t="str">
        <f t="shared" si="15"/>
        <v>SPC</v>
      </c>
      <c r="E1017" s="2" t="s">
        <v>61</v>
      </c>
      <c r="F1017" s="2" t="s">
        <v>14</v>
      </c>
      <c r="G1017" s="17">
        <v>6</v>
      </c>
      <c r="H1017" s="21" t="s">
        <v>8</v>
      </c>
    </row>
    <row r="1018" spans="1:8" x14ac:dyDescent="0.2">
      <c r="A1018" s="2" t="s">
        <v>971</v>
      </c>
      <c r="B1018" s="25">
        <v>41230</v>
      </c>
      <c r="C1018" s="71">
        <v>0.70833333333333304</v>
      </c>
      <c r="D1018" s="32" t="str">
        <f t="shared" si="15"/>
        <v>SPC</v>
      </c>
      <c r="E1018" s="16" t="s">
        <v>48</v>
      </c>
      <c r="F1018" s="16" t="s">
        <v>21</v>
      </c>
      <c r="G1018" s="16">
        <v>7</v>
      </c>
      <c r="H1018" s="16" t="s">
        <v>8</v>
      </c>
    </row>
    <row r="1019" spans="1:8" x14ac:dyDescent="0.2">
      <c r="A1019" s="2" t="s">
        <v>1154</v>
      </c>
      <c r="B1019" s="25">
        <v>41230</v>
      </c>
      <c r="C1019" s="71">
        <v>0.75</v>
      </c>
      <c r="D1019" s="32" t="str">
        <f t="shared" si="15"/>
        <v>SPC</v>
      </c>
      <c r="E1019" s="29" t="s">
        <v>23</v>
      </c>
      <c r="F1019" s="29" t="s">
        <v>26</v>
      </c>
      <c r="G1019" s="30">
        <v>8</v>
      </c>
      <c r="H1019" s="29" t="s">
        <v>8</v>
      </c>
    </row>
    <row r="1020" spans="1:8" x14ac:dyDescent="0.2">
      <c r="A1020" s="2" t="s">
        <v>1158</v>
      </c>
      <c r="B1020" s="13">
        <v>41230</v>
      </c>
      <c r="C1020" s="71">
        <v>0.79166666666666696</v>
      </c>
      <c r="D1020" s="32" t="str">
        <f t="shared" si="15"/>
        <v>SPC</v>
      </c>
      <c r="E1020" s="2" t="s">
        <v>20</v>
      </c>
      <c r="F1020" s="2" t="s">
        <v>14</v>
      </c>
      <c r="G1020" s="16">
        <v>8</v>
      </c>
      <c r="H1020" s="21" t="s">
        <v>8</v>
      </c>
    </row>
    <row r="1021" spans="1:8" x14ac:dyDescent="0.2">
      <c r="A1021" s="2" t="s">
        <v>1159</v>
      </c>
      <c r="B1021" s="13">
        <v>41230</v>
      </c>
      <c r="C1021" s="71">
        <v>0.83333333333333304</v>
      </c>
      <c r="D1021" s="32" t="str">
        <f t="shared" si="15"/>
        <v>SPC</v>
      </c>
      <c r="E1021" s="22" t="s">
        <v>49</v>
      </c>
      <c r="F1021" s="2" t="s">
        <v>21</v>
      </c>
      <c r="G1021" s="16">
        <v>8</v>
      </c>
      <c r="H1021" s="21" t="s">
        <v>8</v>
      </c>
    </row>
    <row r="1022" spans="1:8" x14ac:dyDescent="0.2">
      <c r="A1022" s="2" t="s">
        <v>107</v>
      </c>
      <c r="B1022" s="13">
        <v>41244</v>
      </c>
      <c r="C1022" s="71">
        <v>0.33333333333333298</v>
      </c>
      <c r="D1022" s="32" t="str">
        <f t="shared" si="15"/>
        <v>SPC</v>
      </c>
      <c r="E1022" s="16" t="s">
        <v>20</v>
      </c>
      <c r="F1022" s="16" t="s">
        <v>26</v>
      </c>
      <c r="G1022" s="16">
        <v>3</v>
      </c>
      <c r="H1022" s="16" t="s">
        <v>8</v>
      </c>
    </row>
    <row r="1023" spans="1:8" x14ac:dyDescent="0.2">
      <c r="A1023" s="2" t="s">
        <v>422</v>
      </c>
      <c r="B1023" s="25">
        <v>41244</v>
      </c>
      <c r="C1023" s="71">
        <v>0.375</v>
      </c>
      <c r="D1023" s="32" t="str">
        <f t="shared" si="15"/>
        <v>SPC</v>
      </c>
      <c r="E1023" s="29" t="s">
        <v>18</v>
      </c>
      <c r="F1023" s="29" t="s">
        <v>14</v>
      </c>
      <c r="G1023" s="30">
        <v>4</v>
      </c>
      <c r="H1023" s="29" t="s">
        <v>5</v>
      </c>
    </row>
    <row r="1024" spans="1:8" x14ac:dyDescent="0.2">
      <c r="A1024" s="2" t="s">
        <v>423</v>
      </c>
      <c r="B1024" s="25">
        <v>41244</v>
      </c>
      <c r="C1024" s="71">
        <v>0.41666666666666702</v>
      </c>
      <c r="D1024" s="32" t="str">
        <f t="shared" si="15"/>
        <v>SPC</v>
      </c>
      <c r="E1024" s="29" t="s">
        <v>25</v>
      </c>
      <c r="F1024" s="29" t="s">
        <v>26</v>
      </c>
      <c r="G1024" s="30">
        <v>4</v>
      </c>
      <c r="H1024" s="29" t="s">
        <v>5</v>
      </c>
    </row>
    <row r="1025" spans="1:8" x14ac:dyDescent="0.2">
      <c r="A1025" s="2" t="s">
        <v>303</v>
      </c>
      <c r="B1025" s="13">
        <v>41244</v>
      </c>
      <c r="C1025" s="71">
        <v>0.45833333333333298</v>
      </c>
      <c r="D1025" s="32" t="str">
        <f t="shared" si="15"/>
        <v>SPC</v>
      </c>
      <c r="E1025" s="2" t="s">
        <v>44</v>
      </c>
      <c r="F1025" s="2" t="s">
        <v>26</v>
      </c>
      <c r="G1025" s="16">
        <v>4</v>
      </c>
      <c r="H1025" s="16" t="s">
        <v>8</v>
      </c>
    </row>
    <row r="1026" spans="1:8" x14ac:dyDescent="0.2">
      <c r="A1026" s="2" t="s">
        <v>536</v>
      </c>
      <c r="B1026" s="25">
        <v>41244</v>
      </c>
      <c r="C1026" s="71">
        <v>0.5</v>
      </c>
      <c r="D1026" s="32" t="str">
        <f t="shared" ref="D1026:D1089" si="16">LEFT(F1026,3)</f>
        <v>SPC</v>
      </c>
      <c r="E1026" s="46" t="s">
        <v>22</v>
      </c>
      <c r="F1026" s="46" t="s">
        <v>14</v>
      </c>
      <c r="G1026" s="30">
        <v>5</v>
      </c>
      <c r="H1026" s="29" t="s">
        <v>8</v>
      </c>
    </row>
    <row r="1027" spans="1:8" x14ac:dyDescent="0.2">
      <c r="A1027" s="2" t="s">
        <v>890</v>
      </c>
      <c r="B1027" s="25">
        <v>41244</v>
      </c>
      <c r="C1027" s="71">
        <v>0.54166666666666696</v>
      </c>
      <c r="D1027" s="32" t="str">
        <f t="shared" si="16"/>
        <v>SPC</v>
      </c>
      <c r="E1027" s="29" t="s">
        <v>42</v>
      </c>
      <c r="F1027" s="29" t="s">
        <v>14</v>
      </c>
      <c r="G1027" s="30">
        <v>6</v>
      </c>
      <c r="H1027" s="29" t="s">
        <v>5</v>
      </c>
    </row>
    <row r="1028" spans="1:8" x14ac:dyDescent="0.2">
      <c r="A1028" s="2" t="s">
        <v>892</v>
      </c>
      <c r="B1028" s="25">
        <v>41244</v>
      </c>
      <c r="C1028" s="71">
        <v>0.58333333333333304</v>
      </c>
      <c r="D1028" s="32" t="str">
        <f t="shared" si="16"/>
        <v>SPC</v>
      </c>
      <c r="E1028" s="29" t="s">
        <v>7</v>
      </c>
      <c r="F1028" s="29" t="s">
        <v>26</v>
      </c>
      <c r="G1028" s="30">
        <v>6</v>
      </c>
      <c r="H1028" s="29" t="s">
        <v>5</v>
      </c>
    </row>
    <row r="1029" spans="1:8" x14ac:dyDescent="0.2">
      <c r="A1029" s="2" t="s">
        <v>773</v>
      </c>
      <c r="B1029" s="25">
        <v>41244</v>
      </c>
      <c r="C1029" s="71">
        <v>0.625</v>
      </c>
      <c r="D1029" s="32" t="str">
        <f t="shared" si="16"/>
        <v>SPC</v>
      </c>
      <c r="E1029" s="2" t="s">
        <v>61</v>
      </c>
      <c r="F1029" s="2" t="s">
        <v>26</v>
      </c>
      <c r="G1029" s="17">
        <v>6</v>
      </c>
      <c r="H1029" s="21" t="s">
        <v>8</v>
      </c>
    </row>
    <row r="1030" spans="1:8" x14ac:dyDescent="0.2">
      <c r="A1030" s="2" t="s">
        <v>1077</v>
      </c>
      <c r="B1030" s="13">
        <v>41244</v>
      </c>
      <c r="C1030" s="71">
        <v>0.66666666666666696</v>
      </c>
      <c r="D1030" s="32" t="str">
        <f t="shared" si="16"/>
        <v>SPC</v>
      </c>
      <c r="E1030" s="21" t="s">
        <v>49</v>
      </c>
      <c r="F1030" s="21" t="s">
        <v>14</v>
      </c>
      <c r="G1030" s="16">
        <v>7</v>
      </c>
      <c r="H1030" s="16" t="s">
        <v>5</v>
      </c>
    </row>
    <row r="1031" spans="1:8" x14ac:dyDescent="0.2">
      <c r="A1031" s="2" t="s">
        <v>979</v>
      </c>
      <c r="B1031" s="25">
        <v>41244</v>
      </c>
      <c r="C1031" s="71">
        <v>0.70833333333333304</v>
      </c>
      <c r="D1031" s="32" t="str">
        <f t="shared" si="16"/>
        <v>SPC</v>
      </c>
      <c r="E1031" s="21" t="s">
        <v>20</v>
      </c>
      <c r="F1031" s="16" t="s">
        <v>26</v>
      </c>
      <c r="G1031" s="16">
        <v>7</v>
      </c>
      <c r="H1031" s="16" t="s">
        <v>8</v>
      </c>
    </row>
    <row r="1032" spans="1:8" x14ac:dyDescent="0.2">
      <c r="A1032" s="2" t="s">
        <v>984</v>
      </c>
      <c r="B1032" s="25">
        <v>41244</v>
      </c>
      <c r="C1032" s="71">
        <v>0.75</v>
      </c>
      <c r="D1032" s="32" t="str">
        <f t="shared" si="16"/>
        <v>SPC</v>
      </c>
      <c r="E1032" s="21" t="s">
        <v>25</v>
      </c>
      <c r="F1032" s="21" t="s">
        <v>21</v>
      </c>
      <c r="G1032" s="21">
        <v>7</v>
      </c>
      <c r="H1032" s="21" t="s">
        <v>8</v>
      </c>
    </row>
    <row r="1033" spans="1:8" x14ac:dyDescent="0.2">
      <c r="A1033" s="2" t="s">
        <v>985</v>
      </c>
      <c r="B1033" s="25">
        <v>41244</v>
      </c>
      <c r="C1033" s="71">
        <v>0.79166666666666696</v>
      </c>
      <c r="D1033" s="32" t="str">
        <f t="shared" si="16"/>
        <v>SPC</v>
      </c>
      <c r="E1033" s="21" t="s">
        <v>13</v>
      </c>
      <c r="F1033" s="21" t="s">
        <v>14</v>
      </c>
      <c r="G1033" s="21">
        <v>7</v>
      </c>
      <c r="H1033" s="21" t="s">
        <v>8</v>
      </c>
    </row>
    <row r="1034" spans="1:8" x14ac:dyDescent="0.2">
      <c r="A1034" s="2" t="s">
        <v>1266</v>
      </c>
      <c r="B1034" s="13">
        <v>41244</v>
      </c>
      <c r="C1034" s="71">
        <v>0.83333333333333304</v>
      </c>
      <c r="D1034" s="32" t="str">
        <f t="shared" si="16"/>
        <v>SPC</v>
      </c>
      <c r="E1034" s="21" t="s">
        <v>7</v>
      </c>
      <c r="F1034" s="21" t="s">
        <v>26</v>
      </c>
      <c r="G1034" s="16">
        <v>8</v>
      </c>
      <c r="H1034" s="16" t="s">
        <v>5</v>
      </c>
    </row>
    <row r="1035" spans="1:8" x14ac:dyDescent="0.2">
      <c r="A1035" s="2" t="s">
        <v>435</v>
      </c>
      <c r="B1035" s="25">
        <v>41251</v>
      </c>
      <c r="C1035" s="71">
        <v>0.5</v>
      </c>
      <c r="D1035" s="32" t="str">
        <f t="shared" si="16"/>
        <v>SPC</v>
      </c>
      <c r="E1035" s="46" t="s">
        <v>20</v>
      </c>
      <c r="F1035" s="46" t="s">
        <v>14</v>
      </c>
      <c r="G1035" s="30">
        <v>4</v>
      </c>
      <c r="H1035" s="29" t="s">
        <v>5</v>
      </c>
    </row>
    <row r="1036" spans="1:8" x14ac:dyDescent="0.2">
      <c r="A1036" s="2" t="s">
        <v>320</v>
      </c>
      <c r="B1036" s="13">
        <v>41251</v>
      </c>
      <c r="C1036" s="71">
        <v>0.54166666666666696</v>
      </c>
      <c r="D1036" s="32" t="str">
        <f t="shared" si="16"/>
        <v>SPC</v>
      </c>
      <c r="E1036" s="21" t="s">
        <v>10</v>
      </c>
      <c r="F1036" s="21" t="s">
        <v>14</v>
      </c>
      <c r="G1036" s="16">
        <v>4</v>
      </c>
      <c r="H1036" s="16" t="s">
        <v>8</v>
      </c>
    </row>
    <row r="1037" spans="1:8" x14ac:dyDescent="0.2">
      <c r="A1037" s="2" t="s">
        <v>660</v>
      </c>
      <c r="B1037" s="25">
        <v>41251</v>
      </c>
      <c r="C1037" s="71">
        <v>0.58333333333333304</v>
      </c>
      <c r="D1037" s="32" t="str">
        <f t="shared" si="16"/>
        <v>SPC</v>
      </c>
      <c r="E1037" s="29" t="s">
        <v>43</v>
      </c>
      <c r="F1037" s="29" t="s">
        <v>26</v>
      </c>
      <c r="G1037" s="30">
        <v>5</v>
      </c>
      <c r="H1037" s="29" t="s">
        <v>5</v>
      </c>
    </row>
    <row r="1038" spans="1:8" x14ac:dyDescent="0.2">
      <c r="A1038" s="2" t="s">
        <v>663</v>
      </c>
      <c r="B1038" s="25">
        <v>41251</v>
      </c>
      <c r="C1038" s="71">
        <v>0.625</v>
      </c>
      <c r="D1038" s="32" t="str">
        <f t="shared" si="16"/>
        <v>SPC</v>
      </c>
      <c r="E1038" s="29" t="s">
        <v>11</v>
      </c>
      <c r="F1038" s="29" t="s">
        <v>14</v>
      </c>
      <c r="G1038" s="30">
        <v>5</v>
      </c>
      <c r="H1038" s="29" t="s">
        <v>5</v>
      </c>
    </row>
    <row r="1039" spans="1:8" x14ac:dyDescent="0.2">
      <c r="A1039" s="2" t="s">
        <v>543</v>
      </c>
      <c r="B1039" s="25">
        <v>41251</v>
      </c>
      <c r="C1039" s="71">
        <v>0.66666666666666696</v>
      </c>
      <c r="D1039" s="32" t="str">
        <f t="shared" si="16"/>
        <v>SPC</v>
      </c>
      <c r="E1039" s="21" t="s">
        <v>23</v>
      </c>
      <c r="F1039" s="21" t="s">
        <v>26</v>
      </c>
      <c r="G1039" s="16">
        <v>5</v>
      </c>
      <c r="H1039" s="16" t="s">
        <v>8</v>
      </c>
    </row>
    <row r="1040" spans="1:8" x14ac:dyDescent="0.2">
      <c r="A1040" s="2" t="s">
        <v>1083</v>
      </c>
      <c r="B1040" s="13">
        <v>41251</v>
      </c>
      <c r="C1040" s="71">
        <v>0.70833333333333304</v>
      </c>
      <c r="D1040" s="32" t="str">
        <f t="shared" si="16"/>
        <v>SPC</v>
      </c>
      <c r="E1040" s="16" t="s">
        <v>43</v>
      </c>
      <c r="F1040" s="16" t="s">
        <v>26</v>
      </c>
      <c r="G1040" s="16">
        <v>7</v>
      </c>
      <c r="H1040" s="16" t="s">
        <v>5</v>
      </c>
    </row>
    <row r="1041" spans="1:8" x14ac:dyDescent="0.2">
      <c r="A1041" s="2" t="s">
        <v>1175</v>
      </c>
      <c r="B1041" s="25">
        <v>41251</v>
      </c>
      <c r="C1041" s="71">
        <v>0.75</v>
      </c>
      <c r="D1041" s="32" t="str">
        <f t="shared" si="16"/>
        <v>SPC</v>
      </c>
      <c r="E1041" s="2" t="s">
        <v>24</v>
      </c>
      <c r="F1041" s="2" t="s">
        <v>21</v>
      </c>
      <c r="G1041" s="17">
        <v>8</v>
      </c>
      <c r="H1041" s="21" t="s">
        <v>8</v>
      </c>
    </row>
    <row r="1042" spans="1:8" x14ac:dyDescent="0.2">
      <c r="A1042" s="2" t="s">
        <v>1174</v>
      </c>
      <c r="B1042" s="13">
        <v>41251</v>
      </c>
      <c r="C1042" s="71">
        <v>0.79166666666666696</v>
      </c>
      <c r="D1042" s="32" t="str">
        <f t="shared" si="16"/>
        <v>SPC</v>
      </c>
      <c r="E1042" s="2" t="s">
        <v>18</v>
      </c>
      <c r="F1042" s="2" t="s">
        <v>14</v>
      </c>
      <c r="G1042" s="16">
        <v>8</v>
      </c>
      <c r="H1042" s="21" t="s">
        <v>8</v>
      </c>
    </row>
    <row r="1043" spans="1:8" x14ac:dyDescent="0.2">
      <c r="A1043" s="2" t="s">
        <v>224</v>
      </c>
      <c r="B1043" s="25">
        <v>41258</v>
      </c>
      <c r="C1043" s="71">
        <v>0.33333333333333398</v>
      </c>
      <c r="D1043" s="32" t="str">
        <f t="shared" si="16"/>
        <v>SPC</v>
      </c>
      <c r="E1043" s="2" t="s">
        <v>6</v>
      </c>
      <c r="F1043" s="2" t="s">
        <v>26</v>
      </c>
      <c r="G1043" s="16">
        <v>3</v>
      </c>
      <c r="H1043" s="16" t="s">
        <v>5</v>
      </c>
    </row>
    <row r="1044" spans="1:8" x14ac:dyDescent="0.2">
      <c r="A1044" s="2" t="s">
        <v>129</v>
      </c>
      <c r="B1044" s="13">
        <v>41258</v>
      </c>
      <c r="C1044" s="71">
        <v>0.375</v>
      </c>
      <c r="D1044" s="32" t="str">
        <f t="shared" si="16"/>
        <v>SPC</v>
      </c>
      <c r="E1044" s="21" t="s">
        <v>60</v>
      </c>
      <c r="F1044" s="21" t="s">
        <v>21</v>
      </c>
      <c r="G1044" s="16">
        <v>3</v>
      </c>
      <c r="H1044" s="16" t="s">
        <v>8</v>
      </c>
    </row>
    <row r="1045" spans="1:8" x14ac:dyDescent="0.2">
      <c r="A1045" s="2" t="s">
        <v>134</v>
      </c>
      <c r="B1045" s="13">
        <v>41258</v>
      </c>
      <c r="C1045" s="71">
        <v>0.41666666666666702</v>
      </c>
      <c r="D1045" s="32" t="str">
        <f t="shared" si="16"/>
        <v>SPC</v>
      </c>
      <c r="E1045" s="21" t="s">
        <v>15</v>
      </c>
      <c r="F1045" s="21" t="s">
        <v>26</v>
      </c>
      <c r="G1045" s="16">
        <v>3</v>
      </c>
      <c r="H1045" s="16" t="s">
        <v>8</v>
      </c>
    </row>
    <row r="1046" spans="1:8" x14ac:dyDescent="0.2">
      <c r="A1046" s="2" t="s">
        <v>558</v>
      </c>
      <c r="B1046" s="13">
        <v>41258</v>
      </c>
      <c r="C1046" s="71">
        <v>0.45833333333333398</v>
      </c>
      <c r="D1046" s="32" t="str">
        <f t="shared" si="16"/>
        <v>SPC</v>
      </c>
      <c r="E1046" s="2" t="s">
        <v>43</v>
      </c>
      <c r="F1046" s="2" t="s">
        <v>26</v>
      </c>
      <c r="G1046" s="16">
        <v>5</v>
      </c>
      <c r="H1046" s="16" t="s">
        <v>8</v>
      </c>
    </row>
    <row r="1047" spans="1:8" x14ac:dyDescent="0.2">
      <c r="A1047" s="2" t="s">
        <v>907</v>
      </c>
      <c r="B1047" s="25">
        <v>41258</v>
      </c>
      <c r="C1047" s="71">
        <v>0.5</v>
      </c>
      <c r="D1047" s="32" t="str">
        <f t="shared" si="16"/>
        <v>SPC</v>
      </c>
      <c r="E1047" s="29" t="s">
        <v>16</v>
      </c>
      <c r="F1047" s="29" t="s">
        <v>14</v>
      </c>
      <c r="G1047" s="30">
        <v>6</v>
      </c>
      <c r="H1047" s="29" t="s">
        <v>5</v>
      </c>
    </row>
    <row r="1048" spans="1:8" x14ac:dyDescent="0.2">
      <c r="A1048" s="2" t="s">
        <v>912</v>
      </c>
      <c r="B1048" s="25">
        <v>41258</v>
      </c>
      <c r="C1048" s="71">
        <v>0.54166666666666696</v>
      </c>
      <c r="D1048" s="32" t="str">
        <f t="shared" si="16"/>
        <v>SPC</v>
      </c>
      <c r="E1048" s="29" t="s">
        <v>20</v>
      </c>
      <c r="F1048" s="29" t="s">
        <v>26</v>
      </c>
      <c r="G1048" s="30">
        <v>6</v>
      </c>
      <c r="H1048" s="29" t="s">
        <v>5</v>
      </c>
    </row>
    <row r="1049" spans="1:8" x14ac:dyDescent="0.2">
      <c r="A1049" s="2" t="s">
        <v>806</v>
      </c>
      <c r="B1049" s="13">
        <v>41258</v>
      </c>
      <c r="C1049" s="71">
        <v>0.58333333333333404</v>
      </c>
      <c r="D1049" s="32" t="str">
        <f t="shared" si="16"/>
        <v>SPC</v>
      </c>
      <c r="E1049" s="2" t="s">
        <v>9</v>
      </c>
      <c r="F1049" s="2" t="s">
        <v>14</v>
      </c>
      <c r="G1049" s="16">
        <v>6</v>
      </c>
      <c r="H1049" s="16" t="s">
        <v>8</v>
      </c>
    </row>
    <row r="1050" spans="1:8" x14ac:dyDescent="0.2">
      <c r="A1050" s="2" t="s">
        <v>1091</v>
      </c>
      <c r="B1050" s="25">
        <v>41258</v>
      </c>
      <c r="C1050" s="71">
        <v>0.625</v>
      </c>
      <c r="D1050" s="32" t="str">
        <f t="shared" si="16"/>
        <v>SPC</v>
      </c>
      <c r="E1050" s="16" t="s">
        <v>15</v>
      </c>
      <c r="F1050" s="16" t="s">
        <v>26</v>
      </c>
      <c r="G1050" s="16">
        <v>7</v>
      </c>
      <c r="H1050" s="16" t="s">
        <v>5</v>
      </c>
    </row>
    <row r="1051" spans="1:8" x14ac:dyDescent="0.2">
      <c r="A1051" s="2" t="s">
        <v>1003</v>
      </c>
      <c r="B1051" s="25">
        <v>41258</v>
      </c>
      <c r="C1051" s="71">
        <v>0.66666666666666696</v>
      </c>
      <c r="D1051" s="32" t="str">
        <f t="shared" si="16"/>
        <v>SPC</v>
      </c>
      <c r="E1051" s="21" t="s">
        <v>9</v>
      </c>
      <c r="F1051" s="21" t="s">
        <v>26</v>
      </c>
      <c r="G1051" s="16">
        <v>7</v>
      </c>
      <c r="H1051" s="16" t="s">
        <v>8</v>
      </c>
    </row>
    <row r="1052" spans="1:8" x14ac:dyDescent="0.2">
      <c r="A1052" s="2" t="s">
        <v>1010</v>
      </c>
      <c r="B1052" s="25">
        <v>41258</v>
      </c>
      <c r="C1052" s="71">
        <v>0.70833333333333404</v>
      </c>
      <c r="D1052" s="32" t="str">
        <f t="shared" si="16"/>
        <v>SPC</v>
      </c>
      <c r="E1052" s="21" t="s">
        <v>18</v>
      </c>
      <c r="F1052" s="21" t="s">
        <v>14</v>
      </c>
      <c r="G1052" s="16">
        <v>7</v>
      </c>
      <c r="H1052" s="16" t="s">
        <v>8</v>
      </c>
    </row>
    <row r="1053" spans="1:8" x14ac:dyDescent="0.2">
      <c r="A1053" s="2" t="s">
        <v>1276</v>
      </c>
      <c r="B1053" s="13">
        <v>41258</v>
      </c>
      <c r="C1053" s="71">
        <v>0.75</v>
      </c>
      <c r="D1053" s="32" t="str">
        <f t="shared" si="16"/>
        <v>SPC</v>
      </c>
      <c r="E1053" s="21" t="s">
        <v>20</v>
      </c>
      <c r="F1053" s="21" t="s">
        <v>26</v>
      </c>
      <c r="G1053" s="16">
        <v>8</v>
      </c>
      <c r="H1053" s="16" t="s">
        <v>5</v>
      </c>
    </row>
    <row r="1054" spans="1:8" x14ac:dyDescent="0.2">
      <c r="A1054" s="2" t="s">
        <v>1189</v>
      </c>
      <c r="B1054" s="13">
        <v>41258</v>
      </c>
      <c r="C1054" s="71">
        <v>0.79166666666666696</v>
      </c>
      <c r="D1054" s="32" t="str">
        <f t="shared" si="16"/>
        <v>SPC</v>
      </c>
      <c r="E1054" s="2" t="s">
        <v>60</v>
      </c>
      <c r="F1054" s="2" t="s">
        <v>21</v>
      </c>
      <c r="G1054" s="17">
        <v>8</v>
      </c>
      <c r="H1054" s="21" t="s">
        <v>8</v>
      </c>
    </row>
    <row r="1055" spans="1:8" x14ac:dyDescent="0.2">
      <c r="A1055" s="2" t="s">
        <v>1194</v>
      </c>
      <c r="B1055" s="13">
        <v>41258</v>
      </c>
      <c r="C1055" s="71">
        <v>0.83333333333333404</v>
      </c>
      <c r="D1055" s="32" t="str">
        <f t="shared" si="16"/>
        <v>SPC</v>
      </c>
      <c r="E1055" s="2" t="s">
        <v>46</v>
      </c>
      <c r="F1055" s="2" t="s">
        <v>26</v>
      </c>
      <c r="G1055" s="17">
        <v>8</v>
      </c>
      <c r="H1055" s="21" t="s">
        <v>8</v>
      </c>
    </row>
    <row r="1056" spans="1:8" x14ac:dyDescent="0.2">
      <c r="A1056" s="2" t="s">
        <v>148</v>
      </c>
      <c r="B1056" s="25">
        <v>41279</v>
      </c>
      <c r="C1056" s="71">
        <v>0.375</v>
      </c>
      <c r="D1056" s="32" t="str">
        <f t="shared" si="16"/>
        <v>SPC</v>
      </c>
      <c r="E1056" s="21" t="s">
        <v>16</v>
      </c>
      <c r="F1056" s="21" t="s">
        <v>26</v>
      </c>
      <c r="G1056" s="16">
        <v>3</v>
      </c>
      <c r="H1056" s="16" t="s">
        <v>8</v>
      </c>
    </row>
    <row r="1057" spans="1:8" x14ac:dyDescent="0.2">
      <c r="A1057" s="2" t="s">
        <v>143</v>
      </c>
      <c r="B1057" s="25">
        <v>41279</v>
      </c>
      <c r="C1057" s="71">
        <v>0.41666666666666702</v>
      </c>
      <c r="D1057" s="32" t="str">
        <f t="shared" si="16"/>
        <v>SPC</v>
      </c>
      <c r="E1057" s="16" t="s">
        <v>4</v>
      </c>
      <c r="F1057" s="16" t="s">
        <v>21</v>
      </c>
      <c r="G1057" s="16">
        <v>3</v>
      </c>
      <c r="H1057" s="16" t="s">
        <v>8</v>
      </c>
    </row>
    <row r="1058" spans="1:8" x14ac:dyDescent="0.2">
      <c r="A1058" s="2" t="s">
        <v>450</v>
      </c>
      <c r="B1058" s="13">
        <v>41279</v>
      </c>
      <c r="C1058" s="71">
        <v>0.45833333333333298</v>
      </c>
      <c r="D1058" s="32" t="str">
        <f t="shared" si="16"/>
        <v>SPC</v>
      </c>
      <c r="E1058" s="2" t="s">
        <v>48</v>
      </c>
      <c r="F1058" s="2" t="s">
        <v>14</v>
      </c>
      <c r="G1058" s="16">
        <v>4</v>
      </c>
      <c r="H1058" s="16" t="s">
        <v>5</v>
      </c>
    </row>
    <row r="1059" spans="1:8" x14ac:dyDescent="0.2">
      <c r="A1059" s="2" t="s">
        <v>352</v>
      </c>
      <c r="B1059" s="13">
        <v>41279</v>
      </c>
      <c r="C1059" s="71">
        <v>0.5</v>
      </c>
      <c r="D1059" s="32" t="str">
        <f t="shared" si="16"/>
        <v>SPC</v>
      </c>
      <c r="E1059" s="16" t="s">
        <v>20</v>
      </c>
      <c r="F1059" s="16" t="s">
        <v>14</v>
      </c>
      <c r="G1059" s="16">
        <v>4</v>
      </c>
      <c r="H1059" s="16" t="s">
        <v>8</v>
      </c>
    </row>
    <row r="1060" spans="1:8" x14ac:dyDescent="0.2">
      <c r="A1060" s="2" t="s">
        <v>687</v>
      </c>
      <c r="B1060" s="42">
        <v>41279</v>
      </c>
      <c r="C1060" s="71">
        <v>0.54166666666666696</v>
      </c>
      <c r="D1060" s="32" t="str">
        <f t="shared" si="16"/>
        <v>SPC</v>
      </c>
      <c r="E1060" s="29" t="s">
        <v>4</v>
      </c>
      <c r="F1060" s="29" t="s">
        <v>26</v>
      </c>
      <c r="G1060" s="30">
        <v>5</v>
      </c>
      <c r="H1060" s="29" t="s">
        <v>5</v>
      </c>
    </row>
    <row r="1061" spans="1:8" x14ac:dyDescent="0.2">
      <c r="A1061" s="2" t="s">
        <v>682</v>
      </c>
      <c r="B1061" s="25">
        <v>41279</v>
      </c>
      <c r="C1061" s="71">
        <v>0.58333333333333304</v>
      </c>
      <c r="D1061" s="32" t="str">
        <f t="shared" si="16"/>
        <v>SPC</v>
      </c>
      <c r="E1061" s="29" t="s">
        <v>51</v>
      </c>
      <c r="F1061" s="29" t="s">
        <v>14</v>
      </c>
      <c r="G1061" s="30">
        <v>5</v>
      </c>
      <c r="H1061" s="29" t="s">
        <v>5</v>
      </c>
    </row>
    <row r="1062" spans="1:8" x14ac:dyDescent="0.2">
      <c r="A1062" s="2" t="s">
        <v>565</v>
      </c>
      <c r="B1062" s="13">
        <v>41279</v>
      </c>
      <c r="C1062" s="71">
        <v>0.625</v>
      </c>
      <c r="D1062" s="32" t="str">
        <f t="shared" si="16"/>
        <v>SPC</v>
      </c>
      <c r="E1062" s="2" t="s">
        <v>13</v>
      </c>
      <c r="F1062" s="2" t="s">
        <v>14</v>
      </c>
      <c r="G1062" s="16">
        <v>5</v>
      </c>
      <c r="H1062" s="16" t="s">
        <v>8</v>
      </c>
    </row>
    <row r="1063" spans="1:8" x14ac:dyDescent="0.2">
      <c r="A1063" s="2" t="s">
        <v>822</v>
      </c>
      <c r="B1063" s="25">
        <v>41279</v>
      </c>
      <c r="C1063" s="71">
        <v>0.66666666666666696</v>
      </c>
      <c r="D1063" s="32" t="str">
        <f t="shared" si="16"/>
        <v>SPC</v>
      </c>
      <c r="E1063" s="21" t="s">
        <v>25</v>
      </c>
      <c r="F1063" s="21" t="s">
        <v>14</v>
      </c>
      <c r="G1063" s="16">
        <v>6</v>
      </c>
      <c r="H1063" s="16" t="s">
        <v>8</v>
      </c>
    </row>
    <row r="1064" spans="1:8" x14ac:dyDescent="0.2">
      <c r="A1064" s="2" t="s">
        <v>1101</v>
      </c>
      <c r="B1064" s="25">
        <v>41279</v>
      </c>
      <c r="C1064" s="71">
        <v>0.70833333333333304</v>
      </c>
      <c r="D1064" s="32" t="str">
        <f t="shared" si="16"/>
        <v>SPC</v>
      </c>
      <c r="E1064" s="16" t="s">
        <v>19</v>
      </c>
      <c r="F1064" s="16" t="s">
        <v>14</v>
      </c>
      <c r="G1064" s="16">
        <v>7</v>
      </c>
      <c r="H1064" s="16" t="s">
        <v>5</v>
      </c>
    </row>
    <row r="1065" spans="1:8" x14ac:dyDescent="0.2">
      <c r="A1065" s="2" t="s">
        <v>1202</v>
      </c>
      <c r="B1065" s="25">
        <v>41279</v>
      </c>
      <c r="C1065" s="71">
        <v>0.75</v>
      </c>
      <c r="D1065" s="32" t="str">
        <f t="shared" si="16"/>
        <v>SPC</v>
      </c>
      <c r="E1065" s="22" t="s">
        <v>60</v>
      </c>
      <c r="F1065" s="2" t="s">
        <v>14</v>
      </c>
      <c r="G1065" s="17">
        <v>8</v>
      </c>
      <c r="H1065" s="21" t="s">
        <v>8</v>
      </c>
    </row>
    <row r="1066" spans="1:8" x14ac:dyDescent="0.2">
      <c r="A1066" s="2" t="s">
        <v>234</v>
      </c>
      <c r="B1066" s="13">
        <v>41286</v>
      </c>
      <c r="C1066" s="71">
        <v>0.33333333333333398</v>
      </c>
      <c r="D1066" s="32" t="str">
        <f t="shared" si="16"/>
        <v>SPC</v>
      </c>
      <c r="E1066" s="2" t="s">
        <v>43</v>
      </c>
      <c r="F1066" s="2" t="s">
        <v>26</v>
      </c>
      <c r="G1066" s="17">
        <v>3</v>
      </c>
      <c r="H1066" s="17" t="s">
        <v>5</v>
      </c>
    </row>
    <row r="1067" spans="1:8" x14ac:dyDescent="0.2">
      <c r="A1067" s="2" t="s">
        <v>149</v>
      </c>
      <c r="B1067" s="25">
        <v>41286</v>
      </c>
      <c r="C1067" s="71">
        <v>0.375000000000001</v>
      </c>
      <c r="D1067" s="32" t="str">
        <f t="shared" si="16"/>
        <v>SPC</v>
      </c>
      <c r="E1067" s="21" t="s">
        <v>49</v>
      </c>
      <c r="F1067" s="21" t="s">
        <v>14</v>
      </c>
      <c r="G1067" s="16">
        <v>3</v>
      </c>
      <c r="H1067" s="16" t="s">
        <v>8</v>
      </c>
    </row>
    <row r="1068" spans="1:8" x14ac:dyDescent="0.2">
      <c r="A1068" s="2" t="s">
        <v>461</v>
      </c>
      <c r="B1068" s="13">
        <v>41286</v>
      </c>
      <c r="C1068" s="71">
        <v>0.41666666666666702</v>
      </c>
      <c r="D1068" s="32" t="str">
        <f t="shared" si="16"/>
        <v>SPC</v>
      </c>
      <c r="E1068" s="2" t="s">
        <v>47</v>
      </c>
      <c r="F1068" s="2" t="s">
        <v>26</v>
      </c>
      <c r="G1068" s="16">
        <v>4</v>
      </c>
      <c r="H1068" s="16" t="s">
        <v>5</v>
      </c>
    </row>
    <row r="1069" spans="1:8" x14ac:dyDescent="0.2">
      <c r="A1069" s="2" t="s">
        <v>353</v>
      </c>
      <c r="B1069" s="13">
        <v>41286</v>
      </c>
      <c r="C1069" s="71">
        <v>0.45833333333333398</v>
      </c>
      <c r="D1069" s="32" t="str">
        <f t="shared" si="16"/>
        <v>SPC</v>
      </c>
      <c r="E1069" s="21" t="s">
        <v>25</v>
      </c>
      <c r="F1069" s="16" t="s">
        <v>14</v>
      </c>
      <c r="G1069" s="16">
        <v>4</v>
      </c>
      <c r="H1069" s="16" t="s">
        <v>8</v>
      </c>
    </row>
    <row r="1070" spans="1:8" x14ac:dyDescent="0.2">
      <c r="A1070" s="2" t="s">
        <v>363</v>
      </c>
      <c r="B1070" s="13">
        <v>41286</v>
      </c>
      <c r="C1070" s="71">
        <v>0.500000000000001</v>
      </c>
      <c r="D1070" s="32" t="str">
        <f t="shared" si="16"/>
        <v>SPC</v>
      </c>
      <c r="E1070" s="21" t="s">
        <v>20</v>
      </c>
      <c r="F1070" s="16" t="s">
        <v>26</v>
      </c>
      <c r="G1070" s="16">
        <v>4</v>
      </c>
      <c r="H1070" s="16" t="s">
        <v>8</v>
      </c>
    </row>
    <row r="1071" spans="1:8" x14ac:dyDescent="0.2">
      <c r="A1071" s="2" t="s">
        <v>924</v>
      </c>
      <c r="B1071" s="13">
        <v>41286</v>
      </c>
      <c r="C1071" s="71">
        <v>0.54166666666666696</v>
      </c>
      <c r="D1071" s="32" t="str">
        <f t="shared" si="16"/>
        <v>SPC</v>
      </c>
      <c r="E1071" s="2" t="s">
        <v>12</v>
      </c>
      <c r="F1071" s="2" t="s">
        <v>26</v>
      </c>
      <c r="G1071" s="16">
        <v>6</v>
      </c>
      <c r="H1071" s="16" t="s">
        <v>5</v>
      </c>
    </row>
    <row r="1072" spans="1:8" x14ac:dyDescent="0.2">
      <c r="A1072" s="2" t="s">
        <v>928</v>
      </c>
      <c r="B1072" s="13">
        <v>41286</v>
      </c>
      <c r="C1072" s="71">
        <v>0.58333333333333404</v>
      </c>
      <c r="D1072" s="32" t="str">
        <f t="shared" si="16"/>
        <v>SPC</v>
      </c>
      <c r="E1072" s="16" t="s">
        <v>7</v>
      </c>
      <c r="F1072" s="16" t="s">
        <v>14</v>
      </c>
      <c r="G1072" s="16">
        <v>6</v>
      </c>
      <c r="H1072" s="16" t="s">
        <v>5</v>
      </c>
    </row>
    <row r="1073" spans="1:8" x14ac:dyDescent="0.2">
      <c r="A1073" s="2" t="s">
        <v>833</v>
      </c>
      <c r="B1073" s="13">
        <v>41286</v>
      </c>
      <c r="C1073" s="71">
        <v>0.625000000000001</v>
      </c>
      <c r="D1073" s="32" t="str">
        <f t="shared" si="16"/>
        <v>SPC</v>
      </c>
      <c r="E1073" s="21" t="s">
        <v>25</v>
      </c>
      <c r="F1073" s="21" t="s">
        <v>26</v>
      </c>
      <c r="G1073" s="16">
        <v>6</v>
      </c>
      <c r="H1073" s="16" t="s">
        <v>8</v>
      </c>
    </row>
    <row r="1074" spans="1:8" x14ac:dyDescent="0.2">
      <c r="A1074" s="2" t="s">
        <v>1104</v>
      </c>
      <c r="B1074" s="25">
        <v>41286</v>
      </c>
      <c r="C1074" s="71">
        <v>0.66666666666666696</v>
      </c>
      <c r="D1074" s="32" t="str">
        <f t="shared" si="16"/>
        <v>SPC</v>
      </c>
      <c r="E1074" s="21" t="s">
        <v>20</v>
      </c>
      <c r="F1074" s="16" t="s">
        <v>14</v>
      </c>
      <c r="G1074" s="16">
        <v>7</v>
      </c>
      <c r="H1074" s="16" t="s">
        <v>5</v>
      </c>
    </row>
    <row r="1075" spans="1:8" x14ac:dyDescent="0.2">
      <c r="A1075" s="2" t="s">
        <v>1024</v>
      </c>
      <c r="B1075" s="25">
        <v>41286</v>
      </c>
      <c r="C1075" s="71">
        <v>0.70833333333333404</v>
      </c>
      <c r="D1075" s="32" t="str">
        <f t="shared" si="16"/>
        <v>SPC</v>
      </c>
      <c r="E1075" s="46" t="s">
        <v>16</v>
      </c>
      <c r="F1075" s="46" t="s">
        <v>14</v>
      </c>
      <c r="G1075" s="30">
        <v>7</v>
      </c>
      <c r="H1075" s="29" t="s">
        <v>8</v>
      </c>
    </row>
    <row r="1076" spans="1:8" x14ac:dyDescent="0.2">
      <c r="A1076" s="2" t="s">
        <v>1032</v>
      </c>
      <c r="B1076" s="13">
        <v>41286</v>
      </c>
      <c r="C1076" s="71">
        <v>0.750000000000001</v>
      </c>
      <c r="D1076" s="32" t="str">
        <f t="shared" si="16"/>
        <v>SPC</v>
      </c>
      <c r="E1076" s="2" t="s">
        <v>12</v>
      </c>
      <c r="F1076" s="2" t="s">
        <v>21</v>
      </c>
      <c r="G1076" s="16">
        <v>7</v>
      </c>
      <c r="H1076" s="16" t="s">
        <v>8</v>
      </c>
    </row>
    <row r="1077" spans="1:8" x14ac:dyDescent="0.2">
      <c r="A1077" s="2" t="s">
        <v>1292</v>
      </c>
      <c r="B1077" s="25">
        <v>41286</v>
      </c>
      <c r="C1077" s="71">
        <v>0.79166666666666696</v>
      </c>
      <c r="D1077" s="32" t="str">
        <f t="shared" si="16"/>
        <v>SPC</v>
      </c>
      <c r="E1077" s="16" t="s">
        <v>18</v>
      </c>
      <c r="F1077" s="16" t="s">
        <v>26</v>
      </c>
      <c r="G1077" s="16">
        <v>8</v>
      </c>
      <c r="H1077" s="16" t="s">
        <v>5</v>
      </c>
    </row>
    <row r="1078" spans="1:8" x14ac:dyDescent="0.2">
      <c r="A1078" s="2" t="s">
        <v>1210</v>
      </c>
      <c r="B1078" s="25">
        <v>41286</v>
      </c>
      <c r="C1078" s="71">
        <v>0.83333333333333404</v>
      </c>
      <c r="D1078" s="32" t="str">
        <f t="shared" si="16"/>
        <v>SPC</v>
      </c>
      <c r="E1078" s="2" t="s">
        <v>12</v>
      </c>
      <c r="F1078" s="2" t="s">
        <v>26</v>
      </c>
      <c r="G1078" s="17">
        <v>8</v>
      </c>
      <c r="H1078" s="21" t="s">
        <v>8</v>
      </c>
    </row>
    <row r="1079" spans="1:8" x14ac:dyDescent="0.2">
      <c r="A1079" s="2" t="s">
        <v>161</v>
      </c>
      <c r="B1079" s="42">
        <v>41293</v>
      </c>
      <c r="C1079" s="71">
        <v>0.375000000000001</v>
      </c>
      <c r="D1079" s="32" t="str">
        <f t="shared" si="16"/>
        <v>SPC</v>
      </c>
      <c r="E1079" s="21" t="s">
        <v>6</v>
      </c>
      <c r="F1079" s="21" t="s">
        <v>14</v>
      </c>
      <c r="G1079" s="21">
        <v>3</v>
      </c>
      <c r="H1079" s="21" t="s">
        <v>8</v>
      </c>
    </row>
    <row r="1080" spans="1:8" x14ac:dyDescent="0.2">
      <c r="A1080" s="2" t="s">
        <v>475</v>
      </c>
      <c r="B1080" s="13">
        <v>41293</v>
      </c>
      <c r="C1080" s="71">
        <v>0.41666666666666702</v>
      </c>
      <c r="D1080" s="32" t="str">
        <f t="shared" si="16"/>
        <v>SPC</v>
      </c>
      <c r="E1080" s="21" t="s">
        <v>4</v>
      </c>
      <c r="F1080" s="21" t="s">
        <v>26</v>
      </c>
      <c r="G1080" s="16">
        <v>4</v>
      </c>
      <c r="H1080" s="16" t="s">
        <v>5</v>
      </c>
    </row>
    <row r="1081" spans="1:8" x14ac:dyDescent="0.2">
      <c r="A1081" s="2" t="s">
        <v>706</v>
      </c>
      <c r="B1081" s="13">
        <v>41293</v>
      </c>
      <c r="C1081" s="71">
        <v>0.45833333333333398</v>
      </c>
      <c r="D1081" s="32" t="str">
        <f t="shared" si="16"/>
        <v>SPC</v>
      </c>
      <c r="E1081" s="2" t="s">
        <v>13</v>
      </c>
      <c r="F1081" s="2" t="s">
        <v>26</v>
      </c>
      <c r="G1081" s="16">
        <v>5</v>
      </c>
      <c r="H1081" s="21" t="s">
        <v>5</v>
      </c>
    </row>
    <row r="1082" spans="1:8" x14ac:dyDescent="0.2">
      <c r="A1082" s="2" t="s">
        <v>709</v>
      </c>
      <c r="B1082" s="13">
        <v>41293</v>
      </c>
      <c r="C1082" s="71">
        <v>0.500000000000001</v>
      </c>
      <c r="D1082" s="32" t="str">
        <f t="shared" si="16"/>
        <v>SPC</v>
      </c>
      <c r="E1082" s="2" t="s">
        <v>20</v>
      </c>
      <c r="F1082" s="2" t="s">
        <v>14</v>
      </c>
      <c r="G1082" s="16">
        <v>5</v>
      </c>
      <c r="H1082" s="21" t="s">
        <v>5</v>
      </c>
    </row>
    <row r="1083" spans="1:8" x14ac:dyDescent="0.2">
      <c r="A1083" s="2" t="s">
        <v>600</v>
      </c>
      <c r="B1083" s="13">
        <v>41293</v>
      </c>
      <c r="C1083" s="71">
        <v>0.54166666666666696</v>
      </c>
      <c r="D1083" s="32" t="str">
        <f t="shared" si="16"/>
        <v>SPC</v>
      </c>
      <c r="E1083" s="16" t="s">
        <v>45</v>
      </c>
      <c r="F1083" s="21" t="s">
        <v>26</v>
      </c>
      <c r="G1083" s="16">
        <v>5</v>
      </c>
      <c r="H1083" s="16" t="s">
        <v>8</v>
      </c>
    </row>
    <row r="1084" spans="1:8" x14ac:dyDescent="0.2">
      <c r="A1084" s="2" t="s">
        <v>590</v>
      </c>
      <c r="B1084" s="13">
        <v>41293</v>
      </c>
      <c r="C1084" s="71">
        <v>0.58333333333333404</v>
      </c>
      <c r="D1084" s="32" t="str">
        <f t="shared" si="16"/>
        <v>SPC</v>
      </c>
      <c r="E1084" s="21" t="s">
        <v>7</v>
      </c>
      <c r="F1084" s="21" t="s">
        <v>14</v>
      </c>
      <c r="G1084" s="16">
        <v>5</v>
      </c>
      <c r="H1084" s="16" t="s">
        <v>8</v>
      </c>
    </row>
    <row r="1085" spans="1:8" x14ac:dyDescent="0.2">
      <c r="A1085" s="2" t="s">
        <v>840</v>
      </c>
      <c r="B1085" s="13">
        <v>41293</v>
      </c>
      <c r="C1085" s="71">
        <v>0.625000000000001</v>
      </c>
      <c r="D1085" s="32" t="str">
        <f t="shared" si="16"/>
        <v>SPC</v>
      </c>
      <c r="E1085" s="21" t="s">
        <v>12</v>
      </c>
      <c r="F1085" s="21" t="s">
        <v>26</v>
      </c>
      <c r="G1085" s="16">
        <v>6</v>
      </c>
      <c r="H1085" s="16" t="s">
        <v>8</v>
      </c>
    </row>
    <row r="1086" spans="1:8" x14ac:dyDescent="0.2">
      <c r="A1086" s="2" t="s">
        <v>1114</v>
      </c>
      <c r="B1086" s="25">
        <v>41293</v>
      </c>
      <c r="C1086" s="71">
        <v>0.66666666666666696</v>
      </c>
      <c r="D1086" s="32" t="str">
        <f t="shared" si="16"/>
        <v>SPC</v>
      </c>
      <c r="E1086" s="21" t="s">
        <v>12</v>
      </c>
      <c r="F1086" s="21" t="s">
        <v>26</v>
      </c>
      <c r="G1086" s="16">
        <v>7</v>
      </c>
      <c r="H1086" s="16" t="s">
        <v>5</v>
      </c>
    </row>
    <row r="1087" spans="1:8" x14ac:dyDescent="0.2">
      <c r="A1087" s="2" t="s">
        <v>1042</v>
      </c>
      <c r="B1087" s="13">
        <v>41293</v>
      </c>
      <c r="C1087" s="71">
        <v>0.70833333333333404</v>
      </c>
      <c r="D1087" s="32" t="str">
        <f t="shared" si="16"/>
        <v>SPC</v>
      </c>
      <c r="E1087" s="2" t="s">
        <v>22</v>
      </c>
      <c r="F1087" s="2" t="s">
        <v>26</v>
      </c>
      <c r="G1087" s="16">
        <v>7</v>
      </c>
      <c r="H1087" s="16" t="s">
        <v>8</v>
      </c>
    </row>
    <row r="1088" spans="1:8" x14ac:dyDescent="0.2">
      <c r="A1088" s="2" t="s">
        <v>1293</v>
      </c>
      <c r="B1088" s="13">
        <v>41293</v>
      </c>
      <c r="C1088" s="71">
        <v>0.750000000000001</v>
      </c>
      <c r="D1088" s="32" t="str">
        <f t="shared" si="16"/>
        <v>SPC</v>
      </c>
      <c r="E1088" s="21" t="s">
        <v>12</v>
      </c>
      <c r="F1088" s="21" t="s">
        <v>26</v>
      </c>
      <c r="G1088" s="16">
        <v>8</v>
      </c>
      <c r="H1088" s="16" t="s">
        <v>5</v>
      </c>
    </row>
    <row r="1089" spans="1:8" x14ac:dyDescent="0.2">
      <c r="A1089" s="2" t="s">
        <v>1230</v>
      </c>
      <c r="B1089" s="13">
        <v>41293</v>
      </c>
      <c r="C1089" s="71">
        <v>0.79166666666666696</v>
      </c>
      <c r="D1089" s="32" t="str">
        <f t="shared" si="16"/>
        <v>SPC</v>
      </c>
      <c r="E1089" s="2" t="s">
        <v>4</v>
      </c>
      <c r="F1089" s="2" t="s">
        <v>14</v>
      </c>
      <c r="G1089" s="16">
        <v>8</v>
      </c>
      <c r="H1089" s="16" t="s">
        <v>8</v>
      </c>
    </row>
    <row r="1090" spans="1:8" x14ac:dyDescent="0.2">
      <c r="A1090" s="2" t="s">
        <v>1231</v>
      </c>
      <c r="B1090" s="13">
        <v>41293</v>
      </c>
      <c r="C1090" s="71">
        <v>0.83333333333333404</v>
      </c>
      <c r="D1090" s="32" t="str">
        <f t="shared" ref="D1090:D1153" si="17">LEFT(F1090,3)</f>
        <v>SPC</v>
      </c>
      <c r="E1090" s="2" t="s">
        <v>7</v>
      </c>
      <c r="F1090" s="2" t="s">
        <v>21</v>
      </c>
      <c r="G1090" s="16">
        <v>8</v>
      </c>
      <c r="H1090" s="16" t="s">
        <v>8</v>
      </c>
    </row>
    <row r="1091" spans="1:8" x14ac:dyDescent="0.2">
      <c r="A1091" s="2" t="s">
        <v>250</v>
      </c>
      <c r="B1091" s="13">
        <v>41300</v>
      </c>
      <c r="C1091" s="71">
        <v>0.33333333333333398</v>
      </c>
      <c r="D1091" s="32" t="str">
        <f t="shared" si="17"/>
        <v>SPC</v>
      </c>
      <c r="E1091" s="2" t="s">
        <v>4</v>
      </c>
      <c r="F1091" s="2" t="s">
        <v>26</v>
      </c>
      <c r="G1091" s="17">
        <v>3</v>
      </c>
      <c r="H1091" s="17" t="s">
        <v>5</v>
      </c>
    </row>
    <row r="1092" spans="1:8" x14ac:dyDescent="0.2">
      <c r="A1092" s="2" t="s">
        <v>174</v>
      </c>
      <c r="B1092" s="67">
        <v>41300</v>
      </c>
      <c r="C1092" s="71">
        <v>0.375000000000001</v>
      </c>
      <c r="D1092" s="32" t="str">
        <f t="shared" si="17"/>
        <v>SPC</v>
      </c>
      <c r="E1092" s="68" t="s">
        <v>25</v>
      </c>
      <c r="F1092" s="68" t="s">
        <v>14</v>
      </c>
      <c r="G1092" s="69">
        <v>3</v>
      </c>
      <c r="H1092" s="68" t="s">
        <v>8</v>
      </c>
    </row>
    <row r="1093" spans="1:8" x14ac:dyDescent="0.2">
      <c r="A1093" s="2" t="s">
        <v>176</v>
      </c>
      <c r="B1093" s="25">
        <v>41300</v>
      </c>
      <c r="C1093" s="71">
        <v>0.41666666666666702</v>
      </c>
      <c r="D1093" s="32" t="str">
        <f t="shared" si="17"/>
        <v>SPC</v>
      </c>
      <c r="E1093" s="29" t="s">
        <v>51</v>
      </c>
      <c r="F1093" s="29" t="s">
        <v>26</v>
      </c>
      <c r="G1093" s="30">
        <v>3</v>
      </c>
      <c r="H1093" s="29" t="s">
        <v>8</v>
      </c>
    </row>
    <row r="1094" spans="1:8" x14ac:dyDescent="0.2">
      <c r="A1094" s="2" t="s">
        <v>478</v>
      </c>
      <c r="B1094" s="13">
        <v>41300</v>
      </c>
      <c r="C1094" s="71">
        <v>0.45833333333333398</v>
      </c>
      <c r="D1094" s="32" t="str">
        <f t="shared" si="17"/>
        <v>SPC</v>
      </c>
      <c r="E1094" s="16" t="s">
        <v>15</v>
      </c>
      <c r="F1094" s="21" t="s">
        <v>14</v>
      </c>
      <c r="G1094" s="16">
        <v>4</v>
      </c>
      <c r="H1094" s="16" t="s">
        <v>5</v>
      </c>
    </row>
    <row r="1095" spans="1:8" x14ac:dyDescent="0.2">
      <c r="A1095" s="2" t="s">
        <v>720</v>
      </c>
      <c r="B1095" s="13">
        <v>41300</v>
      </c>
      <c r="C1095" s="71">
        <v>0.500000000000001</v>
      </c>
      <c r="D1095" s="32" t="str">
        <f t="shared" si="17"/>
        <v>SPC</v>
      </c>
      <c r="E1095" s="2" t="s">
        <v>51</v>
      </c>
      <c r="F1095" s="2" t="s">
        <v>26</v>
      </c>
      <c r="G1095" s="16">
        <v>5</v>
      </c>
      <c r="H1095" s="21" t="s">
        <v>5</v>
      </c>
    </row>
    <row r="1096" spans="1:8" x14ac:dyDescent="0.2">
      <c r="A1096" s="2" t="s">
        <v>602</v>
      </c>
      <c r="B1096" s="13">
        <v>41300</v>
      </c>
      <c r="C1096" s="71">
        <v>0.54166666666666696</v>
      </c>
      <c r="D1096" s="32" t="str">
        <f t="shared" si="17"/>
        <v>SPC</v>
      </c>
      <c r="E1096" s="16" t="s">
        <v>9</v>
      </c>
      <c r="F1096" s="16" t="s">
        <v>26</v>
      </c>
      <c r="G1096" s="16">
        <v>5</v>
      </c>
      <c r="H1096" s="16" t="s">
        <v>8</v>
      </c>
    </row>
    <row r="1097" spans="1:8" x14ac:dyDescent="0.2">
      <c r="A1097" s="2" t="s">
        <v>939</v>
      </c>
      <c r="B1097" s="25">
        <v>41300</v>
      </c>
      <c r="C1097" s="71">
        <v>0.58333333333333404</v>
      </c>
      <c r="D1097" s="32" t="str">
        <f t="shared" si="17"/>
        <v>SPC</v>
      </c>
      <c r="E1097" s="21" t="s">
        <v>20</v>
      </c>
      <c r="F1097" s="21" t="s">
        <v>14</v>
      </c>
      <c r="G1097" s="16">
        <v>6</v>
      </c>
      <c r="H1097" s="16" t="s">
        <v>5</v>
      </c>
    </row>
    <row r="1098" spans="1:8" x14ac:dyDescent="0.2">
      <c r="A1098" s="2" t="s">
        <v>1121</v>
      </c>
      <c r="B1098" s="25">
        <v>41300</v>
      </c>
      <c r="C1098" s="71">
        <v>0.625000000000001</v>
      </c>
      <c r="D1098" s="32" t="str">
        <f t="shared" si="17"/>
        <v>SPC</v>
      </c>
      <c r="E1098" s="29" t="s">
        <v>49</v>
      </c>
      <c r="F1098" s="29" t="s">
        <v>26</v>
      </c>
      <c r="G1098" s="30">
        <v>7</v>
      </c>
      <c r="H1098" s="29" t="s">
        <v>5</v>
      </c>
    </row>
    <row r="1099" spans="1:8" x14ac:dyDescent="0.2">
      <c r="A1099" s="2" t="s">
        <v>1120</v>
      </c>
      <c r="B1099" s="25">
        <v>41300</v>
      </c>
      <c r="C1099" s="71">
        <v>0.66666666666666696</v>
      </c>
      <c r="D1099" s="32" t="str">
        <f t="shared" si="17"/>
        <v>SPC</v>
      </c>
      <c r="E1099" s="29" t="s">
        <v>4</v>
      </c>
      <c r="F1099" s="29" t="s">
        <v>14</v>
      </c>
      <c r="G1099" s="30">
        <v>7</v>
      </c>
      <c r="H1099" s="29" t="s">
        <v>5</v>
      </c>
    </row>
    <row r="1100" spans="1:8" x14ac:dyDescent="0.2">
      <c r="A1100" s="2" t="s">
        <v>1045</v>
      </c>
      <c r="B1100" s="13">
        <v>41300</v>
      </c>
      <c r="C1100" s="71">
        <v>0.70833333333333404</v>
      </c>
      <c r="D1100" s="32" t="str">
        <f t="shared" si="17"/>
        <v>SPC</v>
      </c>
      <c r="E1100" s="2" t="s">
        <v>43</v>
      </c>
      <c r="F1100" s="2" t="s">
        <v>21</v>
      </c>
      <c r="G1100" s="16">
        <v>7</v>
      </c>
      <c r="H1100" s="16" t="s">
        <v>8</v>
      </c>
    </row>
    <row r="1101" spans="1:8" x14ac:dyDescent="0.2">
      <c r="A1101" s="2" t="s">
        <v>1049</v>
      </c>
      <c r="B1101" s="13">
        <v>41300</v>
      </c>
      <c r="C1101" s="71">
        <v>0.750000000000001</v>
      </c>
      <c r="D1101" s="32" t="str">
        <f t="shared" si="17"/>
        <v>SPC</v>
      </c>
      <c r="E1101" s="21" t="s">
        <v>4</v>
      </c>
      <c r="F1101" s="21" t="s">
        <v>14</v>
      </c>
      <c r="G1101" s="16">
        <v>7</v>
      </c>
      <c r="H1101" s="16" t="s">
        <v>8</v>
      </c>
    </row>
    <row r="1102" spans="1:8" x14ac:dyDescent="0.2">
      <c r="A1102" s="2" t="s">
        <v>1233</v>
      </c>
      <c r="B1102" s="13">
        <v>41300</v>
      </c>
      <c r="C1102" s="71">
        <v>0.79166666666666696</v>
      </c>
      <c r="D1102" s="32" t="str">
        <f t="shared" si="17"/>
        <v>SPC</v>
      </c>
      <c r="E1102" s="2" t="s">
        <v>13</v>
      </c>
      <c r="F1102" s="2" t="s">
        <v>21</v>
      </c>
      <c r="G1102" s="16">
        <v>8</v>
      </c>
      <c r="H1102" s="16" t="s">
        <v>8</v>
      </c>
    </row>
    <row r="1103" spans="1:8" x14ac:dyDescent="0.2">
      <c r="A1103" s="2" t="s">
        <v>1236</v>
      </c>
      <c r="B1103" s="13">
        <v>41300</v>
      </c>
      <c r="C1103" s="71">
        <v>0.83333333333333404</v>
      </c>
      <c r="D1103" s="32" t="str">
        <f t="shared" si="17"/>
        <v>SPC</v>
      </c>
      <c r="E1103" s="2" t="s">
        <v>19</v>
      </c>
      <c r="F1103" s="2" t="s">
        <v>26</v>
      </c>
      <c r="G1103" s="16">
        <v>8</v>
      </c>
      <c r="H1103" s="16" t="s">
        <v>8</v>
      </c>
    </row>
    <row r="1104" spans="1:8" x14ac:dyDescent="0.2">
      <c r="A1104" s="2" t="s">
        <v>189</v>
      </c>
      <c r="B1104" s="25">
        <v>41216</v>
      </c>
      <c r="C1104" s="71">
        <v>0.33333333333333331</v>
      </c>
      <c r="D1104" s="32" t="str">
        <f t="shared" si="17"/>
        <v>STM</v>
      </c>
      <c r="E1104" s="29" t="s">
        <v>15</v>
      </c>
      <c r="F1104" s="29" t="s">
        <v>18</v>
      </c>
      <c r="G1104" s="30">
        <v>3</v>
      </c>
      <c r="H1104" s="29" t="s">
        <v>5</v>
      </c>
    </row>
    <row r="1105" spans="1:8" x14ac:dyDescent="0.2">
      <c r="A1105" s="2" t="s">
        <v>68</v>
      </c>
      <c r="B1105" s="13">
        <v>41216</v>
      </c>
      <c r="C1105" s="71">
        <v>0.375</v>
      </c>
      <c r="D1105" s="32" t="str">
        <f t="shared" si="17"/>
        <v>STM</v>
      </c>
      <c r="E1105" s="2" t="s">
        <v>14</v>
      </c>
      <c r="F1105" s="2" t="s">
        <v>18</v>
      </c>
      <c r="G1105" s="16">
        <v>3</v>
      </c>
      <c r="H1105" s="16" t="s">
        <v>8</v>
      </c>
    </row>
    <row r="1106" spans="1:8" x14ac:dyDescent="0.2">
      <c r="A1106" s="2" t="s">
        <v>71</v>
      </c>
      <c r="B1106" s="13">
        <v>41216</v>
      </c>
      <c r="C1106" s="71">
        <v>0.41666666666666702</v>
      </c>
      <c r="D1106" s="32" t="str">
        <f t="shared" si="17"/>
        <v>STM</v>
      </c>
      <c r="E1106" s="2" t="s">
        <v>21</v>
      </c>
      <c r="F1106" s="2" t="s">
        <v>22</v>
      </c>
      <c r="G1106" s="16">
        <v>3</v>
      </c>
      <c r="H1106" s="16" t="s">
        <v>8</v>
      </c>
    </row>
    <row r="1107" spans="1:8" x14ac:dyDescent="0.2">
      <c r="A1107" s="2" t="s">
        <v>399</v>
      </c>
      <c r="B1107" s="25">
        <v>41216</v>
      </c>
      <c r="C1107" s="71">
        <v>0.45833333333333298</v>
      </c>
      <c r="D1107" s="32" t="str">
        <f t="shared" si="17"/>
        <v>STM</v>
      </c>
      <c r="E1107" s="21" t="s">
        <v>20</v>
      </c>
      <c r="F1107" s="21" t="s">
        <v>18</v>
      </c>
      <c r="G1107" s="16">
        <v>4</v>
      </c>
      <c r="H1107" s="16" t="s">
        <v>5</v>
      </c>
    </row>
    <row r="1108" spans="1:8" x14ac:dyDescent="0.2">
      <c r="A1108" s="2" t="s">
        <v>257</v>
      </c>
      <c r="B1108" s="25">
        <v>41216</v>
      </c>
      <c r="C1108" s="71">
        <v>0.5</v>
      </c>
      <c r="D1108" s="32" t="str">
        <f t="shared" si="17"/>
        <v>STM</v>
      </c>
      <c r="E1108" s="2" t="s">
        <v>7</v>
      </c>
      <c r="F1108" s="2" t="s">
        <v>59</v>
      </c>
      <c r="G1108" s="17">
        <v>4</v>
      </c>
      <c r="H1108" s="17" t="s">
        <v>8</v>
      </c>
    </row>
    <row r="1109" spans="1:8" x14ac:dyDescent="0.2">
      <c r="A1109" s="2" t="s">
        <v>492</v>
      </c>
      <c r="B1109" s="13">
        <v>41216</v>
      </c>
      <c r="C1109" s="71">
        <v>0.54166666666666696</v>
      </c>
      <c r="D1109" s="32" t="str">
        <f t="shared" si="17"/>
        <v>STM</v>
      </c>
      <c r="E1109" s="21" t="s">
        <v>49</v>
      </c>
      <c r="F1109" s="21" t="s">
        <v>22</v>
      </c>
      <c r="G1109" s="16">
        <v>5</v>
      </c>
      <c r="H1109" s="16" t="s">
        <v>8</v>
      </c>
    </row>
    <row r="1110" spans="1:8" x14ac:dyDescent="0.2">
      <c r="A1110" s="2" t="s">
        <v>493</v>
      </c>
      <c r="B1110" s="13">
        <v>41216</v>
      </c>
      <c r="C1110" s="71">
        <v>0.58333333333333304</v>
      </c>
      <c r="D1110" s="32" t="str">
        <f t="shared" si="17"/>
        <v>STM</v>
      </c>
      <c r="E1110" s="16" t="s">
        <v>24</v>
      </c>
      <c r="F1110" s="16" t="s">
        <v>59</v>
      </c>
      <c r="G1110" s="16">
        <v>5</v>
      </c>
      <c r="H1110" s="16" t="s">
        <v>8</v>
      </c>
    </row>
    <row r="1111" spans="1:8" x14ac:dyDescent="0.2">
      <c r="A1111" s="2" t="s">
        <v>1059</v>
      </c>
      <c r="B1111" s="25">
        <v>41216</v>
      </c>
      <c r="C1111" s="71">
        <v>0.625</v>
      </c>
      <c r="D1111" s="32" t="str">
        <f t="shared" si="17"/>
        <v>STM</v>
      </c>
      <c r="E1111" s="16" t="s">
        <v>12</v>
      </c>
      <c r="F1111" s="16" t="s">
        <v>18</v>
      </c>
      <c r="G1111" s="16">
        <v>7</v>
      </c>
      <c r="H1111" s="16" t="s">
        <v>5</v>
      </c>
    </row>
    <row r="1112" spans="1:8" x14ac:dyDescent="0.2">
      <c r="A1112" s="2" t="s">
        <v>945</v>
      </c>
      <c r="B1112" s="25">
        <v>41216</v>
      </c>
      <c r="C1112" s="71">
        <v>0.66666666666666696</v>
      </c>
      <c r="D1112" s="32" t="str">
        <f t="shared" si="17"/>
        <v>STM</v>
      </c>
      <c r="E1112" s="2" t="s">
        <v>48</v>
      </c>
      <c r="F1112" s="2" t="s">
        <v>22</v>
      </c>
      <c r="G1112" s="16">
        <v>7</v>
      </c>
      <c r="H1112" s="16" t="s">
        <v>8</v>
      </c>
    </row>
    <row r="1113" spans="1:8" x14ac:dyDescent="0.2">
      <c r="A1113" s="2" t="s">
        <v>951</v>
      </c>
      <c r="B1113" s="13">
        <v>41216</v>
      </c>
      <c r="C1113" s="71">
        <v>0.70833333333333304</v>
      </c>
      <c r="D1113" s="32" t="str">
        <f t="shared" si="17"/>
        <v>STM</v>
      </c>
      <c r="E1113" s="16" t="s">
        <v>19</v>
      </c>
      <c r="F1113" s="16" t="s">
        <v>18</v>
      </c>
      <c r="G1113" s="16">
        <v>7</v>
      </c>
      <c r="H1113" s="16" t="s">
        <v>8</v>
      </c>
    </row>
    <row r="1114" spans="1:8" x14ac:dyDescent="0.2">
      <c r="A1114" s="2" t="s">
        <v>1128</v>
      </c>
      <c r="B1114" s="25">
        <v>41216</v>
      </c>
      <c r="C1114" s="71">
        <v>0.75</v>
      </c>
      <c r="D1114" s="32" t="str">
        <f t="shared" si="17"/>
        <v>STM</v>
      </c>
      <c r="E1114" s="21" t="s">
        <v>25</v>
      </c>
      <c r="F1114" s="21" t="s">
        <v>18</v>
      </c>
      <c r="G1114" s="16">
        <v>8</v>
      </c>
      <c r="H1114" s="16" t="s">
        <v>8</v>
      </c>
    </row>
    <row r="1115" spans="1:8" x14ac:dyDescent="0.2">
      <c r="A1115" s="2" t="s">
        <v>1131</v>
      </c>
      <c r="B1115" s="25">
        <v>41216</v>
      </c>
      <c r="C1115" s="71">
        <v>0.79166666666666696</v>
      </c>
      <c r="D1115" s="32" t="str">
        <f t="shared" si="17"/>
        <v>STM</v>
      </c>
      <c r="E1115" s="29" t="s">
        <v>21</v>
      </c>
      <c r="F1115" s="29" t="s">
        <v>22</v>
      </c>
      <c r="G1115" s="30">
        <v>8</v>
      </c>
      <c r="H1115" s="29" t="s">
        <v>8</v>
      </c>
    </row>
    <row r="1116" spans="1:8" x14ac:dyDescent="0.2">
      <c r="A1116" s="2" t="s">
        <v>194</v>
      </c>
      <c r="B1116" s="25">
        <v>41223</v>
      </c>
      <c r="C1116" s="71">
        <v>0.33333333333333331</v>
      </c>
      <c r="D1116" s="32" t="str">
        <f t="shared" si="17"/>
        <v>STM</v>
      </c>
      <c r="E1116" s="29" t="s">
        <v>20</v>
      </c>
      <c r="F1116" s="29" t="s">
        <v>22</v>
      </c>
      <c r="G1116" s="30">
        <v>3</v>
      </c>
      <c r="H1116" s="29" t="s">
        <v>5</v>
      </c>
    </row>
    <row r="1117" spans="1:8" x14ac:dyDescent="0.2">
      <c r="A1117" s="2" t="s">
        <v>273</v>
      </c>
      <c r="B1117" s="25">
        <v>41223</v>
      </c>
      <c r="C1117" s="71">
        <v>0.375</v>
      </c>
      <c r="D1117" s="32" t="str">
        <f t="shared" si="17"/>
        <v>STM</v>
      </c>
      <c r="E1117" s="2" t="s">
        <v>44</v>
      </c>
      <c r="F1117" s="2" t="s">
        <v>18</v>
      </c>
      <c r="G1117" s="17">
        <v>4</v>
      </c>
      <c r="H1117" s="17" t="s">
        <v>8</v>
      </c>
    </row>
    <row r="1118" spans="1:8" x14ac:dyDescent="0.2">
      <c r="A1118" s="2" t="s">
        <v>636</v>
      </c>
      <c r="B1118" s="13">
        <v>41223</v>
      </c>
      <c r="C1118" s="71">
        <v>0.41666666666666702</v>
      </c>
      <c r="D1118" s="32" t="str">
        <f t="shared" si="17"/>
        <v>STM</v>
      </c>
      <c r="E1118" s="16" t="s">
        <v>19</v>
      </c>
      <c r="F1118" s="16" t="s">
        <v>22</v>
      </c>
      <c r="G1118" s="16">
        <v>5</v>
      </c>
      <c r="H1118" s="16" t="s">
        <v>5</v>
      </c>
    </row>
    <row r="1119" spans="1:8" x14ac:dyDescent="0.2">
      <c r="A1119" s="2" t="s">
        <v>628</v>
      </c>
      <c r="B1119" s="13">
        <v>41223</v>
      </c>
      <c r="C1119" s="71">
        <v>0.45833333333333298</v>
      </c>
      <c r="D1119" s="32" t="str">
        <f t="shared" si="17"/>
        <v>STM</v>
      </c>
      <c r="E1119" s="16" t="s">
        <v>9</v>
      </c>
      <c r="F1119" s="16" t="s">
        <v>18</v>
      </c>
      <c r="G1119" s="16">
        <v>5</v>
      </c>
      <c r="H1119" s="16" t="s">
        <v>5</v>
      </c>
    </row>
    <row r="1120" spans="1:8" x14ac:dyDescent="0.2">
      <c r="A1120" s="2" t="s">
        <v>506</v>
      </c>
      <c r="B1120" s="13">
        <v>41223</v>
      </c>
      <c r="C1120" s="71">
        <v>0.5</v>
      </c>
      <c r="D1120" s="32" t="str">
        <f t="shared" si="17"/>
        <v>STM</v>
      </c>
      <c r="E1120" s="21" t="s">
        <v>42</v>
      </c>
      <c r="F1120" s="16" t="s">
        <v>22</v>
      </c>
      <c r="G1120" s="16">
        <v>5</v>
      </c>
      <c r="H1120" s="16" t="s">
        <v>8</v>
      </c>
    </row>
    <row r="1121" spans="1:8" x14ac:dyDescent="0.2">
      <c r="A1121" s="2" t="s">
        <v>876</v>
      </c>
      <c r="B1121" s="25">
        <v>41223</v>
      </c>
      <c r="C1121" s="71">
        <v>0.54166666666666696</v>
      </c>
      <c r="D1121" s="32" t="str">
        <f t="shared" si="17"/>
        <v>STM</v>
      </c>
      <c r="E1121" s="21" t="s">
        <v>4</v>
      </c>
      <c r="F1121" s="16" t="s">
        <v>22</v>
      </c>
      <c r="G1121" s="16">
        <v>6</v>
      </c>
      <c r="H1121" s="16" t="s">
        <v>5</v>
      </c>
    </row>
    <row r="1122" spans="1:8" x14ac:dyDescent="0.2">
      <c r="A1122" s="2" t="s">
        <v>740</v>
      </c>
      <c r="B1122" s="13">
        <v>41223</v>
      </c>
      <c r="C1122" s="71">
        <v>0.58333333333333304</v>
      </c>
      <c r="D1122" s="32" t="str">
        <f t="shared" si="17"/>
        <v>STM</v>
      </c>
      <c r="E1122" s="2" t="s">
        <v>20</v>
      </c>
      <c r="F1122" s="2" t="s">
        <v>22</v>
      </c>
      <c r="G1122" s="17">
        <v>6</v>
      </c>
      <c r="H1122" s="21" t="s">
        <v>8</v>
      </c>
    </row>
    <row r="1123" spans="1:8" x14ac:dyDescent="0.2">
      <c r="A1123" s="2" t="s">
        <v>743</v>
      </c>
      <c r="B1123" s="13">
        <v>41223</v>
      </c>
      <c r="C1123" s="71">
        <v>0.625</v>
      </c>
      <c r="D1123" s="32" t="str">
        <f t="shared" si="17"/>
        <v>STM</v>
      </c>
      <c r="E1123" s="2" t="s">
        <v>61</v>
      </c>
      <c r="F1123" s="2" t="s">
        <v>18</v>
      </c>
      <c r="G1123" s="17">
        <v>6</v>
      </c>
      <c r="H1123" s="21" t="s">
        <v>8</v>
      </c>
    </row>
    <row r="1124" spans="1:8" x14ac:dyDescent="0.2">
      <c r="A1124" s="2" t="s">
        <v>1068</v>
      </c>
      <c r="B1124" s="13">
        <v>41223</v>
      </c>
      <c r="C1124" s="71">
        <v>0.66666666666666696</v>
      </c>
      <c r="D1124" s="32" t="str">
        <f t="shared" si="17"/>
        <v>STM</v>
      </c>
      <c r="E1124" s="21" t="s">
        <v>44</v>
      </c>
      <c r="F1124" s="21" t="s">
        <v>18</v>
      </c>
      <c r="G1124" s="21">
        <v>7</v>
      </c>
      <c r="H1124" s="21" t="s">
        <v>5</v>
      </c>
    </row>
    <row r="1125" spans="1:8" x14ac:dyDescent="0.2">
      <c r="A1125" s="2" t="s">
        <v>958</v>
      </c>
      <c r="B1125" s="13">
        <v>41223</v>
      </c>
      <c r="C1125" s="71">
        <v>0.70833333333333304</v>
      </c>
      <c r="D1125" s="32" t="str">
        <f t="shared" si="17"/>
        <v>STM</v>
      </c>
      <c r="E1125" s="21" t="s">
        <v>21</v>
      </c>
      <c r="F1125" s="16" t="s">
        <v>22</v>
      </c>
      <c r="G1125" s="16">
        <v>7</v>
      </c>
      <c r="H1125" s="16" t="s">
        <v>8</v>
      </c>
    </row>
    <row r="1126" spans="1:8" x14ac:dyDescent="0.2">
      <c r="A1126" s="2" t="s">
        <v>965</v>
      </c>
      <c r="B1126" s="13">
        <v>41223</v>
      </c>
      <c r="C1126" s="71">
        <v>0.75</v>
      </c>
      <c r="D1126" s="32" t="str">
        <f t="shared" si="17"/>
        <v>STM</v>
      </c>
      <c r="E1126" s="21" t="s">
        <v>23</v>
      </c>
      <c r="F1126" s="21" t="s">
        <v>18</v>
      </c>
      <c r="G1126" s="16">
        <v>7</v>
      </c>
      <c r="H1126" s="16" t="s">
        <v>8</v>
      </c>
    </row>
    <row r="1127" spans="1:8" x14ac:dyDescent="0.2">
      <c r="A1127" s="2" t="s">
        <v>1253</v>
      </c>
      <c r="B1127" s="13">
        <v>41223</v>
      </c>
      <c r="C1127" s="71">
        <v>0.79166666666666696</v>
      </c>
      <c r="D1127" s="32" t="str">
        <f t="shared" si="17"/>
        <v>STM</v>
      </c>
      <c r="E1127" s="16" t="s">
        <v>43</v>
      </c>
      <c r="F1127" s="16" t="s">
        <v>18</v>
      </c>
      <c r="G1127" s="16">
        <v>8</v>
      </c>
      <c r="H1127" s="16" t="s">
        <v>5</v>
      </c>
    </row>
    <row r="1128" spans="1:8" x14ac:dyDescent="0.2">
      <c r="A1128" s="2" t="s">
        <v>97</v>
      </c>
      <c r="B1128" s="13">
        <v>41230</v>
      </c>
      <c r="C1128" s="71">
        <v>0.33333333333333331</v>
      </c>
      <c r="D1128" s="32" t="str">
        <f t="shared" si="17"/>
        <v>STM</v>
      </c>
      <c r="E1128" s="21" t="s">
        <v>9</v>
      </c>
      <c r="F1128" s="21" t="s">
        <v>22</v>
      </c>
      <c r="G1128" s="16">
        <v>3</v>
      </c>
      <c r="H1128" s="16" t="s">
        <v>8</v>
      </c>
    </row>
    <row r="1129" spans="1:8" x14ac:dyDescent="0.2">
      <c r="A1129" s="2" t="s">
        <v>420</v>
      </c>
      <c r="B1129" s="25">
        <v>41230</v>
      </c>
      <c r="C1129" s="71">
        <v>0.375</v>
      </c>
      <c r="D1129" s="32" t="str">
        <f t="shared" si="17"/>
        <v>STM</v>
      </c>
      <c r="E1129" s="29" t="s">
        <v>46</v>
      </c>
      <c r="F1129" s="29" t="s">
        <v>18</v>
      </c>
      <c r="G1129" s="30">
        <v>4</v>
      </c>
      <c r="H1129" s="29" t="s">
        <v>5</v>
      </c>
    </row>
    <row r="1130" spans="1:8" x14ac:dyDescent="0.2">
      <c r="A1130" s="2" t="s">
        <v>286</v>
      </c>
      <c r="B1130" s="25">
        <v>41230</v>
      </c>
      <c r="C1130" s="71">
        <v>0.41666666666666702</v>
      </c>
      <c r="D1130" s="32" t="str">
        <f t="shared" si="17"/>
        <v>STM</v>
      </c>
      <c r="E1130" s="2" t="s">
        <v>12</v>
      </c>
      <c r="F1130" s="2" t="s">
        <v>22</v>
      </c>
      <c r="G1130" s="17">
        <v>4</v>
      </c>
      <c r="H1130" s="17" t="s">
        <v>8</v>
      </c>
    </row>
    <row r="1131" spans="1:8" x14ac:dyDescent="0.2">
      <c r="A1131" s="2" t="s">
        <v>289</v>
      </c>
      <c r="B1131" s="25">
        <v>41230</v>
      </c>
      <c r="C1131" s="71">
        <v>0.45833333333333298</v>
      </c>
      <c r="D1131" s="32" t="str">
        <f t="shared" si="17"/>
        <v>STM</v>
      </c>
      <c r="E1131" s="2" t="s">
        <v>13</v>
      </c>
      <c r="F1131" s="2" t="s">
        <v>18</v>
      </c>
      <c r="G1131" s="17">
        <v>4</v>
      </c>
      <c r="H1131" s="17" t="s">
        <v>8</v>
      </c>
    </row>
    <row r="1132" spans="1:8" x14ac:dyDescent="0.2">
      <c r="A1132" s="2" t="s">
        <v>638</v>
      </c>
      <c r="B1132" s="25">
        <v>41230</v>
      </c>
      <c r="C1132" s="71">
        <v>0.5</v>
      </c>
      <c r="D1132" s="32" t="str">
        <f t="shared" si="17"/>
        <v>STM</v>
      </c>
      <c r="E1132" s="16" t="s">
        <v>25</v>
      </c>
      <c r="F1132" s="16" t="s">
        <v>22</v>
      </c>
      <c r="G1132" s="16">
        <v>5</v>
      </c>
      <c r="H1132" s="16" t="s">
        <v>5</v>
      </c>
    </row>
    <row r="1133" spans="1:8" x14ac:dyDescent="0.2">
      <c r="A1133" s="2" t="s">
        <v>511</v>
      </c>
      <c r="B1133" s="25">
        <v>41230</v>
      </c>
      <c r="C1133" s="71">
        <v>0.54166666666666696</v>
      </c>
      <c r="D1133" s="32" t="str">
        <f t="shared" si="17"/>
        <v>STM</v>
      </c>
      <c r="E1133" s="16" t="s">
        <v>50</v>
      </c>
      <c r="F1133" s="16" t="s">
        <v>18</v>
      </c>
      <c r="G1133" s="16">
        <v>5</v>
      </c>
      <c r="H1133" s="16" t="s">
        <v>8</v>
      </c>
    </row>
    <row r="1134" spans="1:8" x14ac:dyDescent="0.2">
      <c r="A1134" s="2" t="s">
        <v>521</v>
      </c>
      <c r="B1134" s="25">
        <v>41230</v>
      </c>
      <c r="C1134" s="71">
        <v>0.58333333333333304</v>
      </c>
      <c r="D1134" s="32" t="str">
        <f t="shared" si="17"/>
        <v>STM</v>
      </c>
      <c r="E1134" s="21" t="s">
        <v>48</v>
      </c>
      <c r="F1134" s="21" t="s">
        <v>22</v>
      </c>
      <c r="G1134" s="21">
        <v>5</v>
      </c>
      <c r="H1134" s="21" t="s">
        <v>8</v>
      </c>
    </row>
    <row r="1135" spans="1:8" x14ac:dyDescent="0.2">
      <c r="A1135" s="2" t="s">
        <v>887</v>
      </c>
      <c r="B1135" s="25">
        <v>41230</v>
      </c>
      <c r="C1135" s="71">
        <v>0.625</v>
      </c>
      <c r="D1135" s="32" t="str">
        <f t="shared" si="17"/>
        <v>STM</v>
      </c>
      <c r="E1135" s="29" t="s">
        <v>24</v>
      </c>
      <c r="F1135" s="29" t="s">
        <v>18</v>
      </c>
      <c r="G1135" s="30">
        <v>6</v>
      </c>
      <c r="H1135" s="29" t="s">
        <v>5</v>
      </c>
    </row>
    <row r="1136" spans="1:8" x14ac:dyDescent="0.2">
      <c r="A1136" s="2" t="s">
        <v>759</v>
      </c>
      <c r="B1136" s="25">
        <v>41230</v>
      </c>
      <c r="C1136" s="71">
        <v>0.66666666666666696</v>
      </c>
      <c r="D1136" s="32" t="str">
        <f t="shared" si="17"/>
        <v>STM</v>
      </c>
      <c r="E1136" s="22" t="s">
        <v>13</v>
      </c>
      <c r="F1136" s="2" t="s">
        <v>18</v>
      </c>
      <c r="G1136" s="17">
        <v>6</v>
      </c>
      <c r="H1136" s="21" t="s">
        <v>8</v>
      </c>
    </row>
    <row r="1137" spans="1:8" x14ac:dyDescent="0.2">
      <c r="A1137" s="2" t="s">
        <v>1074</v>
      </c>
      <c r="B1137" s="25">
        <v>41230</v>
      </c>
      <c r="C1137" s="71">
        <v>0.70833333333333304</v>
      </c>
      <c r="D1137" s="32" t="str">
        <f t="shared" si="17"/>
        <v>STM</v>
      </c>
      <c r="E1137" s="21" t="s">
        <v>14</v>
      </c>
      <c r="F1137" s="21" t="s">
        <v>18</v>
      </c>
      <c r="G1137" s="16">
        <v>7</v>
      </c>
      <c r="H1137" s="16" t="s">
        <v>5</v>
      </c>
    </row>
    <row r="1138" spans="1:8" x14ac:dyDescent="0.2">
      <c r="A1138" s="2" t="s">
        <v>967</v>
      </c>
      <c r="B1138" s="13">
        <v>41230</v>
      </c>
      <c r="C1138" s="71">
        <v>0.75</v>
      </c>
      <c r="D1138" s="32" t="str">
        <f t="shared" si="17"/>
        <v>STM</v>
      </c>
      <c r="E1138" s="21" t="s">
        <v>26</v>
      </c>
      <c r="F1138" s="21" t="s">
        <v>18</v>
      </c>
      <c r="G1138" s="16">
        <v>7</v>
      </c>
      <c r="H1138" s="16" t="s">
        <v>8</v>
      </c>
    </row>
    <row r="1139" spans="1:8" x14ac:dyDescent="0.2">
      <c r="A1139" s="2" t="s">
        <v>110</v>
      </c>
      <c r="B1139" s="13">
        <v>41244</v>
      </c>
      <c r="C1139" s="71">
        <v>0.33333333333333331</v>
      </c>
      <c r="D1139" s="32" t="str">
        <f t="shared" si="17"/>
        <v>STM</v>
      </c>
      <c r="E1139" s="21" t="s">
        <v>50</v>
      </c>
      <c r="F1139" s="21" t="s">
        <v>22</v>
      </c>
      <c r="G1139" s="16">
        <v>3</v>
      </c>
      <c r="H1139" s="16" t="s">
        <v>8</v>
      </c>
    </row>
    <row r="1140" spans="1:8" x14ac:dyDescent="0.2">
      <c r="A1140" s="2" t="s">
        <v>101</v>
      </c>
      <c r="B1140" s="13">
        <v>41244</v>
      </c>
      <c r="C1140" s="71">
        <v>0.375</v>
      </c>
      <c r="D1140" s="32" t="str">
        <f t="shared" si="17"/>
        <v>STM</v>
      </c>
      <c r="E1140" s="21" t="s">
        <v>21</v>
      </c>
      <c r="F1140" s="21" t="s">
        <v>18</v>
      </c>
      <c r="G1140" s="16">
        <v>3</v>
      </c>
      <c r="H1140" s="16" t="s">
        <v>8</v>
      </c>
    </row>
    <row r="1141" spans="1:8" x14ac:dyDescent="0.2">
      <c r="A1141" s="2" t="s">
        <v>211</v>
      </c>
      <c r="B1141" s="13">
        <v>41244</v>
      </c>
      <c r="C1141" s="71">
        <v>0.41666666666666669</v>
      </c>
      <c r="D1141" s="32" t="str">
        <f t="shared" si="17"/>
        <v>STM</v>
      </c>
      <c r="E1141" s="22" t="s">
        <v>26</v>
      </c>
      <c r="F1141" s="2" t="s">
        <v>22</v>
      </c>
      <c r="G1141" s="16">
        <v>3</v>
      </c>
      <c r="H1141" s="16" t="s">
        <v>5</v>
      </c>
    </row>
    <row r="1142" spans="1:8" x14ac:dyDescent="0.2">
      <c r="A1142" s="2" t="s">
        <v>298</v>
      </c>
      <c r="B1142" s="13">
        <v>41244</v>
      </c>
      <c r="C1142" s="71">
        <v>0.45833333333333298</v>
      </c>
      <c r="D1142" s="32" t="str">
        <f t="shared" si="17"/>
        <v>STM</v>
      </c>
      <c r="E1142" s="2" t="s">
        <v>19</v>
      </c>
      <c r="F1142" s="2" t="s">
        <v>59</v>
      </c>
      <c r="G1142" s="16">
        <v>4</v>
      </c>
      <c r="H1142" s="16" t="s">
        <v>8</v>
      </c>
    </row>
    <row r="1143" spans="1:8" x14ac:dyDescent="0.2">
      <c r="A1143" s="2" t="s">
        <v>299</v>
      </c>
      <c r="B1143" s="13">
        <v>41244</v>
      </c>
      <c r="C1143" s="71">
        <v>0.5</v>
      </c>
      <c r="D1143" s="32" t="str">
        <f t="shared" si="17"/>
        <v>STM</v>
      </c>
      <c r="E1143" s="2" t="s">
        <v>14</v>
      </c>
      <c r="F1143" s="2" t="s">
        <v>22</v>
      </c>
      <c r="G1143" s="16">
        <v>4</v>
      </c>
      <c r="H1143" s="16" t="s">
        <v>8</v>
      </c>
    </row>
    <row r="1144" spans="1:8" x14ac:dyDescent="0.2">
      <c r="A1144" s="2" t="s">
        <v>652</v>
      </c>
      <c r="B1144" s="25">
        <v>41244</v>
      </c>
      <c r="C1144" s="71">
        <v>0.54166666666666696</v>
      </c>
      <c r="D1144" s="32" t="str">
        <f t="shared" si="17"/>
        <v>STM</v>
      </c>
      <c r="E1144" s="21" t="s">
        <v>47</v>
      </c>
      <c r="F1144" s="16" t="s">
        <v>18</v>
      </c>
      <c r="G1144" s="16">
        <v>5</v>
      </c>
      <c r="H1144" s="16" t="s">
        <v>5</v>
      </c>
    </row>
    <row r="1145" spans="1:8" x14ac:dyDescent="0.2">
      <c r="A1145" s="2" t="s">
        <v>526</v>
      </c>
      <c r="B1145" s="25">
        <v>41244</v>
      </c>
      <c r="C1145" s="71">
        <v>0.58333333333333304</v>
      </c>
      <c r="D1145" s="32" t="str">
        <f t="shared" si="17"/>
        <v>STM</v>
      </c>
      <c r="E1145" s="21" t="s">
        <v>4</v>
      </c>
      <c r="F1145" s="21" t="s">
        <v>18</v>
      </c>
      <c r="G1145" s="16">
        <v>5</v>
      </c>
      <c r="H1145" s="16" t="s">
        <v>8</v>
      </c>
    </row>
    <row r="1146" spans="1:8" x14ac:dyDescent="0.2">
      <c r="A1146" s="2" t="s">
        <v>532</v>
      </c>
      <c r="B1146" s="25">
        <v>41244</v>
      </c>
      <c r="C1146" s="71">
        <v>0.625</v>
      </c>
      <c r="D1146" s="32" t="str">
        <f t="shared" si="17"/>
        <v>STM</v>
      </c>
      <c r="E1146" s="21" t="s">
        <v>46</v>
      </c>
      <c r="F1146" s="21" t="s">
        <v>59</v>
      </c>
      <c r="G1146" s="21">
        <v>5</v>
      </c>
      <c r="H1146" s="21" t="s">
        <v>8</v>
      </c>
    </row>
    <row r="1147" spans="1:8" x14ac:dyDescent="0.2">
      <c r="A1147" s="2" t="s">
        <v>769</v>
      </c>
      <c r="B1147" s="25">
        <v>41244</v>
      </c>
      <c r="C1147" s="71">
        <v>0.66666666666666696</v>
      </c>
      <c r="D1147" s="32" t="str">
        <f t="shared" si="17"/>
        <v>STM</v>
      </c>
      <c r="E1147" s="46" t="s">
        <v>14</v>
      </c>
      <c r="F1147" s="2" t="s">
        <v>22</v>
      </c>
      <c r="G1147" s="17">
        <v>6</v>
      </c>
      <c r="H1147" s="21" t="s">
        <v>8</v>
      </c>
    </row>
    <row r="1148" spans="1:8" x14ac:dyDescent="0.2">
      <c r="A1148" s="2" t="s">
        <v>982</v>
      </c>
      <c r="B1148" s="25">
        <v>41244</v>
      </c>
      <c r="C1148" s="71">
        <v>0.70833333333333304</v>
      </c>
      <c r="D1148" s="32" t="str">
        <f t="shared" si="17"/>
        <v>STM</v>
      </c>
      <c r="E1148" s="21" t="s">
        <v>49</v>
      </c>
      <c r="F1148" s="21" t="s">
        <v>22</v>
      </c>
      <c r="G1148" s="16">
        <v>7</v>
      </c>
      <c r="H1148" s="16" t="s">
        <v>8</v>
      </c>
    </row>
    <row r="1149" spans="1:8" x14ac:dyDescent="0.2">
      <c r="A1149" s="2" t="s">
        <v>1161</v>
      </c>
      <c r="B1149" s="13">
        <v>41244</v>
      </c>
      <c r="C1149" s="71">
        <v>0.75</v>
      </c>
      <c r="D1149" s="32" t="str">
        <f t="shared" si="17"/>
        <v>STM</v>
      </c>
      <c r="E1149" s="2" t="s">
        <v>21</v>
      </c>
      <c r="F1149" s="2" t="s">
        <v>18</v>
      </c>
      <c r="G1149" s="16">
        <v>8</v>
      </c>
      <c r="H1149" s="21" t="s">
        <v>8</v>
      </c>
    </row>
    <row r="1150" spans="1:8" x14ac:dyDescent="0.2">
      <c r="A1150" s="2" t="s">
        <v>1170</v>
      </c>
      <c r="B1150" s="25">
        <v>41244</v>
      </c>
      <c r="C1150" s="71">
        <v>0.79166666666666696</v>
      </c>
      <c r="D1150" s="32" t="str">
        <f t="shared" si="17"/>
        <v>STM</v>
      </c>
      <c r="E1150" s="2" t="s">
        <v>47</v>
      </c>
      <c r="F1150" s="2" t="s">
        <v>22</v>
      </c>
      <c r="G1150" s="16">
        <v>8</v>
      </c>
      <c r="H1150" s="21" t="s">
        <v>8</v>
      </c>
    </row>
    <row r="1151" spans="1:8" x14ac:dyDescent="0.2">
      <c r="A1151" s="2" t="s">
        <v>432</v>
      </c>
      <c r="B1151" s="25">
        <v>41251</v>
      </c>
      <c r="C1151" s="71">
        <v>0.45833333333333331</v>
      </c>
      <c r="D1151" s="32" t="str">
        <f t="shared" si="17"/>
        <v>STM</v>
      </c>
      <c r="E1151" s="46" t="s">
        <v>26</v>
      </c>
      <c r="F1151" s="46" t="s">
        <v>18</v>
      </c>
      <c r="G1151" s="30">
        <v>4</v>
      </c>
      <c r="H1151" s="29" t="s">
        <v>5</v>
      </c>
    </row>
    <row r="1152" spans="1:8" x14ac:dyDescent="0.2">
      <c r="A1152" s="2" t="s">
        <v>311</v>
      </c>
      <c r="B1152" s="13">
        <v>41251</v>
      </c>
      <c r="C1152" s="71">
        <v>0.5</v>
      </c>
      <c r="D1152" s="32" t="str">
        <f t="shared" si="17"/>
        <v>STM</v>
      </c>
      <c r="E1152" s="2" t="s">
        <v>62</v>
      </c>
      <c r="F1152" s="2" t="s">
        <v>59</v>
      </c>
      <c r="G1152" s="16">
        <v>4</v>
      </c>
      <c r="H1152" s="16" t="s">
        <v>8</v>
      </c>
    </row>
    <row r="1153" spans="1:8" x14ac:dyDescent="0.2">
      <c r="A1153" s="2" t="s">
        <v>321</v>
      </c>
      <c r="B1153" s="13">
        <v>41251</v>
      </c>
      <c r="C1153" s="71">
        <v>0.54166666666666696</v>
      </c>
      <c r="D1153" s="32" t="str">
        <f t="shared" si="17"/>
        <v>STM</v>
      </c>
      <c r="E1153" s="21" t="s">
        <v>9</v>
      </c>
      <c r="F1153" s="21" t="s">
        <v>18</v>
      </c>
      <c r="G1153" s="16">
        <v>4</v>
      </c>
      <c r="H1153" s="16" t="s">
        <v>8</v>
      </c>
    </row>
    <row r="1154" spans="1:8" x14ac:dyDescent="0.2">
      <c r="A1154" s="2" t="s">
        <v>667</v>
      </c>
      <c r="B1154" s="25">
        <v>41251</v>
      </c>
      <c r="C1154" s="71">
        <v>0.58333333333333304</v>
      </c>
      <c r="D1154" s="32" t="str">
        <f t="shared" ref="D1154:D1217" si="18">LEFT(F1154,3)</f>
        <v>STM</v>
      </c>
      <c r="E1154" s="29" t="s">
        <v>13</v>
      </c>
      <c r="F1154" s="29" t="s">
        <v>22</v>
      </c>
      <c r="G1154" s="30">
        <v>5</v>
      </c>
      <c r="H1154" s="29" t="s">
        <v>5</v>
      </c>
    </row>
    <row r="1155" spans="1:8" x14ac:dyDescent="0.2">
      <c r="A1155" s="2" t="s">
        <v>538</v>
      </c>
      <c r="B1155" s="25">
        <v>41251</v>
      </c>
      <c r="C1155" s="71">
        <v>0.625</v>
      </c>
      <c r="D1155" s="32" t="str">
        <f t="shared" si="18"/>
        <v>STM</v>
      </c>
      <c r="E1155" s="21" t="s">
        <v>47</v>
      </c>
      <c r="F1155" s="21" t="s">
        <v>22</v>
      </c>
      <c r="G1155" s="16">
        <v>5</v>
      </c>
      <c r="H1155" s="16" t="s">
        <v>8</v>
      </c>
    </row>
    <row r="1156" spans="1:8" x14ac:dyDescent="0.2">
      <c r="A1156" s="2" t="s">
        <v>898</v>
      </c>
      <c r="B1156" s="25">
        <v>41251</v>
      </c>
      <c r="C1156" s="71">
        <v>0.66666666666666696</v>
      </c>
      <c r="D1156" s="32" t="str">
        <f t="shared" si="18"/>
        <v>STM</v>
      </c>
      <c r="E1156" s="29" t="s">
        <v>14</v>
      </c>
      <c r="F1156" s="29" t="s">
        <v>18</v>
      </c>
      <c r="G1156" s="30">
        <v>6</v>
      </c>
      <c r="H1156" s="29" t="s">
        <v>5</v>
      </c>
    </row>
    <row r="1157" spans="1:8" x14ac:dyDescent="0.2">
      <c r="A1157" s="2" t="s">
        <v>993</v>
      </c>
      <c r="B1157" s="25">
        <v>41251</v>
      </c>
      <c r="C1157" s="71">
        <v>0.70833333333333304</v>
      </c>
      <c r="D1157" s="32" t="str">
        <f t="shared" si="18"/>
        <v>STM</v>
      </c>
      <c r="E1157" s="21" t="s">
        <v>43</v>
      </c>
      <c r="F1157" s="21" t="s">
        <v>18</v>
      </c>
      <c r="G1157" s="21">
        <v>7</v>
      </c>
      <c r="H1157" s="21" t="s">
        <v>8</v>
      </c>
    </row>
    <row r="1158" spans="1:8" x14ac:dyDescent="0.2">
      <c r="A1158" s="2" t="s">
        <v>1272</v>
      </c>
      <c r="B1158" s="13">
        <v>41251</v>
      </c>
      <c r="C1158" s="71">
        <v>0.75</v>
      </c>
      <c r="D1158" s="32" t="str">
        <f t="shared" si="18"/>
        <v>STM</v>
      </c>
      <c r="E1158" s="21" t="s">
        <v>15</v>
      </c>
      <c r="F1158" s="21" t="s">
        <v>18</v>
      </c>
      <c r="G1158" s="16">
        <v>8</v>
      </c>
      <c r="H1158" s="16" t="s">
        <v>5</v>
      </c>
    </row>
    <row r="1159" spans="1:8" x14ac:dyDescent="0.2">
      <c r="A1159" s="2" t="s">
        <v>220</v>
      </c>
      <c r="B1159" s="13">
        <v>41258</v>
      </c>
      <c r="C1159" s="71">
        <v>0.33333333333333331</v>
      </c>
      <c r="D1159" s="32" t="str">
        <f t="shared" si="18"/>
        <v>STM</v>
      </c>
      <c r="E1159" s="2" t="s">
        <v>48</v>
      </c>
      <c r="F1159" s="2" t="s">
        <v>22</v>
      </c>
      <c r="G1159" s="16">
        <v>3</v>
      </c>
      <c r="H1159" s="16" t="s">
        <v>5</v>
      </c>
    </row>
    <row r="1160" spans="1:8" x14ac:dyDescent="0.2">
      <c r="A1160" s="2" t="s">
        <v>127</v>
      </c>
      <c r="B1160" s="13">
        <v>41258</v>
      </c>
      <c r="C1160" s="71">
        <v>0.375</v>
      </c>
      <c r="D1160" s="32" t="str">
        <f t="shared" si="18"/>
        <v>STM</v>
      </c>
      <c r="E1160" s="21" t="s">
        <v>9</v>
      </c>
      <c r="F1160" s="21" t="s">
        <v>18</v>
      </c>
      <c r="G1160" s="16">
        <v>3</v>
      </c>
      <c r="H1160" s="16" t="s">
        <v>8</v>
      </c>
    </row>
    <row r="1161" spans="1:8" x14ac:dyDescent="0.2">
      <c r="A1161" s="2" t="s">
        <v>443</v>
      </c>
      <c r="B1161" s="25">
        <v>41258</v>
      </c>
      <c r="C1161" s="71">
        <v>0.41666666666666702</v>
      </c>
      <c r="D1161" s="32" t="str">
        <f t="shared" si="18"/>
        <v>STM</v>
      </c>
      <c r="E1161" s="29" t="s">
        <v>24</v>
      </c>
      <c r="F1161" s="29" t="s">
        <v>18</v>
      </c>
      <c r="G1161" s="30">
        <v>4</v>
      </c>
      <c r="H1161" s="29" t="s">
        <v>5</v>
      </c>
    </row>
    <row r="1162" spans="1:8" x14ac:dyDescent="0.2">
      <c r="A1162" s="2" t="s">
        <v>332</v>
      </c>
      <c r="B1162" s="67">
        <v>41258</v>
      </c>
      <c r="C1162" s="71">
        <v>0.45833333333333298</v>
      </c>
      <c r="D1162" s="32" t="str">
        <f t="shared" si="18"/>
        <v>STM</v>
      </c>
      <c r="E1162" s="33" t="s">
        <v>4</v>
      </c>
      <c r="F1162" s="33" t="s">
        <v>22</v>
      </c>
      <c r="G1162" s="33">
        <v>4</v>
      </c>
      <c r="H1162" s="33" t="s">
        <v>8</v>
      </c>
    </row>
    <row r="1163" spans="1:8" x14ac:dyDescent="0.2">
      <c r="A1163" s="2" t="s">
        <v>676</v>
      </c>
      <c r="B1163" s="25">
        <v>41258</v>
      </c>
      <c r="C1163" s="71">
        <v>0.5</v>
      </c>
      <c r="D1163" s="32" t="str">
        <f t="shared" si="18"/>
        <v>STM</v>
      </c>
      <c r="E1163" s="29" t="s">
        <v>42</v>
      </c>
      <c r="F1163" s="29" t="s">
        <v>18</v>
      </c>
      <c r="G1163" s="30">
        <v>5</v>
      </c>
      <c r="H1163" s="29" t="s">
        <v>5</v>
      </c>
    </row>
    <row r="1164" spans="1:8" x14ac:dyDescent="0.2">
      <c r="A1164" s="2" t="s">
        <v>905</v>
      </c>
      <c r="B1164" s="25">
        <v>41258</v>
      </c>
      <c r="C1164" s="71">
        <v>0.54166666666666696</v>
      </c>
      <c r="D1164" s="32" t="str">
        <f t="shared" si="18"/>
        <v>STM</v>
      </c>
      <c r="E1164" s="29" t="s">
        <v>12</v>
      </c>
      <c r="F1164" s="29" t="s">
        <v>22</v>
      </c>
      <c r="G1164" s="30">
        <v>6</v>
      </c>
      <c r="H1164" s="29" t="s">
        <v>5</v>
      </c>
    </row>
    <row r="1165" spans="1:8" x14ac:dyDescent="0.2">
      <c r="A1165" s="2" t="s">
        <v>802</v>
      </c>
      <c r="B1165" s="13">
        <v>41258</v>
      </c>
      <c r="C1165" s="71">
        <v>0.58333333333333304</v>
      </c>
      <c r="D1165" s="32" t="str">
        <f t="shared" si="18"/>
        <v>STM</v>
      </c>
      <c r="E1165" s="21" t="s">
        <v>16</v>
      </c>
      <c r="F1165" s="21" t="s">
        <v>22</v>
      </c>
      <c r="G1165" s="16">
        <v>6</v>
      </c>
      <c r="H1165" s="16" t="s">
        <v>8</v>
      </c>
    </row>
    <row r="1166" spans="1:8" x14ac:dyDescent="0.2">
      <c r="A1166" s="2" t="s">
        <v>807</v>
      </c>
      <c r="B1166" s="13">
        <v>41258</v>
      </c>
      <c r="C1166" s="71">
        <v>0.625</v>
      </c>
      <c r="D1166" s="32" t="str">
        <f t="shared" si="18"/>
        <v>STM</v>
      </c>
      <c r="E1166" s="21" t="s">
        <v>25</v>
      </c>
      <c r="F1166" s="21" t="s">
        <v>18</v>
      </c>
      <c r="G1166" s="16">
        <v>6</v>
      </c>
      <c r="H1166" s="16" t="s">
        <v>8</v>
      </c>
    </row>
    <row r="1167" spans="1:8" x14ac:dyDescent="0.2">
      <c r="A1167" s="2" t="s">
        <v>1006</v>
      </c>
      <c r="B1167" s="25">
        <v>41258</v>
      </c>
      <c r="C1167" s="71">
        <v>0.66666666666666696</v>
      </c>
      <c r="D1167" s="32" t="str">
        <f t="shared" si="18"/>
        <v>STM</v>
      </c>
      <c r="E1167" s="21" t="s">
        <v>12</v>
      </c>
      <c r="F1167" s="21" t="s">
        <v>22</v>
      </c>
      <c r="G1167" s="16">
        <v>7</v>
      </c>
      <c r="H1167" s="16" t="s">
        <v>8</v>
      </c>
    </row>
    <row r="1168" spans="1:8" x14ac:dyDescent="0.2">
      <c r="A1168" s="2" t="s">
        <v>1277</v>
      </c>
      <c r="B1168" s="13">
        <v>41258</v>
      </c>
      <c r="C1168" s="71">
        <v>0.70833333333333304</v>
      </c>
      <c r="D1168" s="32" t="str">
        <f t="shared" si="18"/>
        <v>STM</v>
      </c>
      <c r="E1168" s="21" t="s">
        <v>4</v>
      </c>
      <c r="F1168" s="21" t="s">
        <v>18</v>
      </c>
      <c r="G1168" s="16">
        <v>8</v>
      </c>
      <c r="H1168" s="16" t="s">
        <v>5</v>
      </c>
    </row>
    <row r="1169" spans="1:8" x14ac:dyDescent="0.2">
      <c r="A1169" s="2" t="s">
        <v>1187</v>
      </c>
      <c r="B1169" s="13">
        <v>41258</v>
      </c>
      <c r="C1169" s="71">
        <v>0.75</v>
      </c>
      <c r="D1169" s="32" t="str">
        <f t="shared" si="18"/>
        <v>STM</v>
      </c>
      <c r="E1169" s="2" t="s">
        <v>9</v>
      </c>
      <c r="F1169" s="2" t="s">
        <v>18</v>
      </c>
      <c r="G1169" s="43">
        <v>8</v>
      </c>
      <c r="H1169" s="21" t="s">
        <v>8</v>
      </c>
    </row>
    <row r="1170" spans="1:8" x14ac:dyDescent="0.2">
      <c r="A1170" s="2" t="s">
        <v>1196</v>
      </c>
      <c r="B1170" s="25">
        <v>41258</v>
      </c>
      <c r="C1170" s="71">
        <v>0.79166666666666696</v>
      </c>
      <c r="D1170" s="32" t="str">
        <f t="shared" si="18"/>
        <v>STM</v>
      </c>
      <c r="E1170" s="2" t="s">
        <v>23</v>
      </c>
      <c r="F1170" s="2" t="s">
        <v>22</v>
      </c>
      <c r="G1170" s="17">
        <v>8</v>
      </c>
      <c r="H1170" s="21" t="s">
        <v>8</v>
      </c>
    </row>
    <row r="1171" spans="1:8" x14ac:dyDescent="0.2">
      <c r="A1171" s="2" t="s">
        <v>229</v>
      </c>
      <c r="B1171" s="25">
        <v>41279</v>
      </c>
      <c r="C1171" s="71">
        <v>0.33333333333333331</v>
      </c>
      <c r="D1171" s="32" t="str">
        <f t="shared" si="18"/>
        <v>STM</v>
      </c>
      <c r="E1171" s="2" t="s">
        <v>19</v>
      </c>
      <c r="F1171" s="2" t="s">
        <v>18</v>
      </c>
      <c r="G1171" s="17">
        <v>3</v>
      </c>
      <c r="H1171" s="17" t="s">
        <v>5</v>
      </c>
    </row>
    <row r="1172" spans="1:8" x14ac:dyDescent="0.2">
      <c r="A1172" s="2" t="s">
        <v>137</v>
      </c>
      <c r="B1172" s="25">
        <v>41279</v>
      </c>
      <c r="C1172" s="71">
        <v>0.375</v>
      </c>
      <c r="D1172" s="32" t="str">
        <f t="shared" si="18"/>
        <v>STM</v>
      </c>
      <c r="E1172" s="21" t="s">
        <v>20</v>
      </c>
      <c r="F1172" s="21" t="s">
        <v>22</v>
      </c>
      <c r="G1172" s="16">
        <v>3</v>
      </c>
      <c r="H1172" s="16" t="s">
        <v>8</v>
      </c>
    </row>
    <row r="1173" spans="1:8" x14ac:dyDescent="0.2">
      <c r="A1173" s="2" t="s">
        <v>140</v>
      </c>
      <c r="B1173" s="25">
        <v>41279</v>
      </c>
      <c r="C1173" s="71">
        <v>0.41666666666666702</v>
      </c>
      <c r="D1173" s="32" t="str">
        <f t="shared" si="18"/>
        <v>STM</v>
      </c>
      <c r="E1173" s="16" t="s">
        <v>50</v>
      </c>
      <c r="F1173" s="16" t="s">
        <v>18</v>
      </c>
      <c r="G1173" s="16">
        <v>3</v>
      </c>
      <c r="H1173" s="16" t="s">
        <v>8</v>
      </c>
    </row>
    <row r="1174" spans="1:8" x14ac:dyDescent="0.2">
      <c r="A1174" s="2" t="s">
        <v>347</v>
      </c>
      <c r="B1174" s="13">
        <v>41279</v>
      </c>
      <c r="C1174" s="71">
        <v>0.45833333333333298</v>
      </c>
      <c r="D1174" s="32" t="str">
        <f t="shared" si="18"/>
        <v>STM</v>
      </c>
      <c r="E1174" s="21" t="s">
        <v>43</v>
      </c>
      <c r="F1174" s="21" t="s">
        <v>22</v>
      </c>
      <c r="G1174" s="16">
        <v>4</v>
      </c>
      <c r="H1174" s="16" t="s">
        <v>8</v>
      </c>
    </row>
    <row r="1175" spans="1:8" x14ac:dyDescent="0.2">
      <c r="A1175" s="2" t="s">
        <v>343</v>
      </c>
      <c r="B1175" s="13">
        <v>41279</v>
      </c>
      <c r="C1175" s="71">
        <v>0.5</v>
      </c>
      <c r="D1175" s="32" t="str">
        <f t="shared" si="18"/>
        <v>STM</v>
      </c>
      <c r="E1175" s="16" t="s">
        <v>60</v>
      </c>
      <c r="F1175" s="16" t="s">
        <v>59</v>
      </c>
      <c r="G1175" s="16">
        <v>4</v>
      </c>
      <c r="H1175" s="16" t="s">
        <v>8</v>
      </c>
    </row>
    <row r="1176" spans="1:8" x14ac:dyDescent="0.2">
      <c r="A1176" s="2" t="s">
        <v>683</v>
      </c>
      <c r="B1176" s="25">
        <v>41279</v>
      </c>
      <c r="C1176" s="71">
        <v>0.54166666666666696</v>
      </c>
      <c r="D1176" s="32" t="str">
        <f t="shared" si="18"/>
        <v>STM</v>
      </c>
      <c r="E1176" s="29" t="s">
        <v>20</v>
      </c>
      <c r="F1176" s="29" t="s">
        <v>22</v>
      </c>
      <c r="G1176" s="30">
        <v>5</v>
      </c>
      <c r="H1176" s="29" t="s">
        <v>5</v>
      </c>
    </row>
    <row r="1177" spans="1:8" x14ac:dyDescent="0.2">
      <c r="A1177" s="2" t="s">
        <v>575</v>
      </c>
      <c r="B1177" s="13">
        <v>41279</v>
      </c>
      <c r="C1177" s="71">
        <v>0.58333333333333304</v>
      </c>
      <c r="D1177" s="32" t="str">
        <f t="shared" si="18"/>
        <v>STM</v>
      </c>
      <c r="E1177" s="2" t="s">
        <v>12</v>
      </c>
      <c r="F1177" s="2" t="s">
        <v>59</v>
      </c>
      <c r="G1177" s="16">
        <v>5</v>
      </c>
      <c r="H1177" s="16" t="s">
        <v>8</v>
      </c>
    </row>
    <row r="1178" spans="1:8" x14ac:dyDescent="0.2">
      <c r="A1178" s="2" t="s">
        <v>914</v>
      </c>
      <c r="B1178" s="25">
        <v>41279</v>
      </c>
      <c r="C1178" s="71">
        <v>0.625</v>
      </c>
      <c r="D1178" s="32" t="str">
        <f t="shared" si="18"/>
        <v>STM</v>
      </c>
      <c r="E1178" s="29" t="s">
        <v>26</v>
      </c>
      <c r="F1178" s="29" t="s">
        <v>22</v>
      </c>
      <c r="G1178" s="30">
        <v>6</v>
      </c>
      <c r="H1178" s="29" t="s">
        <v>5</v>
      </c>
    </row>
    <row r="1179" spans="1:8" x14ac:dyDescent="0.2">
      <c r="A1179" s="2" t="s">
        <v>917</v>
      </c>
      <c r="B1179" s="13">
        <v>41279</v>
      </c>
      <c r="C1179" s="71">
        <v>0.66666666666666696</v>
      </c>
      <c r="D1179" s="32" t="str">
        <f t="shared" si="18"/>
        <v>STM</v>
      </c>
      <c r="E1179" s="2" t="s">
        <v>15</v>
      </c>
      <c r="F1179" s="2" t="s">
        <v>18</v>
      </c>
      <c r="G1179" s="16">
        <v>6</v>
      </c>
      <c r="H1179" s="16" t="s">
        <v>5</v>
      </c>
    </row>
    <row r="1180" spans="1:8" x14ac:dyDescent="0.2">
      <c r="A1180" s="2" t="s">
        <v>1099</v>
      </c>
      <c r="B1180" s="13">
        <v>41279</v>
      </c>
      <c r="C1180" s="71">
        <v>0.70833333333333304</v>
      </c>
      <c r="D1180" s="32" t="str">
        <f t="shared" si="18"/>
        <v>STM</v>
      </c>
      <c r="E1180" s="21" t="s">
        <v>26</v>
      </c>
      <c r="F1180" s="16" t="s">
        <v>18</v>
      </c>
      <c r="G1180" s="16">
        <v>7</v>
      </c>
      <c r="H1180" s="16" t="s">
        <v>5</v>
      </c>
    </row>
    <row r="1181" spans="1:8" x14ac:dyDescent="0.2">
      <c r="A1181" s="2" t="s">
        <v>1197</v>
      </c>
      <c r="B1181" s="25">
        <v>41279</v>
      </c>
      <c r="C1181" s="71">
        <v>0.75</v>
      </c>
      <c r="D1181" s="32" t="str">
        <f t="shared" si="18"/>
        <v>STM</v>
      </c>
      <c r="E1181" s="2" t="s">
        <v>44</v>
      </c>
      <c r="F1181" s="2" t="s">
        <v>22</v>
      </c>
      <c r="G1181" s="17">
        <v>8</v>
      </c>
      <c r="H1181" s="21" t="s">
        <v>8</v>
      </c>
    </row>
    <row r="1182" spans="1:8" x14ac:dyDescent="0.2">
      <c r="A1182" s="2" t="s">
        <v>1200</v>
      </c>
      <c r="B1182" s="25">
        <v>41279</v>
      </c>
      <c r="C1182" s="71">
        <v>0.79166666666666696</v>
      </c>
      <c r="D1182" s="32" t="str">
        <f t="shared" si="18"/>
        <v>STM</v>
      </c>
      <c r="E1182" s="2" t="s">
        <v>4</v>
      </c>
      <c r="F1182" s="2" t="s">
        <v>18</v>
      </c>
      <c r="G1182" s="17">
        <v>8</v>
      </c>
      <c r="H1182" s="21" t="s">
        <v>8</v>
      </c>
    </row>
    <row r="1183" spans="1:8" x14ac:dyDescent="0.2">
      <c r="A1183" s="2" t="s">
        <v>236</v>
      </c>
      <c r="B1183" s="13">
        <v>41286</v>
      </c>
      <c r="C1183" s="71">
        <v>0.375</v>
      </c>
      <c r="D1183" s="32" t="str">
        <f t="shared" si="18"/>
        <v>STM</v>
      </c>
      <c r="E1183" s="2" t="s">
        <v>15</v>
      </c>
      <c r="F1183" s="2" t="s">
        <v>22</v>
      </c>
      <c r="G1183" s="17">
        <v>3</v>
      </c>
      <c r="H1183" s="17" t="s">
        <v>5</v>
      </c>
    </row>
    <row r="1184" spans="1:8" x14ac:dyDescent="0.2">
      <c r="A1184" s="2" t="s">
        <v>237</v>
      </c>
      <c r="B1184" s="13">
        <v>41286</v>
      </c>
      <c r="C1184" s="71">
        <v>0.41666666666666702</v>
      </c>
      <c r="D1184" s="32" t="str">
        <f t="shared" si="18"/>
        <v>STM</v>
      </c>
      <c r="E1184" s="2" t="s">
        <v>4</v>
      </c>
      <c r="F1184" s="2" t="s">
        <v>18</v>
      </c>
      <c r="G1184" s="43">
        <v>3</v>
      </c>
      <c r="H1184" s="43" t="s">
        <v>5</v>
      </c>
    </row>
    <row r="1185" spans="1:8" x14ac:dyDescent="0.2">
      <c r="A1185" s="2" t="s">
        <v>150</v>
      </c>
      <c r="B1185" s="25">
        <v>41286</v>
      </c>
      <c r="C1185" s="71">
        <v>0.45833333333333298</v>
      </c>
      <c r="D1185" s="32" t="str">
        <f t="shared" si="18"/>
        <v>STM</v>
      </c>
      <c r="E1185" s="16" t="s">
        <v>26</v>
      </c>
      <c r="F1185" s="16" t="s">
        <v>22</v>
      </c>
      <c r="G1185" s="16">
        <v>3</v>
      </c>
      <c r="H1185" s="16" t="s">
        <v>8</v>
      </c>
    </row>
    <row r="1186" spans="1:8" x14ac:dyDescent="0.2">
      <c r="A1186" s="2" t="s">
        <v>354</v>
      </c>
      <c r="B1186" s="25">
        <v>41286</v>
      </c>
      <c r="C1186" s="71">
        <v>0.5</v>
      </c>
      <c r="D1186" s="32" t="str">
        <f t="shared" si="18"/>
        <v>STM</v>
      </c>
      <c r="E1186" s="21" t="s">
        <v>24</v>
      </c>
      <c r="F1186" s="21" t="s">
        <v>18</v>
      </c>
      <c r="G1186" s="21">
        <v>4</v>
      </c>
      <c r="H1186" s="21" t="s">
        <v>8</v>
      </c>
    </row>
    <row r="1187" spans="1:8" x14ac:dyDescent="0.2">
      <c r="A1187" s="2" t="s">
        <v>361</v>
      </c>
      <c r="B1187" s="13">
        <v>41286</v>
      </c>
      <c r="C1187" s="71">
        <v>0.54166666666666696</v>
      </c>
      <c r="D1187" s="32" t="str">
        <f t="shared" si="18"/>
        <v>STM</v>
      </c>
      <c r="E1187" s="21" t="s">
        <v>19</v>
      </c>
      <c r="F1187" s="21" t="s">
        <v>22</v>
      </c>
      <c r="G1187" s="16">
        <v>4</v>
      </c>
      <c r="H1187" s="16" t="s">
        <v>8</v>
      </c>
    </row>
    <row r="1188" spans="1:8" x14ac:dyDescent="0.2">
      <c r="A1188" s="2" t="s">
        <v>696</v>
      </c>
      <c r="B1188" s="25">
        <v>41286</v>
      </c>
      <c r="C1188" s="71">
        <v>0.58333333333333304</v>
      </c>
      <c r="D1188" s="32" t="str">
        <f t="shared" si="18"/>
        <v>STM</v>
      </c>
      <c r="E1188" s="46" t="s">
        <v>14</v>
      </c>
      <c r="F1188" s="46" t="s">
        <v>22</v>
      </c>
      <c r="G1188" s="30">
        <v>5</v>
      </c>
      <c r="H1188" s="29" t="s">
        <v>5</v>
      </c>
    </row>
    <row r="1189" spans="1:8" x14ac:dyDescent="0.2">
      <c r="A1189" s="2" t="s">
        <v>700</v>
      </c>
      <c r="B1189" s="25">
        <v>41286</v>
      </c>
      <c r="C1189" s="71">
        <v>0.625</v>
      </c>
      <c r="D1189" s="32" t="str">
        <f t="shared" si="18"/>
        <v>STM</v>
      </c>
      <c r="E1189" s="46" t="s">
        <v>11</v>
      </c>
      <c r="F1189" s="46" t="s">
        <v>18</v>
      </c>
      <c r="G1189" s="30">
        <v>5</v>
      </c>
      <c r="H1189" s="29" t="s">
        <v>5</v>
      </c>
    </row>
    <row r="1190" spans="1:8" x14ac:dyDescent="0.2">
      <c r="A1190" s="2" t="s">
        <v>586</v>
      </c>
      <c r="B1190" s="25">
        <v>41286</v>
      </c>
      <c r="C1190" s="71">
        <v>0.66666666666666696</v>
      </c>
      <c r="D1190" s="32" t="str">
        <f t="shared" si="18"/>
        <v>STM</v>
      </c>
      <c r="E1190" s="21" t="s">
        <v>26</v>
      </c>
      <c r="F1190" s="21" t="s">
        <v>18</v>
      </c>
      <c r="G1190" s="16">
        <v>5</v>
      </c>
      <c r="H1190" s="16" t="s">
        <v>8</v>
      </c>
    </row>
    <row r="1191" spans="1:8" x14ac:dyDescent="0.2">
      <c r="A1191" s="2" t="s">
        <v>927</v>
      </c>
      <c r="B1191" s="13">
        <v>41286</v>
      </c>
      <c r="C1191" s="71">
        <v>0.70833333333333304</v>
      </c>
      <c r="D1191" s="32" t="str">
        <f t="shared" si="18"/>
        <v>STM</v>
      </c>
      <c r="E1191" s="2" t="s">
        <v>42</v>
      </c>
      <c r="F1191" s="2" t="s">
        <v>18</v>
      </c>
      <c r="G1191" s="16">
        <v>6</v>
      </c>
      <c r="H1191" s="16" t="s">
        <v>5</v>
      </c>
    </row>
    <row r="1192" spans="1:8" x14ac:dyDescent="0.2">
      <c r="A1192" s="2" t="s">
        <v>824</v>
      </c>
      <c r="B1192" s="13">
        <v>41286</v>
      </c>
      <c r="C1192" s="71">
        <v>0.75</v>
      </c>
      <c r="D1192" s="32" t="str">
        <f t="shared" si="18"/>
        <v>STM</v>
      </c>
      <c r="E1192" s="21" t="s">
        <v>50</v>
      </c>
      <c r="F1192" s="21" t="s">
        <v>18</v>
      </c>
      <c r="G1192" s="16">
        <v>6</v>
      </c>
      <c r="H1192" s="16" t="s">
        <v>8</v>
      </c>
    </row>
    <row r="1193" spans="1:8" x14ac:dyDescent="0.2">
      <c r="A1193" s="2" t="s">
        <v>831</v>
      </c>
      <c r="B1193" s="13">
        <v>41286</v>
      </c>
      <c r="C1193" s="71">
        <v>0.79166666666666696</v>
      </c>
      <c r="D1193" s="32" t="str">
        <f t="shared" si="18"/>
        <v>STM</v>
      </c>
      <c r="E1193" s="21" t="s">
        <v>19</v>
      </c>
      <c r="F1193" s="21" t="s">
        <v>22</v>
      </c>
      <c r="G1193" s="16">
        <v>6</v>
      </c>
      <c r="H1193" s="16" t="s">
        <v>8</v>
      </c>
    </row>
    <row r="1194" spans="1:8" x14ac:dyDescent="0.2">
      <c r="A1194" s="2" t="s">
        <v>247</v>
      </c>
      <c r="B1194" s="13">
        <v>41293</v>
      </c>
      <c r="C1194" s="71">
        <v>0.375</v>
      </c>
      <c r="D1194" s="32" t="str">
        <f t="shared" si="18"/>
        <v>STM</v>
      </c>
      <c r="E1194" s="2" t="s">
        <v>48</v>
      </c>
      <c r="F1194" s="2" t="s">
        <v>18</v>
      </c>
      <c r="G1194" s="17">
        <v>3</v>
      </c>
      <c r="H1194" s="17" t="s">
        <v>5</v>
      </c>
    </row>
    <row r="1195" spans="1:8" x14ac:dyDescent="0.2">
      <c r="A1195" s="2" t="s">
        <v>166</v>
      </c>
      <c r="B1195" s="25">
        <v>41293</v>
      </c>
      <c r="C1195" s="71">
        <v>0.41666666666666702</v>
      </c>
      <c r="D1195" s="32" t="str">
        <f t="shared" si="18"/>
        <v>STM</v>
      </c>
      <c r="E1195" s="29" t="s">
        <v>12</v>
      </c>
      <c r="F1195" s="29" t="s">
        <v>18</v>
      </c>
      <c r="G1195" s="30">
        <v>3</v>
      </c>
      <c r="H1195" s="29" t="s">
        <v>8</v>
      </c>
    </row>
    <row r="1196" spans="1:8" x14ac:dyDescent="0.2">
      <c r="A1196" s="2" t="s">
        <v>372</v>
      </c>
      <c r="B1196" s="25">
        <v>41293</v>
      </c>
      <c r="C1196" s="71">
        <v>0.45833333333333298</v>
      </c>
      <c r="D1196" s="32" t="str">
        <f t="shared" si="18"/>
        <v>STM</v>
      </c>
      <c r="E1196" s="21" t="s">
        <v>49</v>
      </c>
      <c r="F1196" s="16" t="s">
        <v>59</v>
      </c>
      <c r="G1196" s="16">
        <v>4</v>
      </c>
      <c r="H1196" s="16" t="s">
        <v>8</v>
      </c>
    </row>
    <row r="1197" spans="1:8" x14ac:dyDescent="0.2">
      <c r="A1197" s="2" t="s">
        <v>589</v>
      </c>
      <c r="B1197" s="25">
        <v>41293</v>
      </c>
      <c r="C1197" s="71">
        <v>0.5</v>
      </c>
      <c r="D1197" s="32" t="str">
        <f t="shared" si="18"/>
        <v>STM</v>
      </c>
      <c r="E1197" s="16" t="s">
        <v>19</v>
      </c>
      <c r="F1197" s="16" t="s">
        <v>18</v>
      </c>
      <c r="G1197" s="16">
        <v>5</v>
      </c>
      <c r="H1197" s="16" t="s">
        <v>8</v>
      </c>
    </row>
    <row r="1198" spans="1:8" x14ac:dyDescent="0.2">
      <c r="A1198" s="2" t="s">
        <v>598</v>
      </c>
      <c r="B1198" s="13">
        <v>41293</v>
      </c>
      <c r="C1198" s="71">
        <v>0.54166666666666696</v>
      </c>
      <c r="D1198" s="32" t="str">
        <f t="shared" si="18"/>
        <v>STM</v>
      </c>
      <c r="E1198" s="21" t="s">
        <v>15</v>
      </c>
      <c r="F1198" s="16" t="s">
        <v>22</v>
      </c>
      <c r="G1198" s="16">
        <v>5</v>
      </c>
      <c r="H1198" s="16" t="s">
        <v>8</v>
      </c>
    </row>
    <row r="1199" spans="1:8" x14ac:dyDescent="0.2">
      <c r="A1199" s="2" t="s">
        <v>932</v>
      </c>
      <c r="B1199" s="13">
        <v>41293</v>
      </c>
      <c r="C1199" s="71">
        <v>0.58333333333333304</v>
      </c>
      <c r="D1199" s="32" t="str">
        <f t="shared" si="18"/>
        <v>STM</v>
      </c>
      <c r="E1199" s="2" t="s">
        <v>24</v>
      </c>
      <c r="F1199" s="2" t="s">
        <v>22</v>
      </c>
      <c r="G1199" s="16">
        <v>6</v>
      </c>
      <c r="H1199" s="16" t="s">
        <v>5</v>
      </c>
    </row>
    <row r="1200" spans="1:8" x14ac:dyDescent="0.2">
      <c r="A1200" s="2" t="s">
        <v>846</v>
      </c>
      <c r="B1200" s="13">
        <v>41293</v>
      </c>
      <c r="C1200" s="71">
        <v>0.625</v>
      </c>
      <c r="D1200" s="32" t="str">
        <f t="shared" si="18"/>
        <v>STM</v>
      </c>
      <c r="E1200" s="21" t="s">
        <v>45</v>
      </c>
      <c r="F1200" s="16" t="s">
        <v>22</v>
      </c>
      <c r="G1200" s="16">
        <v>6</v>
      </c>
      <c r="H1200" s="16" t="s">
        <v>8</v>
      </c>
    </row>
    <row r="1201" spans="1:8" x14ac:dyDescent="0.2">
      <c r="A1201" s="2" t="s">
        <v>1039</v>
      </c>
      <c r="B1201" s="13">
        <v>41293</v>
      </c>
      <c r="C1201" s="71">
        <v>0.66666666666666696</v>
      </c>
      <c r="D1201" s="32" t="str">
        <f t="shared" si="18"/>
        <v>STM</v>
      </c>
      <c r="E1201" s="21" t="s">
        <v>25</v>
      </c>
      <c r="F1201" s="21" t="s">
        <v>18</v>
      </c>
      <c r="G1201" s="16">
        <v>7</v>
      </c>
      <c r="H1201" s="16" t="s">
        <v>8</v>
      </c>
    </row>
    <row r="1202" spans="1:8" x14ac:dyDescent="0.2">
      <c r="A1202" s="2" t="s">
        <v>1294</v>
      </c>
      <c r="B1202" s="25">
        <v>41293</v>
      </c>
      <c r="C1202" s="71">
        <v>0.70833333333333304</v>
      </c>
      <c r="D1202" s="32" t="str">
        <f t="shared" si="18"/>
        <v>STM</v>
      </c>
      <c r="E1202" s="16" t="s">
        <v>25</v>
      </c>
      <c r="F1202" s="16" t="s">
        <v>18</v>
      </c>
      <c r="G1202" s="16">
        <v>8</v>
      </c>
      <c r="H1202" s="16" t="s">
        <v>5</v>
      </c>
    </row>
    <row r="1203" spans="1:8" x14ac:dyDescent="0.2">
      <c r="A1203" s="2" t="s">
        <v>1224</v>
      </c>
      <c r="B1203" s="25">
        <v>41293</v>
      </c>
      <c r="C1203" s="71">
        <v>0.75</v>
      </c>
      <c r="D1203" s="32" t="str">
        <f t="shared" si="18"/>
        <v>STM</v>
      </c>
      <c r="E1203" s="2" t="s">
        <v>46</v>
      </c>
      <c r="F1203" s="22" t="s">
        <v>22</v>
      </c>
      <c r="G1203" s="43">
        <v>8</v>
      </c>
      <c r="H1203" s="21" t="s">
        <v>8</v>
      </c>
    </row>
    <row r="1204" spans="1:8" x14ac:dyDescent="0.2">
      <c r="A1204" s="2" t="s">
        <v>1226</v>
      </c>
      <c r="B1204" s="13">
        <v>41293</v>
      </c>
      <c r="C1204" s="71">
        <v>0.79166666666666696</v>
      </c>
      <c r="D1204" s="32" t="str">
        <f t="shared" si="18"/>
        <v>STM</v>
      </c>
      <c r="E1204" s="2" t="s">
        <v>23</v>
      </c>
      <c r="F1204" s="2" t="s">
        <v>18</v>
      </c>
      <c r="G1204" s="16">
        <v>8</v>
      </c>
      <c r="H1204" s="16" t="s">
        <v>8</v>
      </c>
    </row>
    <row r="1205" spans="1:8" x14ac:dyDescent="0.2">
      <c r="A1205" s="2" t="s">
        <v>248</v>
      </c>
      <c r="B1205" s="13">
        <v>41300</v>
      </c>
      <c r="C1205" s="71">
        <v>0.33333333333333331</v>
      </c>
      <c r="D1205" s="32" t="str">
        <f t="shared" si="18"/>
        <v>STM</v>
      </c>
      <c r="E1205" s="2" t="s">
        <v>7</v>
      </c>
      <c r="F1205" s="2" t="s">
        <v>18</v>
      </c>
      <c r="G1205" s="17">
        <v>3</v>
      </c>
      <c r="H1205" s="17" t="s">
        <v>5</v>
      </c>
    </row>
    <row r="1206" spans="1:8" x14ac:dyDescent="0.2">
      <c r="A1206" s="2" t="s">
        <v>249</v>
      </c>
      <c r="B1206" s="13">
        <v>41300</v>
      </c>
      <c r="C1206" s="71">
        <v>0.375</v>
      </c>
      <c r="D1206" s="32" t="str">
        <f t="shared" si="18"/>
        <v>STM</v>
      </c>
      <c r="E1206" s="2" t="s">
        <v>16</v>
      </c>
      <c r="F1206" s="2" t="s">
        <v>22</v>
      </c>
      <c r="G1206" s="17">
        <v>3</v>
      </c>
      <c r="H1206" s="17" t="s">
        <v>5</v>
      </c>
    </row>
    <row r="1207" spans="1:8" x14ac:dyDescent="0.2">
      <c r="A1207" s="2" t="s">
        <v>484</v>
      </c>
      <c r="B1207" s="13">
        <v>41300</v>
      </c>
      <c r="C1207" s="71">
        <v>0.41666666666666702</v>
      </c>
      <c r="D1207" s="32" t="str">
        <f t="shared" si="18"/>
        <v>STM</v>
      </c>
      <c r="E1207" s="16" t="s">
        <v>7</v>
      </c>
      <c r="F1207" s="16" t="s">
        <v>18</v>
      </c>
      <c r="G1207" s="16">
        <v>4</v>
      </c>
      <c r="H1207" s="16" t="s">
        <v>5</v>
      </c>
    </row>
    <row r="1208" spans="1:8" x14ac:dyDescent="0.2">
      <c r="A1208" s="2" t="s">
        <v>386</v>
      </c>
      <c r="B1208" s="25">
        <v>41300</v>
      </c>
      <c r="C1208" s="71">
        <v>0.45833333333333298</v>
      </c>
      <c r="D1208" s="32" t="str">
        <f t="shared" si="18"/>
        <v>STM</v>
      </c>
      <c r="E1208" s="21" t="s">
        <v>16</v>
      </c>
      <c r="F1208" s="21" t="s">
        <v>18</v>
      </c>
      <c r="G1208" s="16">
        <v>4</v>
      </c>
      <c r="H1208" s="16" t="s">
        <v>8</v>
      </c>
    </row>
    <row r="1209" spans="1:8" x14ac:dyDescent="0.2">
      <c r="A1209" s="2" t="s">
        <v>724</v>
      </c>
      <c r="B1209" s="13">
        <v>41300</v>
      </c>
      <c r="C1209" s="71">
        <v>0.5</v>
      </c>
      <c r="D1209" s="32" t="str">
        <f t="shared" si="18"/>
        <v>STM</v>
      </c>
      <c r="E1209" s="2" t="s">
        <v>25</v>
      </c>
      <c r="F1209" s="2" t="s">
        <v>18</v>
      </c>
      <c r="G1209" s="17">
        <v>5</v>
      </c>
      <c r="H1209" s="21" t="s">
        <v>5</v>
      </c>
    </row>
    <row r="1210" spans="1:8" x14ac:dyDescent="0.2">
      <c r="A1210" s="2" t="s">
        <v>1118</v>
      </c>
      <c r="B1210" s="25">
        <v>41300</v>
      </c>
      <c r="C1210" s="71">
        <v>0.54166666666666663</v>
      </c>
      <c r="D1210" s="32" t="str">
        <f t="shared" si="18"/>
        <v>STM</v>
      </c>
      <c r="E1210" s="21" t="s">
        <v>7</v>
      </c>
      <c r="F1210" s="16" t="s">
        <v>18</v>
      </c>
      <c r="G1210" s="16">
        <v>7</v>
      </c>
      <c r="H1210" s="16" t="s">
        <v>5</v>
      </c>
    </row>
    <row r="1211" spans="1:8" x14ac:dyDescent="0.2">
      <c r="A1211" s="2" t="s">
        <v>604</v>
      </c>
      <c r="B1211" s="25">
        <v>41300</v>
      </c>
      <c r="C1211" s="71">
        <v>0.58333333333333304</v>
      </c>
      <c r="D1211" s="32" t="str">
        <f t="shared" si="18"/>
        <v>STM</v>
      </c>
      <c r="E1211" s="16" t="s">
        <v>43</v>
      </c>
      <c r="F1211" s="16" t="s">
        <v>18</v>
      </c>
      <c r="G1211" s="16">
        <v>5</v>
      </c>
      <c r="H1211" s="16" t="s">
        <v>8</v>
      </c>
    </row>
    <row r="1212" spans="1:8" x14ac:dyDescent="0.2">
      <c r="A1212" s="2" t="s">
        <v>614</v>
      </c>
      <c r="B1212" s="13">
        <v>41300</v>
      </c>
      <c r="C1212" s="71">
        <v>0.625</v>
      </c>
      <c r="D1212" s="32" t="str">
        <f t="shared" si="18"/>
        <v>STM</v>
      </c>
      <c r="E1212" s="16" t="s">
        <v>49</v>
      </c>
      <c r="F1212" s="16" t="s">
        <v>59</v>
      </c>
      <c r="G1212" s="16">
        <v>5</v>
      </c>
      <c r="H1212" s="16" t="s">
        <v>8</v>
      </c>
    </row>
    <row r="1213" spans="1:8" x14ac:dyDescent="0.2">
      <c r="A1213" s="2" t="s">
        <v>944</v>
      </c>
      <c r="B1213" s="13">
        <v>41300</v>
      </c>
      <c r="C1213" s="71">
        <v>0.66666666666666696</v>
      </c>
      <c r="D1213" s="32" t="str">
        <f t="shared" si="18"/>
        <v>STM</v>
      </c>
      <c r="E1213" s="21" t="s">
        <v>16</v>
      </c>
      <c r="F1213" s="21" t="s">
        <v>18</v>
      </c>
      <c r="G1213" s="16">
        <v>6</v>
      </c>
      <c r="H1213" s="16" t="s">
        <v>5</v>
      </c>
    </row>
    <row r="1214" spans="1:8" x14ac:dyDescent="0.2">
      <c r="A1214" s="2" t="s">
        <v>856</v>
      </c>
      <c r="B1214" s="25">
        <v>41300</v>
      </c>
      <c r="C1214" s="71">
        <v>0.70833333333333304</v>
      </c>
      <c r="D1214" s="32" t="str">
        <f t="shared" si="18"/>
        <v>STM</v>
      </c>
      <c r="E1214" s="21" t="s">
        <v>46</v>
      </c>
      <c r="F1214" s="21" t="s">
        <v>18</v>
      </c>
      <c r="G1214" s="16">
        <v>6</v>
      </c>
      <c r="H1214" s="16" t="s">
        <v>8</v>
      </c>
    </row>
    <row r="1215" spans="1:8" x14ac:dyDescent="0.2">
      <c r="A1215" s="2" t="s">
        <v>1054</v>
      </c>
      <c r="B1215" s="25">
        <v>41300</v>
      </c>
      <c r="C1215" s="71">
        <v>0.75</v>
      </c>
      <c r="D1215" s="32" t="str">
        <f t="shared" si="18"/>
        <v>STM</v>
      </c>
      <c r="E1215" s="21" t="s">
        <v>47</v>
      </c>
      <c r="F1215" s="16" t="s">
        <v>22</v>
      </c>
      <c r="G1215" s="16">
        <v>7</v>
      </c>
      <c r="H1215" s="16" t="s">
        <v>8</v>
      </c>
    </row>
    <row r="1216" spans="1:8" x14ac:dyDescent="0.2">
      <c r="A1216" s="2" t="s">
        <v>1304</v>
      </c>
      <c r="B1216" s="25">
        <v>41300</v>
      </c>
      <c r="C1216" s="71">
        <v>0.79166666666666696</v>
      </c>
      <c r="D1216" s="32" t="str">
        <f t="shared" si="18"/>
        <v>STM</v>
      </c>
      <c r="E1216" s="21" t="s">
        <v>12</v>
      </c>
      <c r="F1216" s="21" t="s">
        <v>18</v>
      </c>
      <c r="G1216" s="21">
        <v>8</v>
      </c>
      <c r="H1216" s="21" t="s">
        <v>5</v>
      </c>
    </row>
    <row r="1217" spans="1:8" x14ac:dyDescent="0.2">
      <c r="A1217" s="2" t="s">
        <v>66</v>
      </c>
      <c r="B1217" s="13">
        <v>41216</v>
      </c>
      <c r="C1217" s="71">
        <v>0.33333333333333331</v>
      </c>
      <c r="D1217" s="32" t="str">
        <f t="shared" si="18"/>
        <v>TRN</v>
      </c>
      <c r="E1217" s="2" t="s">
        <v>24</v>
      </c>
      <c r="F1217" s="2" t="s">
        <v>60</v>
      </c>
      <c r="G1217" s="16">
        <v>3</v>
      </c>
      <c r="H1217" s="16" t="s">
        <v>8</v>
      </c>
    </row>
    <row r="1218" spans="1:8" x14ac:dyDescent="0.2">
      <c r="A1218" s="2" t="s">
        <v>727</v>
      </c>
      <c r="B1218" s="13">
        <v>41216</v>
      </c>
      <c r="C1218" s="71">
        <v>0.375</v>
      </c>
      <c r="D1218" s="32" t="str">
        <f t="shared" ref="D1218:D1241" si="19">LEFT(F1218,3)</f>
        <v>TRN</v>
      </c>
      <c r="E1218" s="2" t="s">
        <v>7</v>
      </c>
      <c r="F1218" s="2" t="s">
        <v>60</v>
      </c>
      <c r="G1218" s="16">
        <v>6</v>
      </c>
      <c r="H1218" s="21" t="s">
        <v>8</v>
      </c>
    </row>
    <row r="1219" spans="1:8" x14ac:dyDescent="0.2">
      <c r="A1219" s="2" t="s">
        <v>952</v>
      </c>
      <c r="B1219" s="25">
        <v>41216</v>
      </c>
      <c r="C1219" s="71">
        <v>0.41666666666666702</v>
      </c>
      <c r="D1219" s="32" t="str">
        <f t="shared" si="19"/>
        <v>TRN</v>
      </c>
      <c r="E1219" s="16" t="s">
        <v>23</v>
      </c>
      <c r="F1219" s="16" t="s">
        <v>60</v>
      </c>
      <c r="G1219" s="16">
        <v>7</v>
      </c>
      <c r="H1219" s="16" t="s">
        <v>8</v>
      </c>
    </row>
    <row r="1220" spans="1:8" x14ac:dyDescent="0.2">
      <c r="A1220" s="2" t="s">
        <v>1126</v>
      </c>
      <c r="B1220" s="25">
        <v>41216</v>
      </c>
      <c r="C1220" s="71">
        <v>0.45833333333333298</v>
      </c>
      <c r="D1220" s="32" t="str">
        <f t="shared" si="19"/>
        <v>TRN</v>
      </c>
      <c r="E1220" s="21" t="s">
        <v>7</v>
      </c>
      <c r="F1220" s="16" t="s">
        <v>60</v>
      </c>
      <c r="G1220" s="16">
        <v>8</v>
      </c>
      <c r="H1220" s="16" t="s">
        <v>8</v>
      </c>
    </row>
    <row r="1221" spans="1:8" x14ac:dyDescent="0.2">
      <c r="A1221" s="2" t="s">
        <v>90</v>
      </c>
      <c r="B1221" s="13">
        <v>41230</v>
      </c>
      <c r="C1221" s="71">
        <v>0.33333333333333331</v>
      </c>
      <c r="D1221" s="32" t="str">
        <f t="shared" si="19"/>
        <v>TRN</v>
      </c>
      <c r="E1221" s="2" t="s">
        <v>14</v>
      </c>
      <c r="F1221" s="2" t="s">
        <v>60</v>
      </c>
      <c r="G1221" s="16">
        <v>3</v>
      </c>
      <c r="H1221" s="16" t="s">
        <v>8</v>
      </c>
    </row>
    <row r="1222" spans="1:8" x14ac:dyDescent="0.2">
      <c r="A1222" s="2" t="s">
        <v>293</v>
      </c>
      <c r="B1222" s="25">
        <v>41230</v>
      </c>
      <c r="C1222" s="71">
        <v>0.375</v>
      </c>
      <c r="D1222" s="32" t="str">
        <f t="shared" si="19"/>
        <v>TRN</v>
      </c>
      <c r="E1222" s="22" t="s">
        <v>25</v>
      </c>
      <c r="F1222" s="2" t="s">
        <v>60</v>
      </c>
      <c r="G1222" s="17">
        <v>4</v>
      </c>
      <c r="H1222" s="17" t="s">
        <v>8</v>
      </c>
    </row>
    <row r="1223" spans="1:8" x14ac:dyDescent="0.2">
      <c r="A1223" s="2" t="s">
        <v>753</v>
      </c>
      <c r="B1223" s="25">
        <v>41230</v>
      </c>
      <c r="C1223" s="71">
        <v>0.41666666666666702</v>
      </c>
      <c r="D1223" s="32" t="str">
        <f t="shared" si="19"/>
        <v>TRN</v>
      </c>
      <c r="E1223" s="2" t="s">
        <v>24</v>
      </c>
      <c r="F1223" s="2" t="s">
        <v>60</v>
      </c>
      <c r="G1223" s="17">
        <v>6</v>
      </c>
      <c r="H1223" s="21" t="s">
        <v>8</v>
      </c>
    </row>
    <row r="1224" spans="1:8" x14ac:dyDescent="0.2">
      <c r="A1224" s="2" t="s">
        <v>968</v>
      </c>
      <c r="B1224" s="13">
        <v>41230</v>
      </c>
      <c r="C1224" s="71">
        <v>0.45833333333333298</v>
      </c>
      <c r="D1224" s="32" t="str">
        <f t="shared" si="19"/>
        <v>TRN</v>
      </c>
      <c r="E1224" s="21" t="s">
        <v>47</v>
      </c>
      <c r="F1224" s="21" t="s">
        <v>60</v>
      </c>
      <c r="G1224" s="16">
        <v>7</v>
      </c>
      <c r="H1224" s="16" t="s">
        <v>8</v>
      </c>
    </row>
    <row r="1225" spans="1:8" x14ac:dyDescent="0.2">
      <c r="A1225" s="2" t="s">
        <v>103</v>
      </c>
      <c r="B1225" s="13">
        <v>41244</v>
      </c>
      <c r="C1225" s="71">
        <v>0.375</v>
      </c>
      <c r="D1225" s="32" t="str">
        <f t="shared" si="19"/>
        <v>TRN</v>
      </c>
      <c r="E1225" s="16" t="s">
        <v>6</v>
      </c>
      <c r="F1225" s="21" t="s">
        <v>60</v>
      </c>
      <c r="G1225" s="16">
        <v>3</v>
      </c>
      <c r="H1225" s="16" t="s">
        <v>8</v>
      </c>
    </row>
    <row r="1226" spans="1:8" x14ac:dyDescent="0.2">
      <c r="A1226" s="2" t="s">
        <v>768</v>
      </c>
      <c r="B1226" s="25">
        <v>41244</v>
      </c>
      <c r="C1226" s="71">
        <v>0.41666666666666702</v>
      </c>
      <c r="D1226" s="32" t="str">
        <f t="shared" si="19"/>
        <v>TRN</v>
      </c>
      <c r="E1226" s="2" t="s">
        <v>19</v>
      </c>
      <c r="F1226" s="2" t="s">
        <v>60</v>
      </c>
      <c r="G1226" s="17">
        <v>6</v>
      </c>
      <c r="H1226" s="21" t="s">
        <v>8</v>
      </c>
    </row>
    <row r="1227" spans="1:8" x14ac:dyDescent="0.2">
      <c r="A1227" s="2" t="s">
        <v>1163</v>
      </c>
      <c r="B1227" s="13">
        <v>41244</v>
      </c>
      <c r="C1227" s="71">
        <v>0.45833333333333298</v>
      </c>
      <c r="D1227" s="32" t="str">
        <f t="shared" si="19"/>
        <v>TRN</v>
      </c>
      <c r="E1227" s="2" t="s">
        <v>12</v>
      </c>
      <c r="F1227" s="2" t="s">
        <v>60</v>
      </c>
      <c r="G1227" s="16">
        <v>8</v>
      </c>
      <c r="H1227" s="21" t="s">
        <v>8</v>
      </c>
    </row>
    <row r="1228" spans="1:8" x14ac:dyDescent="0.2">
      <c r="A1228" s="2" t="s">
        <v>116</v>
      </c>
      <c r="B1228" s="13">
        <v>41251</v>
      </c>
      <c r="C1228" s="71">
        <v>0.33333333333333331</v>
      </c>
      <c r="D1228" s="32" t="str">
        <f t="shared" si="19"/>
        <v>TRN</v>
      </c>
      <c r="E1228" s="21" t="s">
        <v>25</v>
      </c>
      <c r="F1228" s="21" t="s">
        <v>60</v>
      </c>
      <c r="G1228" s="16">
        <v>3</v>
      </c>
      <c r="H1228" s="16" t="s">
        <v>8</v>
      </c>
    </row>
    <row r="1229" spans="1:8" x14ac:dyDescent="0.2">
      <c r="A1229" s="2" t="s">
        <v>313</v>
      </c>
      <c r="B1229" s="13">
        <v>41251</v>
      </c>
      <c r="C1229" s="71">
        <v>0.375</v>
      </c>
      <c r="D1229" s="32" t="str">
        <f t="shared" si="19"/>
        <v>TRN</v>
      </c>
      <c r="E1229" s="21" t="s">
        <v>11</v>
      </c>
      <c r="F1229" s="21" t="s">
        <v>60</v>
      </c>
      <c r="G1229" s="16">
        <v>4</v>
      </c>
      <c r="H1229" s="16" t="s">
        <v>8</v>
      </c>
    </row>
    <row r="1230" spans="1:8" x14ac:dyDescent="0.2">
      <c r="A1230" s="2" t="s">
        <v>997</v>
      </c>
      <c r="B1230" s="25">
        <v>41251</v>
      </c>
      <c r="C1230" s="71">
        <v>0.41666666666666702</v>
      </c>
      <c r="D1230" s="32" t="str">
        <f t="shared" si="19"/>
        <v>TRN</v>
      </c>
      <c r="E1230" s="21" t="s">
        <v>14</v>
      </c>
      <c r="F1230" s="21" t="s">
        <v>60</v>
      </c>
      <c r="G1230" s="21">
        <v>7</v>
      </c>
      <c r="H1230" s="21" t="s">
        <v>8</v>
      </c>
    </row>
    <row r="1231" spans="1:8" x14ac:dyDescent="0.2">
      <c r="A1231" s="2" t="s">
        <v>1176</v>
      </c>
      <c r="B1231" s="25">
        <v>41251</v>
      </c>
      <c r="C1231" s="71">
        <v>0.45833333333333298</v>
      </c>
      <c r="D1231" s="32" t="str">
        <f t="shared" si="19"/>
        <v>TRN</v>
      </c>
      <c r="E1231" s="2" t="s">
        <v>49</v>
      </c>
      <c r="F1231" s="2" t="s">
        <v>60</v>
      </c>
      <c r="G1231" s="17">
        <v>8</v>
      </c>
      <c r="H1231" s="21" t="s">
        <v>8</v>
      </c>
    </row>
    <row r="1232" spans="1:8" x14ac:dyDescent="0.2">
      <c r="A1232" s="2" t="s">
        <v>358</v>
      </c>
      <c r="B1232" s="13">
        <v>41286</v>
      </c>
      <c r="C1232" s="71">
        <v>0.41666666666666702</v>
      </c>
      <c r="D1232" s="32" t="str">
        <f t="shared" si="19"/>
        <v>TRN</v>
      </c>
      <c r="E1232" s="21" t="s">
        <v>4</v>
      </c>
      <c r="F1232" s="21" t="s">
        <v>60</v>
      </c>
      <c r="G1232" s="16">
        <v>4</v>
      </c>
      <c r="H1232" s="16" t="s">
        <v>8</v>
      </c>
    </row>
    <row r="1233" spans="1:8" x14ac:dyDescent="0.2">
      <c r="A1233" s="2" t="s">
        <v>1026</v>
      </c>
      <c r="B1233" s="13">
        <v>41286</v>
      </c>
      <c r="C1233" s="71">
        <v>0.45833333333333298</v>
      </c>
      <c r="D1233" s="32" t="str">
        <f t="shared" si="19"/>
        <v>TRN</v>
      </c>
      <c r="E1233" s="2" t="s">
        <v>18</v>
      </c>
      <c r="F1233" s="2" t="s">
        <v>60</v>
      </c>
      <c r="G1233" s="16">
        <v>7</v>
      </c>
      <c r="H1233" s="16" t="s">
        <v>8</v>
      </c>
    </row>
    <row r="1234" spans="1:8" x14ac:dyDescent="0.2">
      <c r="A1234" s="2" t="s">
        <v>168</v>
      </c>
      <c r="B1234" s="25">
        <v>41293</v>
      </c>
      <c r="C1234" s="71">
        <v>0.33333333333333398</v>
      </c>
      <c r="D1234" s="32" t="str">
        <f t="shared" si="19"/>
        <v>TRN</v>
      </c>
      <c r="E1234" s="29" t="s">
        <v>50</v>
      </c>
      <c r="F1234" s="29" t="s">
        <v>60</v>
      </c>
      <c r="G1234" s="30">
        <v>3</v>
      </c>
      <c r="H1234" s="29" t="s">
        <v>8</v>
      </c>
    </row>
    <row r="1235" spans="1:8" x14ac:dyDescent="0.2">
      <c r="A1235" s="2" t="s">
        <v>374</v>
      </c>
      <c r="B1235" s="25">
        <v>41293</v>
      </c>
      <c r="C1235" s="71">
        <v>0.375</v>
      </c>
      <c r="D1235" s="32" t="str">
        <f t="shared" si="19"/>
        <v>TRN</v>
      </c>
      <c r="E1235" s="21" t="s">
        <v>48</v>
      </c>
      <c r="F1235" s="16" t="s">
        <v>60</v>
      </c>
      <c r="G1235" s="16">
        <v>4</v>
      </c>
      <c r="H1235" s="16" t="s">
        <v>8</v>
      </c>
    </row>
    <row r="1236" spans="1:8" x14ac:dyDescent="0.2">
      <c r="A1236" s="2" t="s">
        <v>842</v>
      </c>
      <c r="B1236" s="13">
        <v>41293</v>
      </c>
      <c r="C1236" s="71">
        <v>0.41666666666666702</v>
      </c>
      <c r="D1236" s="32" t="str">
        <f t="shared" si="19"/>
        <v>TRN</v>
      </c>
      <c r="E1236" s="21" t="s">
        <v>49</v>
      </c>
      <c r="F1236" s="21" t="s">
        <v>60</v>
      </c>
      <c r="G1236" s="16">
        <v>6</v>
      </c>
      <c r="H1236" s="16" t="s">
        <v>8</v>
      </c>
    </row>
    <row r="1237" spans="1:8" x14ac:dyDescent="0.2">
      <c r="A1237" s="2" t="s">
        <v>1228</v>
      </c>
      <c r="B1237" s="13">
        <v>41293</v>
      </c>
      <c r="C1237" s="71">
        <v>0.45833333333333298</v>
      </c>
      <c r="D1237" s="32" t="str">
        <f t="shared" si="19"/>
        <v>TRN</v>
      </c>
      <c r="E1237" s="2" t="s">
        <v>47</v>
      </c>
      <c r="F1237" s="2" t="s">
        <v>60</v>
      </c>
      <c r="G1237" s="16">
        <v>8</v>
      </c>
      <c r="H1237" s="16" t="s">
        <v>8</v>
      </c>
    </row>
    <row r="1238" spans="1:8" x14ac:dyDescent="0.2">
      <c r="A1238" s="2" t="s">
        <v>390</v>
      </c>
      <c r="B1238" s="25">
        <v>41300</v>
      </c>
      <c r="C1238" s="71">
        <v>0.33333333333333398</v>
      </c>
      <c r="D1238" s="32" t="str">
        <f t="shared" si="19"/>
        <v>TRN</v>
      </c>
      <c r="E1238" s="16" t="s">
        <v>12</v>
      </c>
      <c r="F1238" s="16" t="s">
        <v>60</v>
      </c>
      <c r="G1238" s="16">
        <v>4</v>
      </c>
      <c r="H1238" s="16" t="s">
        <v>8</v>
      </c>
    </row>
    <row r="1239" spans="1:8" x14ac:dyDescent="0.2">
      <c r="A1239" s="2" t="s">
        <v>857</v>
      </c>
      <c r="B1239" s="13">
        <v>41300</v>
      </c>
      <c r="C1239" s="71">
        <v>0.375</v>
      </c>
      <c r="D1239" s="32" t="str">
        <f t="shared" si="19"/>
        <v>TRN</v>
      </c>
      <c r="E1239" s="21" t="s">
        <v>6</v>
      </c>
      <c r="F1239" s="16" t="s">
        <v>60</v>
      </c>
      <c r="G1239" s="16">
        <v>6</v>
      </c>
      <c r="H1239" s="16" t="s">
        <v>8</v>
      </c>
    </row>
    <row r="1240" spans="1:8" x14ac:dyDescent="0.2">
      <c r="A1240" s="2" t="s">
        <v>1051</v>
      </c>
      <c r="B1240" s="13">
        <v>41300</v>
      </c>
      <c r="C1240" s="71">
        <v>0.41666666666666702</v>
      </c>
      <c r="D1240" s="32" t="str">
        <f t="shared" si="19"/>
        <v>TRN</v>
      </c>
      <c r="E1240" s="21" t="s">
        <v>16</v>
      </c>
      <c r="F1240" s="21" t="s">
        <v>60</v>
      </c>
      <c r="G1240" s="16">
        <v>7</v>
      </c>
      <c r="H1240" s="16" t="s">
        <v>8</v>
      </c>
    </row>
    <row r="1241" spans="1:8" x14ac:dyDescent="0.2">
      <c r="A1241" s="2" t="s">
        <v>1240</v>
      </c>
      <c r="B1241" s="13">
        <v>41300</v>
      </c>
      <c r="C1241" s="71">
        <v>0.45833333333333298</v>
      </c>
      <c r="D1241" s="32" t="str">
        <f t="shared" si="19"/>
        <v>TRN</v>
      </c>
      <c r="E1241" s="2" t="s">
        <v>24</v>
      </c>
      <c r="F1241" s="2" t="s">
        <v>60</v>
      </c>
      <c r="G1241" s="16">
        <v>8</v>
      </c>
      <c r="H1241" s="16" t="s">
        <v>8</v>
      </c>
    </row>
  </sheetData>
  <autoFilter ref="A1:H1241">
    <sortState ref="A2:J1241">
      <sortCondition ref="D2:D1241"/>
      <sortCondition ref="B2:B1241"/>
      <sortCondition ref="C2:C1241"/>
      <sortCondition ref="G2:G1241"/>
      <sortCondition descending="1" ref="H2:H1241"/>
    </sortState>
  </autoFilter>
  <sortState ref="A2:J1241">
    <sortCondition ref="B2:B1241"/>
    <sortCondition ref="D2:D1241"/>
    <sortCondition ref="C2:C1241"/>
    <sortCondition ref="G2:G1241"/>
    <sortCondition descending="1" ref="H2:H124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M111"/>
  <sheetViews>
    <sheetView topLeftCell="A37" zoomScaleNormal="100" workbookViewId="0">
      <selection activeCell="N53" sqref="N53"/>
    </sheetView>
  </sheetViews>
  <sheetFormatPr defaultColWidth="9.140625" defaultRowHeight="12.6" customHeight="1" x14ac:dyDescent="0.15"/>
  <cols>
    <col min="1" max="1" width="4.7109375" style="1" bestFit="1" customWidth="1"/>
    <col min="2" max="2" width="6.140625" style="7" bestFit="1" customWidth="1"/>
    <col min="3" max="3" width="6.42578125" style="26" bestFit="1" customWidth="1"/>
    <col min="4" max="4" width="5" style="7" bestFit="1" customWidth="1"/>
    <col min="5" max="6" width="4.7109375" style="7" bestFit="1" customWidth="1"/>
    <col min="7" max="7" width="3.140625" style="27" bestFit="1" customWidth="1"/>
    <col min="8" max="8" width="5.28515625" style="7" bestFit="1" customWidth="1"/>
    <col min="9" max="10" width="5.28515625" style="1" hidden="1" customWidth="1"/>
    <col min="11" max="11" width="7.7109375" style="1" hidden="1" customWidth="1"/>
    <col min="12" max="12" width="5.28515625" style="1" hidden="1" customWidth="1"/>
    <col min="13" max="14" width="5.42578125" style="1" customWidth="1"/>
    <col min="15" max="39" width="5.28515625" style="1" customWidth="1"/>
    <col min="40" max="16384" width="9.140625" style="1"/>
  </cols>
  <sheetData>
    <row r="1" spans="1:31" ht="12.6" customHeight="1" thickBot="1" x14ac:dyDescent="0.2">
      <c r="A1" s="34" t="s">
        <v>64</v>
      </c>
      <c r="B1" s="34" t="s">
        <v>0</v>
      </c>
      <c r="C1" s="35" t="s">
        <v>1</v>
      </c>
      <c r="D1" s="35" t="s">
        <v>35</v>
      </c>
      <c r="E1" s="35" t="s">
        <v>36</v>
      </c>
      <c r="F1" s="36" t="s">
        <v>37</v>
      </c>
      <c r="G1" s="35" t="s">
        <v>38</v>
      </c>
      <c r="H1" s="35" t="s">
        <v>3</v>
      </c>
      <c r="I1" s="3"/>
      <c r="J1" s="3"/>
      <c r="K1" s="3"/>
      <c r="L1" s="3"/>
      <c r="O1" s="61" t="s">
        <v>55</v>
      </c>
      <c r="P1" s="4" t="s">
        <v>39</v>
      </c>
      <c r="Q1" s="4" t="s">
        <v>27</v>
      </c>
      <c r="R1" s="4" t="s">
        <v>2</v>
      </c>
      <c r="S1" s="4" t="s">
        <v>28</v>
      </c>
      <c r="T1" s="4" t="s">
        <v>17</v>
      </c>
    </row>
    <row r="2" spans="1:31" ht="12.6" customHeight="1" x14ac:dyDescent="0.15">
      <c r="A2" s="29" t="s">
        <v>945</v>
      </c>
      <c r="B2" s="31">
        <f>VLOOKUP(A2,Master!$A:$H,2,FALSE)</f>
        <v>41216</v>
      </c>
      <c r="C2" s="65">
        <f>VLOOKUP(A2,Master!$A:$H,3,FALSE)</f>
        <v>0.66666666666666696</v>
      </c>
      <c r="D2" s="31" t="str">
        <f>VLOOKUP(A2,Master!$A:$H,4,FALSE)</f>
        <v>STM</v>
      </c>
      <c r="E2" s="31" t="s">
        <v>13</v>
      </c>
      <c r="F2" s="31" t="s">
        <v>24</v>
      </c>
      <c r="G2" s="66">
        <f>VLOOKUP(A2,Master!$A:$H,7,FALSE)</f>
        <v>7</v>
      </c>
      <c r="H2" s="31" t="str">
        <f>VLOOKUP(A2,Master!$A:$H,8,FALSE)</f>
        <v>Boys</v>
      </c>
      <c r="I2" s="5" t="str">
        <f t="shared" ref="I2:I65" si="0">CONCATENATE(E2,F2)</f>
        <v>SJN2JUD2</v>
      </c>
      <c r="J2" s="5" t="str">
        <f t="shared" ref="J2:J65" si="1">CONCATENATE(D2,F2)</f>
        <v>STMJUD2</v>
      </c>
      <c r="K2" s="5" t="str">
        <f t="shared" ref="K2:K23" si="2">CONCATENATE(LEFT(O2,3),O2)</f>
        <v>BRGBRG1</v>
      </c>
      <c r="L2" s="7">
        <f t="shared" ref="L2:L25" si="3">COUNTIF($J$2:$J$111,K2)</f>
        <v>0</v>
      </c>
      <c r="O2" s="18" t="s">
        <v>7</v>
      </c>
      <c r="P2" s="19">
        <f t="shared" ref="P2:P23" si="4">SUM(COUNTIF($E$2:$E$111,O2)+COUNTIF($F$2:$F$111,O2))</f>
        <v>10</v>
      </c>
      <c r="Q2" s="19">
        <f t="shared" ref="Q2:Q23" si="5">COUNTIF($F$2:$F$111,O2)</f>
        <v>5</v>
      </c>
      <c r="R2" s="19">
        <f t="shared" ref="R2:R23" si="6">COUNTIF($E$2:$E$111,O2)</f>
        <v>5</v>
      </c>
      <c r="S2" s="6">
        <f t="shared" ref="S2:S23" si="7">SUM(Q2-L2)</f>
        <v>5</v>
      </c>
      <c r="T2" s="24">
        <f t="shared" ref="T2:T23" si="8">SUM(COUNTIF($I$2:$I$111,CONCATENATE($O2,$T$1))+COUNTIF($I$2:$I$111,CONCATENATE($T$1,$O2)))</f>
        <v>0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2.6" customHeight="1" x14ac:dyDescent="0.15">
      <c r="A3" s="29" t="s">
        <v>946</v>
      </c>
      <c r="B3" s="31">
        <f>VLOOKUP(A3,Master!$A:$H,2,FALSE)</f>
        <v>41216</v>
      </c>
      <c r="C3" s="65">
        <f>VLOOKUP(A3,Master!$A:$H,3,FALSE)</f>
        <v>0.75</v>
      </c>
      <c r="D3" s="31" t="str">
        <f>VLOOKUP(A3,Master!$A:$H,4,FALSE)</f>
        <v>SPC</v>
      </c>
      <c r="E3" s="31" t="s">
        <v>43</v>
      </c>
      <c r="F3" s="31" t="s">
        <v>12</v>
      </c>
      <c r="G3" s="66">
        <f>VLOOKUP(A3,Master!$A:$H,7,FALSE)</f>
        <v>7</v>
      </c>
      <c r="H3" s="31" t="str">
        <f>VLOOKUP(A3,Master!$A:$H,8,FALSE)</f>
        <v>Boys</v>
      </c>
      <c r="I3" s="5" t="str">
        <f t="shared" si="0"/>
        <v>JOE1JUD1</v>
      </c>
      <c r="J3" s="5" t="str">
        <f t="shared" si="1"/>
        <v>SPCJUD1</v>
      </c>
      <c r="K3" s="5" t="str">
        <f t="shared" si="2"/>
        <v>BRGBRG2</v>
      </c>
      <c r="L3" s="7">
        <f t="shared" si="3"/>
        <v>0</v>
      </c>
      <c r="O3" s="8" t="s">
        <v>9</v>
      </c>
      <c r="P3" s="19">
        <f t="shared" si="4"/>
        <v>10</v>
      </c>
      <c r="Q3" s="19">
        <f t="shared" si="5"/>
        <v>5</v>
      </c>
      <c r="R3" s="19">
        <f t="shared" si="6"/>
        <v>5</v>
      </c>
      <c r="S3" s="6">
        <f t="shared" si="7"/>
        <v>5</v>
      </c>
      <c r="T3" s="24">
        <f t="shared" si="8"/>
        <v>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12.6" customHeight="1" x14ac:dyDescent="0.15">
      <c r="A4" s="29" t="s">
        <v>947</v>
      </c>
      <c r="B4" s="31">
        <f>VLOOKUP(A4,Master!$A:$H,2,FALSE)</f>
        <v>41216</v>
      </c>
      <c r="C4" s="65">
        <f>VLOOKUP(A4,Master!$A:$H,3,FALSE)</f>
        <v>0.70833333333333304</v>
      </c>
      <c r="D4" s="31" t="str">
        <f>VLOOKUP(A4,Master!$A:$H,4,FALSE)</f>
        <v>CTK</v>
      </c>
      <c r="E4" s="31" t="s">
        <v>49</v>
      </c>
      <c r="F4" s="31" t="s">
        <v>22</v>
      </c>
      <c r="G4" s="66">
        <f>VLOOKUP(A4,Master!$A:$H,7,FALSE)</f>
        <v>7</v>
      </c>
      <c r="H4" s="31" t="str">
        <f>VLOOKUP(A4,Master!$A:$H,8,FALSE)</f>
        <v>Boys</v>
      </c>
      <c r="I4" s="5" t="str">
        <f t="shared" si="0"/>
        <v>SCS1STM2</v>
      </c>
      <c r="J4" s="5" t="str">
        <f t="shared" si="1"/>
        <v>CTKSTM2</v>
      </c>
      <c r="K4" s="5" t="str">
        <f t="shared" si="2"/>
        <v>CTKCTK1</v>
      </c>
      <c r="L4" s="7">
        <f t="shared" si="3"/>
        <v>0</v>
      </c>
      <c r="O4" s="8" t="s">
        <v>4</v>
      </c>
      <c r="P4" s="19">
        <f t="shared" si="4"/>
        <v>10</v>
      </c>
      <c r="Q4" s="19">
        <f t="shared" si="5"/>
        <v>5</v>
      </c>
      <c r="R4" s="19">
        <f t="shared" si="6"/>
        <v>5</v>
      </c>
      <c r="S4" s="6">
        <f t="shared" si="7"/>
        <v>5</v>
      </c>
      <c r="T4" s="24">
        <f t="shared" si="8"/>
        <v>0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12.6" customHeight="1" x14ac:dyDescent="0.15">
      <c r="A5" s="29" t="s">
        <v>948</v>
      </c>
      <c r="B5" s="31">
        <f>VLOOKUP(A5,Master!$A:$H,2,FALSE)</f>
        <v>41216</v>
      </c>
      <c r="C5" s="65">
        <f>VLOOKUP(A5,Master!$A:$H,3,FALSE)</f>
        <v>0.66666666666666696</v>
      </c>
      <c r="D5" s="31" t="str">
        <f>VLOOKUP(A5,Master!$A:$H,4,FALSE)</f>
        <v>BRG</v>
      </c>
      <c r="E5" s="31" t="s">
        <v>14</v>
      </c>
      <c r="F5" s="31" t="s">
        <v>20</v>
      </c>
      <c r="G5" s="66">
        <f>VLOOKUP(A5,Master!$A:$H,7,FALSE)</f>
        <v>7</v>
      </c>
      <c r="H5" s="31" t="str">
        <f>VLOOKUP(A5,Master!$A:$H,8,FALSE)</f>
        <v>Boys</v>
      </c>
      <c r="I5" s="5" t="str">
        <f t="shared" si="0"/>
        <v>SPC2OLA1</v>
      </c>
      <c r="J5" s="5" t="str">
        <f t="shared" si="1"/>
        <v>BRGOLA1</v>
      </c>
      <c r="K5" s="5" t="str">
        <f t="shared" si="2"/>
        <v>CTKCTK2</v>
      </c>
      <c r="L5" s="7">
        <f t="shared" si="3"/>
        <v>0</v>
      </c>
      <c r="O5" s="8" t="s">
        <v>16</v>
      </c>
      <c r="P5" s="19">
        <f t="shared" si="4"/>
        <v>10</v>
      </c>
      <c r="Q5" s="19">
        <f t="shared" si="5"/>
        <v>5</v>
      </c>
      <c r="R5" s="19">
        <f t="shared" si="6"/>
        <v>5</v>
      </c>
      <c r="S5" s="6">
        <f t="shared" si="7"/>
        <v>5</v>
      </c>
      <c r="T5" s="24">
        <f t="shared" si="8"/>
        <v>0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12.6" customHeight="1" x14ac:dyDescent="0.15">
      <c r="A6" s="29" t="s">
        <v>949</v>
      </c>
      <c r="B6" s="31">
        <f>VLOOKUP(A6,Master!$A:$H,2,FALSE)</f>
        <v>41216</v>
      </c>
      <c r="C6" s="65">
        <f>VLOOKUP(A6,Master!$A:$H,3,FALSE)</f>
        <v>0.75</v>
      </c>
      <c r="D6" s="31" t="str">
        <f>VLOOKUP(A6,Master!$A:$H,4,FALSE)</f>
        <v>CTK</v>
      </c>
      <c r="E6" s="31" t="s">
        <v>4</v>
      </c>
      <c r="F6" s="31" t="s">
        <v>25</v>
      </c>
      <c r="G6" s="66">
        <f>VLOOKUP(A6,Master!$A:$H,7,FALSE)</f>
        <v>7</v>
      </c>
      <c r="H6" s="31" t="str">
        <f>VLOOKUP(A6,Master!$A:$H,8,FALSE)</f>
        <v>Boys</v>
      </c>
      <c r="I6" s="5" t="str">
        <f t="shared" si="0"/>
        <v>CTK1OLA2</v>
      </c>
      <c r="J6" s="5" t="str">
        <f t="shared" si="1"/>
        <v>CTKOLA2</v>
      </c>
      <c r="K6" s="5" t="str">
        <f t="shared" si="2"/>
        <v>IHMIHM1</v>
      </c>
      <c r="L6" s="7">
        <f t="shared" si="3"/>
        <v>0</v>
      </c>
      <c r="O6" s="8" t="s">
        <v>15</v>
      </c>
      <c r="P6" s="19">
        <f t="shared" si="4"/>
        <v>10</v>
      </c>
      <c r="Q6" s="19">
        <f t="shared" si="5"/>
        <v>5</v>
      </c>
      <c r="R6" s="19">
        <f t="shared" si="6"/>
        <v>5</v>
      </c>
      <c r="S6" s="6">
        <f t="shared" si="7"/>
        <v>5</v>
      </c>
      <c r="T6" s="24">
        <f t="shared" si="8"/>
        <v>0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2.6" customHeight="1" x14ac:dyDescent="0.15">
      <c r="A7" s="29" t="s">
        <v>950</v>
      </c>
      <c r="B7" s="31">
        <f>VLOOKUP(A7,Master!$A:$H,2,FALSE)</f>
        <v>41216</v>
      </c>
      <c r="C7" s="65">
        <f>VLOOKUP(A7,Master!$A:$H,3,FALSE)</f>
        <v>0.75</v>
      </c>
      <c r="D7" s="31" t="str">
        <f>VLOOKUP(A7,Master!$A:$H,4,FALSE)</f>
        <v>JUD</v>
      </c>
      <c r="E7" s="31" t="s">
        <v>16</v>
      </c>
      <c r="F7" s="31" t="s">
        <v>18</v>
      </c>
      <c r="G7" s="66">
        <f>VLOOKUP(A7,Master!$A:$H,7,FALSE)</f>
        <v>7</v>
      </c>
      <c r="H7" s="31" t="str">
        <f>VLOOKUP(A7,Master!$A:$H,8,FALSE)</f>
        <v>Boys</v>
      </c>
      <c r="I7" s="5" t="str">
        <f t="shared" si="0"/>
        <v>CTK2STM1</v>
      </c>
      <c r="J7" s="5" t="str">
        <f t="shared" si="1"/>
        <v>JUDSTM1</v>
      </c>
      <c r="K7" s="5" t="str">
        <f t="shared" si="2"/>
        <v>JOEJOE1</v>
      </c>
      <c r="L7" s="7">
        <f t="shared" si="3"/>
        <v>0</v>
      </c>
      <c r="O7" s="8" t="s">
        <v>43</v>
      </c>
      <c r="P7" s="19">
        <f t="shared" si="4"/>
        <v>10</v>
      </c>
      <c r="Q7" s="19">
        <f t="shared" si="5"/>
        <v>5</v>
      </c>
      <c r="R7" s="19">
        <f t="shared" si="6"/>
        <v>5</v>
      </c>
      <c r="S7" s="6">
        <f t="shared" si="7"/>
        <v>5</v>
      </c>
      <c r="T7" s="24">
        <f t="shared" si="8"/>
        <v>0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2.6" customHeight="1" x14ac:dyDescent="0.15">
      <c r="A8" s="29" t="s">
        <v>951</v>
      </c>
      <c r="B8" s="31">
        <f>VLOOKUP(A8,Master!$A:$H,2,FALSE)</f>
        <v>41216</v>
      </c>
      <c r="C8" s="65">
        <f>VLOOKUP(A8,Master!$A:$H,3,FALSE)</f>
        <v>0.70833333333333304</v>
      </c>
      <c r="D8" s="31" t="str">
        <f>VLOOKUP(A8,Master!$A:$H,4,FALSE)</f>
        <v>STM</v>
      </c>
      <c r="E8" s="31" t="s">
        <v>26</v>
      </c>
      <c r="F8" s="31" t="s">
        <v>47</v>
      </c>
      <c r="G8" s="66">
        <f>VLOOKUP(A8,Master!$A:$H,7,FALSE)</f>
        <v>7</v>
      </c>
      <c r="H8" s="31" t="str">
        <f>VLOOKUP(A8,Master!$A:$H,8,FALSE)</f>
        <v>Boys</v>
      </c>
      <c r="I8" s="5" t="str">
        <f t="shared" si="0"/>
        <v>SPC1OLA3</v>
      </c>
      <c r="J8" s="5" t="str">
        <f t="shared" si="1"/>
        <v>STMOLA3</v>
      </c>
      <c r="K8" s="5" t="str">
        <f t="shared" si="2"/>
        <v>JUDJUD1</v>
      </c>
      <c r="L8" s="7">
        <f t="shared" si="3"/>
        <v>4</v>
      </c>
      <c r="O8" s="8" t="s">
        <v>12</v>
      </c>
      <c r="P8" s="19">
        <f t="shared" si="4"/>
        <v>10</v>
      </c>
      <c r="Q8" s="19">
        <f t="shared" si="5"/>
        <v>5</v>
      </c>
      <c r="R8" s="19">
        <f t="shared" si="6"/>
        <v>5</v>
      </c>
      <c r="S8" s="6">
        <f t="shared" si="7"/>
        <v>1</v>
      </c>
      <c r="T8" s="24">
        <f t="shared" si="8"/>
        <v>0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2.6" customHeight="1" x14ac:dyDescent="0.15">
      <c r="A9" s="29" t="s">
        <v>952</v>
      </c>
      <c r="B9" s="31">
        <f>VLOOKUP(A9,Master!$A:$H,2,FALSE)</f>
        <v>41216</v>
      </c>
      <c r="C9" s="65">
        <f>VLOOKUP(A9,Master!$A:$H,3,FALSE)</f>
        <v>0.41666666666666702</v>
      </c>
      <c r="D9" s="31" t="str">
        <f>VLOOKUP(A9,Master!$A:$H,4,FALSE)</f>
        <v>TRN</v>
      </c>
      <c r="E9" s="31" t="s">
        <v>21</v>
      </c>
      <c r="F9" s="31" t="s">
        <v>60</v>
      </c>
      <c r="G9" s="66">
        <f>VLOOKUP(A9,Master!$A:$H,7,FALSE)</f>
        <v>7</v>
      </c>
      <c r="H9" s="31" t="str">
        <f>VLOOKUP(A9,Master!$A:$H,8,FALSE)</f>
        <v>Boys</v>
      </c>
      <c r="I9" s="5" t="str">
        <f t="shared" si="0"/>
        <v>SPC3TRN1</v>
      </c>
      <c r="J9" s="5" t="str">
        <f t="shared" si="1"/>
        <v>TRNTRN1</v>
      </c>
      <c r="K9" s="5" t="str">
        <f t="shared" si="2"/>
        <v>JUDJUD2</v>
      </c>
      <c r="L9" s="7">
        <f t="shared" si="3"/>
        <v>0</v>
      </c>
      <c r="O9" s="8" t="s">
        <v>24</v>
      </c>
      <c r="P9" s="19">
        <f t="shared" si="4"/>
        <v>10</v>
      </c>
      <c r="Q9" s="19">
        <f t="shared" si="5"/>
        <v>5</v>
      </c>
      <c r="R9" s="19">
        <f t="shared" si="6"/>
        <v>5</v>
      </c>
      <c r="S9" s="6">
        <f t="shared" si="7"/>
        <v>5</v>
      </c>
      <c r="T9" s="24">
        <f t="shared" si="8"/>
        <v>0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2.6" customHeight="1" x14ac:dyDescent="0.15">
      <c r="A10" s="29" t="s">
        <v>953</v>
      </c>
      <c r="B10" s="31">
        <f>VLOOKUP(A10,Master!$A:$H,2,FALSE)</f>
        <v>41216</v>
      </c>
      <c r="C10" s="65">
        <f>VLOOKUP(A10,Master!$A:$H,3,FALSE)</f>
        <v>0.79166666666666696</v>
      </c>
      <c r="D10" s="31" t="str">
        <f>VLOOKUP(A10,Master!$A:$H,4,FALSE)</f>
        <v>SPC</v>
      </c>
      <c r="E10" s="31" t="s">
        <v>9</v>
      </c>
      <c r="F10" s="31" t="s">
        <v>15</v>
      </c>
      <c r="G10" s="66">
        <f>VLOOKUP(A10,Master!$A:$H,7,FALSE)</f>
        <v>7</v>
      </c>
      <c r="H10" s="31" t="str">
        <f>VLOOKUP(A10,Master!$A:$H,8,FALSE)</f>
        <v>Boys</v>
      </c>
      <c r="I10" s="5" t="str">
        <f t="shared" si="0"/>
        <v>BRG2IHM1</v>
      </c>
      <c r="J10" s="5" t="str">
        <f t="shared" si="1"/>
        <v>SPCIHM1</v>
      </c>
      <c r="K10" s="5" t="str">
        <f t="shared" si="2"/>
        <v>JUDJUD3</v>
      </c>
      <c r="L10" s="7">
        <f t="shared" si="3"/>
        <v>1</v>
      </c>
      <c r="O10" s="8" t="s">
        <v>23</v>
      </c>
      <c r="P10" s="19">
        <f t="shared" si="4"/>
        <v>10</v>
      </c>
      <c r="Q10" s="19">
        <f t="shared" si="5"/>
        <v>5</v>
      </c>
      <c r="R10" s="19">
        <f t="shared" si="6"/>
        <v>5</v>
      </c>
      <c r="S10" s="6">
        <f t="shared" si="7"/>
        <v>4</v>
      </c>
      <c r="T10" s="24">
        <f t="shared" si="8"/>
        <v>0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2.6" customHeight="1" x14ac:dyDescent="0.15">
      <c r="A11" s="29" t="s">
        <v>954</v>
      </c>
      <c r="B11" s="31">
        <f>VLOOKUP(A11,Master!$A:$H,2,FALSE)</f>
        <v>41216</v>
      </c>
      <c r="C11" s="65">
        <f>VLOOKUP(A11,Master!$A:$H,3,FALSE)</f>
        <v>0.83333333333333304</v>
      </c>
      <c r="D11" s="31" t="str">
        <f>VLOOKUP(A11,Master!$A:$H,4,FALSE)</f>
        <v>SPC</v>
      </c>
      <c r="E11" s="31" t="s">
        <v>7</v>
      </c>
      <c r="F11" s="31" t="s">
        <v>48</v>
      </c>
      <c r="G11" s="66">
        <f>VLOOKUP(A11,Master!$A:$H,7,FALSE)</f>
        <v>7</v>
      </c>
      <c r="H11" s="31" t="str">
        <f>VLOOKUP(A11,Master!$A:$H,8,FALSE)</f>
        <v>Boys</v>
      </c>
      <c r="I11" s="5" t="str">
        <f t="shared" si="0"/>
        <v>BRG1NDA1</v>
      </c>
      <c r="J11" s="5" t="str">
        <f t="shared" si="1"/>
        <v>SPCNDA1</v>
      </c>
      <c r="K11" s="5" t="str">
        <f t="shared" si="2"/>
        <v>NDANDA1</v>
      </c>
      <c r="L11" s="7">
        <f t="shared" si="3"/>
        <v>0</v>
      </c>
      <c r="O11" s="8" t="s">
        <v>48</v>
      </c>
      <c r="P11" s="19">
        <f t="shared" si="4"/>
        <v>10</v>
      </c>
      <c r="Q11" s="19">
        <f t="shared" si="5"/>
        <v>5</v>
      </c>
      <c r="R11" s="19">
        <f t="shared" si="6"/>
        <v>5</v>
      </c>
      <c r="S11" s="6">
        <f t="shared" si="7"/>
        <v>5</v>
      </c>
      <c r="T11" s="24">
        <f t="shared" si="8"/>
        <v>0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2.6" customHeight="1" x14ac:dyDescent="0.15">
      <c r="A12" s="29" t="s">
        <v>955</v>
      </c>
      <c r="B12" s="31">
        <f>VLOOKUP(A12,Master!$A:$H,2,FALSE)</f>
        <v>41216</v>
      </c>
      <c r="C12" s="65">
        <f>VLOOKUP(A12,Master!$A:$H,3,FALSE)</f>
        <v>0.70833333333333304</v>
      </c>
      <c r="D12" s="31" t="str">
        <f>VLOOKUP(A12,Master!$A:$H,4,FALSE)</f>
        <v>JOE</v>
      </c>
      <c r="E12" s="31" t="s">
        <v>19</v>
      </c>
      <c r="F12" s="31" t="s">
        <v>23</v>
      </c>
      <c r="G12" s="66">
        <f>VLOOKUP(A12,Master!$A:$H,7,FALSE)</f>
        <v>7</v>
      </c>
      <c r="H12" s="31" t="str">
        <f>VLOOKUP(A12,Master!$A:$H,8,FALSE)</f>
        <v>Boys</v>
      </c>
      <c r="I12" s="5" t="str">
        <f t="shared" si="0"/>
        <v>SJN1JUD3</v>
      </c>
      <c r="J12" s="5" t="str">
        <f t="shared" si="1"/>
        <v>JOEJUD3</v>
      </c>
      <c r="K12" s="5" t="str">
        <f t="shared" si="2"/>
        <v>OLAOLA1</v>
      </c>
      <c r="L12" s="7">
        <f t="shared" si="3"/>
        <v>0</v>
      </c>
      <c r="O12" s="8" t="s">
        <v>20</v>
      </c>
      <c r="P12" s="19">
        <f t="shared" si="4"/>
        <v>10</v>
      </c>
      <c r="Q12" s="19">
        <f t="shared" si="5"/>
        <v>5</v>
      </c>
      <c r="R12" s="19">
        <f t="shared" si="6"/>
        <v>5</v>
      </c>
      <c r="S12" s="6">
        <f t="shared" si="7"/>
        <v>5</v>
      </c>
      <c r="T12" s="24">
        <f t="shared" si="8"/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2.6" customHeight="1" x14ac:dyDescent="0.15">
      <c r="A13" s="29" t="s">
        <v>956</v>
      </c>
      <c r="B13" s="31">
        <f>VLOOKUP(A13,Master!$A:$H,2,FALSE)</f>
        <v>41223</v>
      </c>
      <c r="C13" s="65">
        <f>VLOOKUP(A13,Master!$A:$H,3,FALSE)</f>
        <v>0.70833333333333304</v>
      </c>
      <c r="D13" s="31" t="str">
        <f>VLOOKUP(A13,Master!$A:$H,4,FALSE)</f>
        <v>OLA</v>
      </c>
      <c r="E13" s="31" t="s">
        <v>15</v>
      </c>
      <c r="F13" s="31" t="s">
        <v>7</v>
      </c>
      <c r="G13" s="66">
        <f>VLOOKUP(A13,Master!$A:$H,7,FALSE)</f>
        <v>7</v>
      </c>
      <c r="H13" s="31" t="str">
        <f>VLOOKUP(A13,Master!$A:$H,8,FALSE)</f>
        <v>Boys</v>
      </c>
      <c r="I13" s="5" t="str">
        <f t="shared" si="0"/>
        <v>IHM1BRG1</v>
      </c>
      <c r="J13" s="5" t="str">
        <f t="shared" si="1"/>
        <v>OLABRG1</v>
      </c>
      <c r="K13" s="5" t="str">
        <f t="shared" si="2"/>
        <v>OLAOLA2</v>
      </c>
      <c r="L13" s="7">
        <f t="shared" si="3"/>
        <v>0</v>
      </c>
      <c r="O13" s="8" t="s">
        <v>25</v>
      </c>
      <c r="P13" s="19">
        <f t="shared" si="4"/>
        <v>10</v>
      </c>
      <c r="Q13" s="19">
        <f t="shared" si="5"/>
        <v>5</v>
      </c>
      <c r="R13" s="19">
        <f t="shared" si="6"/>
        <v>5</v>
      </c>
      <c r="S13" s="6">
        <f t="shared" si="7"/>
        <v>5</v>
      </c>
      <c r="T13" s="24">
        <f t="shared" si="8"/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2.6" customHeight="1" x14ac:dyDescent="0.15">
      <c r="A14" s="29" t="s">
        <v>957</v>
      </c>
      <c r="B14" s="31">
        <f>VLOOKUP(A14,Master!$A:$H,2,FALSE)</f>
        <v>41223</v>
      </c>
      <c r="C14" s="65">
        <f>VLOOKUP(A14,Master!$A:$H,3,FALSE)</f>
        <v>0.70833333333333404</v>
      </c>
      <c r="D14" s="31" t="str">
        <f>VLOOKUP(A14,Master!$A:$H,4,FALSE)</f>
        <v>JOE</v>
      </c>
      <c r="E14" s="31" t="s">
        <v>48</v>
      </c>
      <c r="F14" s="31" t="s">
        <v>19</v>
      </c>
      <c r="G14" s="66">
        <f>VLOOKUP(A14,Master!$A:$H,7,FALSE)</f>
        <v>7</v>
      </c>
      <c r="H14" s="31" t="str">
        <f>VLOOKUP(A14,Master!$A:$H,8,FALSE)</f>
        <v>Boys</v>
      </c>
      <c r="I14" s="5" t="str">
        <f t="shared" si="0"/>
        <v>NDA1SJN1</v>
      </c>
      <c r="J14" s="5" t="str">
        <f t="shared" si="1"/>
        <v>JOESJN1</v>
      </c>
      <c r="K14" s="5" t="str">
        <f t="shared" si="2"/>
        <v>OLAOLA3</v>
      </c>
      <c r="L14" s="7">
        <f t="shared" si="3"/>
        <v>0</v>
      </c>
      <c r="O14" s="8" t="s">
        <v>47</v>
      </c>
      <c r="P14" s="19">
        <f t="shared" si="4"/>
        <v>10</v>
      </c>
      <c r="Q14" s="19">
        <f t="shared" si="5"/>
        <v>5</v>
      </c>
      <c r="R14" s="19">
        <f t="shared" si="6"/>
        <v>5</v>
      </c>
      <c r="S14" s="6">
        <f t="shared" si="7"/>
        <v>5</v>
      </c>
      <c r="T14" s="24">
        <f t="shared" si="8"/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2.6" customHeight="1" x14ac:dyDescent="0.15">
      <c r="A15" s="29" t="s">
        <v>958</v>
      </c>
      <c r="B15" s="31">
        <f>VLOOKUP(A15,Master!$A:$H,2,FALSE)</f>
        <v>41223</v>
      </c>
      <c r="C15" s="65">
        <f>VLOOKUP(A15,Master!$A:$H,3,FALSE)</f>
        <v>0.70833333333333304</v>
      </c>
      <c r="D15" s="31" t="str">
        <f>VLOOKUP(A15,Master!$A:$H,4,FALSE)</f>
        <v>STM</v>
      </c>
      <c r="E15" s="31" t="s">
        <v>43</v>
      </c>
      <c r="F15" s="31" t="s">
        <v>13</v>
      </c>
      <c r="G15" s="66">
        <f>VLOOKUP(A15,Master!$A:$H,7,FALSE)</f>
        <v>7</v>
      </c>
      <c r="H15" s="31" t="str">
        <f>VLOOKUP(A15,Master!$A:$H,8,FALSE)</f>
        <v>Boys</v>
      </c>
      <c r="I15" s="5" t="str">
        <f t="shared" si="0"/>
        <v>JOE1SJN2</v>
      </c>
      <c r="J15" s="5" t="str">
        <f t="shared" si="1"/>
        <v>STMSJN2</v>
      </c>
      <c r="K15" s="5" t="str">
        <f t="shared" si="2"/>
        <v>SCSSCS1</v>
      </c>
      <c r="L15" s="7">
        <f t="shared" si="3"/>
        <v>0</v>
      </c>
      <c r="O15" s="8" t="s">
        <v>49</v>
      </c>
      <c r="P15" s="19">
        <f t="shared" si="4"/>
        <v>10</v>
      </c>
      <c r="Q15" s="19">
        <f t="shared" si="5"/>
        <v>5</v>
      </c>
      <c r="R15" s="19">
        <f t="shared" si="6"/>
        <v>5</v>
      </c>
      <c r="S15" s="6">
        <f t="shared" si="7"/>
        <v>5</v>
      </c>
      <c r="T15" s="24">
        <f t="shared" si="8"/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2.6" customHeight="1" x14ac:dyDescent="0.15">
      <c r="A16" s="29" t="s">
        <v>959</v>
      </c>
      <c r="B16" s="31">
        <f>VLOOKUP(A16,Master!$A:$H,2,FALSE)</f>
        <v>41223</v>
      </c>
      <c r="C16" s="65">
        <f>VLOOKUP(A16,Master!$A:$H,3,FALSE)</f>
        <v>0.66666666666666696</v>
      </c>
      <c r="D16" s="31" t="str">
        <f>VLOOKUP(A16,Master!$A:$H,4,FALSE)</f>
        <v>OLA</v>
      </c>
      <c r="E16" s="31" t="s">
        <v>23</v>
      </c>
      <c r="F16" s="31" t="s">
        <v>24</v>
      </c>
      <c r="G16" s="66">
        <f>VLOOKUP(A16,Master!$A:$H,7,FALSE)</f>
        <v>7</v>
      </c>
      <c r="H16" s="31" t="str">
        <f>VLOOKUP(A16,Master!$A:$H,8,FALSE)</f>
        <v>Boys</v>
      </c>
      <c r="I16" s="5" t="str">
        <f t="shared" si="0"/>
        <v>JUD3JUD2</v>
      </c>
      <c r="J16" s="5" t="str">
        <f t="shared" si="1"/>
        <v>OLAJUD2</v>
      </c>
      <c r="K16" s="5" t="str">
        <f t="shared" si="2"/>
        <v>SJNSJN1</v>
      </c>
      <c r="L16" s="7">
        <f t="shared" si="3"/>
        <v>0</v>
      </c>
      <c r="O16" s="8" t="s">
        <v>19</v>
      </c>
      <c r="P16" s="19">
        <f t="shared" si="4"/>
        <v>10</v>
      </c>
      <c r="Q16" s="19">
        <f t="shared" si="5"/>
        <v>5</v>
      </c>
      <c r="R16" s="19">
        <f t="shared" si="6"/>
        <v>5</v>
      </c>
      <c r="S16" s="6">
        <f t="shared" si="7"/>
        <v>5</v>
      </c>
      <c r="T16" s="24">
        <f t="shared" si="8"/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9" ht="12.6" customHeight="1" x14ac:dyDescent="0.15">
      <c r="A17" s="29" t="s">
        <v>960</v>
      </c>
      <c r="B17" s="31">
        <f>VLOOKUP(A17,Master!$A:$H,2,FALSE)</f>
        <v>41223</v>
      </c>
      <c r="C17" s="65">
        <f>VLOOKUP(A17,Master!$A:$H,3,FALSE)</f>
        <v>0.625</v>
      </c>
      <c r="D17" s="31" t="str">
        <f>VLOOKUP(A17,Master!$A:$H,4,FALSE)</f>
        <v>IHM</v>
      </c>
      <c r="E17" s="31" t="s">
        <v>12</v>
      </c>
      <c r="F17" s="31" t="s">
        <v>49</v>
      </c>
      <c r="G17" s="66">
        <f>VLOOKUP(A17,Master!$A:$H,7,FALSE)</f>
        <v>7</v>
      </c>
      <c r="H17" s="31" t="str">
        <f>VLOOKUP(A17,Master!$A:$H,8,FALSE)</f>
        <v>Boys</v>
      </c>
      <c r="I17" s="5" t="str">
        <f t="shared" si="0"/>
        <v>JUD1SCS1</v>
      </c>
      <c r="J17" s="5" t="str">
        <f t="shared" si="1"/>
        <v>IHMSCS1</v>
      </c>
      <c r="K17" s="5" t="str">
        <f t="shared" si="2"/>
        <v>SJNSJN2</v>
      </c>
      <c r="L17" s="7">
        <f t="shared" si="3"/>
        <v>0</v>
      </c>
      <c r="O17" s="8" t="s">
        <v>13</v>
      </c>
      <c r="P17" s="19">
        <f t="shared" si="4"/>
        <v>10</v>
      </c>
      <c r="Q17" s="19">
        <f t="shared" si="5"/>
        <v>5</v>
      </c>
      <c r="R17" s="19">
        <f t="shared" si="6"/>
        <v>5</v>
      </c>
      <c r="S17" s="6">
        <f t="shared" si="7"/>
        <v>5</v>
      </c>
      <c r="T17" s="24">
        <f t="shared" si="8"/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9" ht="12.6" customHeight="1" x14ac:dyDescent="0.15">
      <c r="A18" s="29" t="s">
        <v>961</v>
      </c>
      <c r="B18" s="31">
        <f>VLOOKUP(A18,Master!$A:$H,2,FALSE)</f>
        <v>41223</v>
      </c>
      <c r="C18" s="65">
        <f>VLOOKUP(A18,Master!$A:$H,3,FALSE)</f>
        <v>0.625</v>
      </c>
      <c r="D18" s="31" t="str">
        <f>VLOOKUP(A18,Master!$A:$H,4,FALSE)</f>
        <v>SCS</v>
      </c>
      <c r="E18" s="31" t="s">
        <v>22</v>
      </c>
      <c r="F18" s="31" t="s">
        <v>14</v>
      </c>
      <c r="G18" s="66">
        <f>VLOOKUP(A18,Master!$A:$H,7,FALSE)</f>
        <v>7</v>
      </c>
      <c r="H18" s="31" t="str">
        <f>VLOOKUP(A18,Master!$A:$H,8,FALSE)</f>
        <v>Boys</v>
      </c>
      <c r="I18" s="5" t="str">
        <f t="shared" si="0"/>
        <v>STM2SPC2</v>
      </c>
      <c r="J18" s="5" t="str">
        <f t="shared" si="1"/>
        <v>SCSSPC2</v>
      </c>
      <c r="K18" s="5" t="str">
        <f t="shared" si="2"/>
        <v>SPCSPC1</v>
      </c>
      <c r="L18" s="7">
        <f t="shared" si="3"/>
        <v>0</v>
      </c>
      <c r="O18" s="8" t="s">
        <v>26</v>
      </c>
      <c r="P18" s="19">
        <f t="shared" si="4"/>
        <v>10</v>
      </c>
      <c r="Q18" s="19">
        <f t="shared" si="5"/>
        <v>5</v>
      </c>
      <c r="R18" s="19">
        <f t="shared" si="6"/>
        <v>5</v>
      </c>
      <c r="S18" s="6">
        <f t="shared" si="7"/>
        <v>5</v>
      </c>
      <c r="T18" s="24">
        <f t="shared" si="8"/>
        <v>0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9" ht="12.6" customHeight="1" x14ac:dyDescent="0.15">
      <c r="A19" s="29" t="s">
        <v>962</v>
      </c>
      <c r="B19" s="31">
        <f>VLOOKUP(A19,Master!$A:$H,2,FALSE)</f>
        <v>41223</v>
      </c>
      <c r="C19" s="65">
        <f>VLOOKUP(A19,Master!$A:$H,3,FALSE)</f>
        <v>0.79166666666666696</v>
      </c>
      <c r="D19" s="31" t="str">
        <f>VLOOKUP(A19,Master!$A:$H,4,FALSE)</f>
        <v>BRG</v>
      </c>
      <c r="E19" s="31" t="s">
        <v>20</v>
      </c>
      <c r="F19" s="31" t="s">
        <v>4</v>
      </c>
      <c r="G19" s="66">
        <f>VLOOKUP(A19,Master!$A:$H,7,FALSE)</f>
        <v>7</v>
      </c>
      <c r="H19" s="31" t="str">
        <f>VLOOKUP(A19,Master!$A:$H,8,FALSE)</f>
        <v>Boys</v>
      </c>
      <c r="I19" s="5" t="str">
        <f t="shared" si="0"/>
        <v>OLA1CTK1</v>
      </c>
      <c r="J19" s="5" t="str">
        <f t="shared" si="1"/>
        <v>BRGCTK1</v>
      </c>
      <c r="K19" s="5" t="str">
        <f t="shared" si="2"/>
        <v>SPCSPC2</v>
      </c>
      <c r="L19" s="7">
        <f t="shared" si="3"/>
        <v>0</v>
      </c>
      <c r="O19" s="8" t="s">
        <v>14</v>
      </c>
      <c r="P19" s="19">
        <f t="shared" si="4"/>
        <v>10</v>
      </c>
      <c r="Q19" s="19">
        <f t="shared" si="5"/>
        <v>5</v>
      </c>
      <c r="R19" s="19">
        <f t="shared" si="6"/>
        <v>5</v>
      </c>
      <c r="S19" s="6">
        <f t="shared" si="7"/>
        <v>5</v>
      </c>
      <c r="T19" s="24">
        <f t="shared" si="8"/>
        <v>0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9" ht="12.6" customHeight="1" x14ac:dyDescent="0.15">
      <c r="A20" s="29" t="s">
        <v>963</v>
      </c>
      <c r="B20" s="31">
        <f>VLOOKUP(A20,Master!$A:$H,2,FALSE)</f>
        <v>41223</v>
      </c>
      <c r="C20" s="65">
        <f>VLOOKUP(A20,Master!$A:$H,3,FALSE)</f>
        <v>0.66666666666666696</v>
      </c>
      <c r="D20" s="31" t="str">
        <f>VLOOKUP(A20,Master!$A:$H,4,FALSE)</f>
        <v>JUD</v>
      </c>
      <c r="E20" s="31" t="s">
        <v>25</v>
      </c>
      <c r="F20" s="31" t="s">
        <v>16</v>
      </c>
      <c r="G20" s="66">
        <f>VLOOKUP(A20,Master!$A:$H,7,FALSE)</f>
        <v>7</v>
      </c>
      <c r="H20" s="31" t="str">
        <f>VLOOKUP(A20,Master!$A:$H,8,FALSE)</f>
        <v>Boys</v>
      </c>
      <c r="I20" s="5" t="str">
        <f t="shared" si="0"/>
        <v>OLA2CTK2</v>
      </c>
      <c r="J20" s="5" t="str">
        <f t="shared" si="1"/>
        <v>JUDCTK2</v>
      </c>
      <c r="K20" s="5" t="str">
        <f t="shared" si="2"/>
        <v>SPCSPC3</v>
      </c>
      <c r="L20" s="7">
        <f t="shared" si="3"/>
        <v>0</v>
      </c>
      <c r="O20" s="8" t="s">
        <v>21</v>
      </c>
      <c r="P20" s="19">
        <f t="shared" si="4"/>
        <v>10</v>
      </c>
      <c r="Q20" s="19">
        <f t="shared" si="5"/>
        <v>5</v>
      </c>
      <c r="R20" s="19">
        <f t="shared" si="6"/>
        <v>5</v>
      </c>
      <c r="S20" s="6">
        <f t="shared" si="7"/>
        <v>5</v>
      </c>
      <c r="T20" s="24">
        <f t="shared" si="8"/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9" ht="12.6" customHeight="1" x14ac:dyDescent="0.15">
      <c r="A21" s="29" t="s">
        <v>964</v>
      </c>
      <c r="B21" s="31">
        <f>VLOOKUP(A21,Master!$A:$H,2,FALSE)</f>
        <v>41223</v>
      </c>
      <c r="C21" s="65">
        <f>VLOOKUP(A21,Master!$A:$H,3,FALSE)</f>
        <v>0.66666666666666696</v>
      </c>
      <c r="D21" s="31" t="str">
        <f>VLOOKUP(A21,Master!$A:$H,4,FALSE)</f>
        <v>SJN</v>
      </c>
      <c r="E21" s="31" t="s">
        <v>18</v>
      </c>
      <c r="F21" s="31" t="s">
        <v>26</v>
      </c>
      <c r="G21" s="66">
        <f>VLOOKUP(A21,Master!$A:$H,7,FALSE)</f>
        <v>7</v>
      </c>
      <c r="H21" s="31" t="str">
        <f>VLOOKUP(A21,Master!$A:$H,8,FALSE)</f>
        <v>Boys</v>
      </c>
      <c r="I21" s="5" t="str">
        <f t="shared" si="0"/>
        <v>STM1SPC1</v>
      </c>
      <c r="J21" s="5" t="str">
        <f t="shared" si="1"/>
        <v>SJNSPC1</v>
      </c>
      <c r="K21" s="5" t="str">
        <f t="shared" si="2"/>
        <v>STMSTM1</v>
      </c>
      <c r="L21" s="7">
        <f t="shared" si="3"/>
        <v>0</v>
      </c>
      <c r="O21" s="8" t="s">
        <v>18</v>
      </c>
      <c r="P21" s="19">
        <f t="shared" si="4"/>
        <v>10</v>
      </c>
      <c r="Q21" s="19">
        <f t="shared" si="5"/>
        <v>5</v>
      </c>
      <c r="R21" s="19">
        <f t="shared" si="6"/>
        <v>5</v>
      </c>
      <c r="S21" s="6">
        <f t="shared" si="7"/>
        <v>5</v>
      </c>
      <c r="T21" s="24">
        <f t="shared" si="8"/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9" ht="12.6" customHeight="1" x14ac:dyDescent="0.15">
      <c r="A22" s="29" t="s">
        <v>965</v>
      </c>
      <c r="B22" s="31">
        <f>VLOOKUP(A22,Master!$A:$H,2,FALSE)</f>
        <v>41223</v>
      </c>
      <c r="C22" s="65">
        <f>VLOOKUP(A22,Master!$A:$H,3,FALSE)</f>
        <v>0.75</v>
      </c>
      <c r="D22" s="31" t="str">
        <f>VLOOKUP(A22,Master!$A:$H,4,FALSE)</f>
        <v>STM</v>
      </c>
      <c r="E22" s="31" t="s">
        <v>47</v>
      </c>
      <c r="F22" s="31" t="s">
        <v>21</v>
      </c>
      <c r="G22" s="66">
        <f>VLOOKUP(A22,Master!$A:$H,7,FALSE)</f>
        <v>7</v>
      </c>
      <c r="H22" s="31" t="str">
        <f>VLOOKUP(A22,Master!$A:$H,8,FALSE)</f>
        <v>Boys</v>
      </c>
      <c r="I22" s="5" t="str">
        <f t="shared" si="0"/>
        <v>OLA3SPC3</v>
      </c>
      <c r="J22" s="5" t="str">
        <f t="shared" si="1"/>
        <v>STMSPC3</v>
      </c>
      <c r="K22" s="5" t="str">
        <f t="shared" si="2"/>
        <v>STMSTM2</v>
      </c>
      <c r="L22" s="7">
        <f t="shared" si="3"/>
        <v>0</v>
      </c>
      <c r="O22" s="8" t="s">
        <v>22</v>
      </c>
      <c r="P22" s="19">
        <f t="shared" si="4"/>
        <v>10</v>
      </c>
      <c r="Q22" s="19">
        <f t="shared" si="5"/>
        <v>5</v>
      </c>
      <c r="R22" s="19">
        <f t="shared" si="6"/>
        <v>5</v>
      </c>
      <c r="S22" s="6">
        <f t="shared" si="7"/>
        <v>5</v>
      </c>
      <c r="T22" s="24">
        <f t="shared" si="8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9" ht="12.6" customHeight="1" x14ac:dyDescent="0.15">
      <c r="A23" s="29" t="s">
        <v>966</v>
      </c>
      <c r="B23" s="31">
        <f>VLOOKUP(A23,Master!$A:$H,2,FALSE)</f>
        <v>41223</v>
      </c>
      <c r="C23" s="65">
        <f>VLOOKUP(A23,Master!$A:$H,3,FALSE)</f>
        <v>0.79166666666666696</v>
      </c>
      <c r="D23" s="31" t="str">
        <f>VLOOKUP(A23,Master!$A:$H,4,FALSE)</f>
        <v>SPC</v>
      </c>
      <c r="E23" s="31" t="s">
        <v>60</v>
      </c>
      <c r="F23" s="31" t="s">
        <v>9</v>
      </c>
      <c r="G23" s="66">
        <f>VLOOKUP(A23,Master!$A:$H,7,FALSE)</f>
        <v>7</v>
      </c>
      <c r="H23" s="31" t="str">
        <f>VLOOKUP(A23,Master!$A:$H,8,FALSE)</f>
        <v>Boys</v>
      </c>
      <c r="I23" s="5" t="str">
        <f t="shared" si="0"/>
        <v>TRN1BRG2</v>
      </c>
      <c r="J23" s="5" t="str">
        <f t="shared" si="1"/>
        <v>SPCBRG2</v>
      </c>
      <c r="K23" s="5" t="str">
        <f t="shared" si="2"/>
        <v>TRNTRN1</v>
      </c>
      <c r="L23" s="7">
        <f t="shared" si="3"/>
        <v>4</v>
      </c>
      <c r="O23" s="8" t="s">
        <v>60</v>
      </c>
      <c r="P23" s="19">
        <f t="shared" si="4"/>
        <v>10</v>
      </c>
      <c r="Q23" s="19">
        <f t="shared" si="5"/>
        <v>5</v>
      </c>
      <c r="R23" s="19">
        <f t="shared" si="6"/>
        <v>5</v>
      </c>
      <c r="S23" s="6">
        <f t="shared" si="7"/>
        <v>1</v>
      </c>
      <c r="T23" s="24">
        <f t="shared" si="8"/>
        <v>0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9" ht="12.6" customHeight="1" x14ac:dyDescent="0.15">
      <c r="A24" s="29" t="s">
        <v>967</v>
      </c>
      <c r="B24" s="31">
        <f>VLOOKUP(A24,Master!$A:$H,2,FALSE)</f>
        <v>41230</v>
      </c>
      <c r="C24" s="65">
        <f>VLOOKUP(A24,Master!$A:$H,3,FALSE)</f>
        <v>0.75</v>
      </c>
      <c r="D24" s="31" t="str">
        <f>VLOOKUP(A24,Master!$A:$H,4,FALSE)</f>
        <v>STM</v>
      </c>
      <c r="E24" s="31" t="s">
        <v>9</v>
      </c>
      <c r="F24" s="31" t="s">
        <v>47</v>
      </c>
      <c r="G24" s="66">
        <f>VLOOKUP(A24,Master!$A:$H,7,FALSE)</f>
        <v>7</v>
      </c>
      <c r="H24" s="31" t="str">
        <f>VLOOKUP(A24,Master!$A:$H,8,FALSE)</f>
        <v>Boys</v>
      </c>
      <c r="I24" s="5" t="str">
        <f t="shared" si="0"/>
        <v>BRG2OLA3</v>
      </c>
      <c r="J24" s="5" t="str">
        <f t="shared" si="1"/>
        <v>STMOLA3</v>
      </c>
      <c r="K24" s="5" t="e">
        <f>CONCATENATE(LEFT(#REF!,3),#REF!)</f>
        <v>#REF!</v>
      </c>
      <c r="L24" s="7">
        <f t="shared" si="3"/>
        <v>0</v>
      </c>
    </row>
    <row r="25" spans="1:39" ht="12.6" customHeight="1" x14ac:dyDescent="0.15">
      <c r="A25" s="29" t="s">
        <v>968</v>
      </c>
      <c r="B25" s="31">
        <f>VLOOKUP(A25,Master!$A:$H,2,FALSE)</f>
        <v>41230</v>
      </c>
      <c r="C25" s="65">
        <f>VLOOKUP(A25,Master!$A:$H,3,FALSE)</f>
        <v>0.45833333333333298</v>
      </c>
      <c r="D25" s="31" t="str">
        <f>VLOOKUP(A25,Master!$A:$H,4,FALSE)</f>
        <v>TRN</v>
      </c>
      <c r="E25" s="31" t="s">
        <v>7</v>
      </c>
      <c r="F25" s="31" t="s">
        <v>60</v>
      </c>
      <c r="G25" s="66">
        <f>VLOOKUP(A25,Master!$A:$H,7,FALSE)</f>
        <v>7</v>
      </c>
      <c r="H25" s="31" t="str">
        <f>VLOOKUP(A25,Master!$A:$H,8,FALSE)</f>
        <v>Boys</v>
      </c>
      <c r="I25" s="5" t="str">
        <f t="shared" si="0"/>
        <v>BRG1TRN1</v>
      </c>
      <c r="J25" s="5" t="str">
        <f t="shared" si="1"/>
        <v>TRNTRN1</v>
      </c>
      <c r="K25" s="5" t="e">
        <f>CONCATENATE(LEFT(#REF!,3),#REF!)</f>
        <v>#REF!</v>
      </c>
      <c r="L25" s="7">
        <f t="shared" si="3"/>
        <v>0</v>
      </c>
      <c r="Q25" s="72" t="s">
        <v>27</v>
      </c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</row>
    <row r="26" spans="1:39" ht="12.6" customHeight="1" x14ac:dyDescent="0.15">
      <c r="A26" s="29" t="s">
        <v>969</v>
      </c>
      <c r="B26" s="31">
        <f>VLOOKUP(A26,Master!$A:$H,2,FALSE)</f>
        <v>41230</v>
      </c>
      <c r="C26" s="65">
        <f>VLOOKUP(A26,Master!$A:$H,3,FALSE)</f>
        <v>0.58333333333333304</v>
      </c>
      <c r="D26" s="31" t="str">
        <f>VLOOKUP(A26,Master!$A:$H,4,FALSE)</f>
        <v>SJN</v>
      </c>
      <c r="E26" s="31" t="s">
        <v>19</v>
      </c>
      <c r="F26" s="31" t="s">
        <v>15</v>
      </c>
      <c r="G26" s="66">
        <f>VLOOKUP(A26,Master!$A:$H,7,FALSE)</f>
        <v>7</v>
      </c>
      <c r="H26" s="31" t="str">
        <f>VLOOKUP(A26,Master!$A:$H,8,FALSE)</f>
        <v>Boys</v>
      </c>
      <c r="I26" s="5" t="str">
        <f t="shared" si="0"/>
        <v>SJN1IHM1</v>
      </c>
      <c r="J26" s="5" t="str">
        <f t="shared" si="1"/>
        <v>SJNIHM1</v>
      </c>
      <c r="K26" s="5"/>
      <c r="L26" s="7"/>
      <c r="M26" s="5"/>
      <c r="N26" s="5"/>
      <c r="P26" s="9"/>
      <c r="Q26" s="10" t="str">
        <f>O2</f>
        <v>BRG1</v>
      </c>
      <c r="R26" s="10" t="str">
        <f>O3</f>
        <v>BRG2</v>
      </c>
      <c r="S26" s="10" t="str">
        <f>O4</f>
        <v>CTK1</v>
      </c>
      <c r="T26" s="10" t="str">
        <f>O5</f>
        <v>CTK2</v>
      </c>
      <c r="U26" s="10" t="str">
        <f>O6</f>
        <v>IHM1</v>
      </c>
      <c r="V26" s="10" t="str">
        <f>O7</f>
        <v>JOE1</v>
      </c>
      <c r="W26" s="10" t="str">
        <f>O8</f>
        <v>JUD1</v>
      </c>
      <c r="X26" s="10" t="str">
        <f>O9</f>
        <v>JUD2</v>
      </c>
      <c r="Y26" s="10" t="str">
        <f>O10</f>
        <v>JUD3</v>
      </c>
      <c r="Z26" s="10" t="str">
        <f>O11</f>
        <v>NDA1</v>
      </c>
      <c r="AA26" s="10" t="str">
        <f>O12</f>
        <v>OLA1</v>
      </c>
      <c r="AB26" s="10" t="str">
        <f>O13</f>
        <v>OLA2</v>
      </c>
      <c r="AC26" s="10" t="str">
        <f>O14</f>
        <v>OLA3</v>
      </c>
      <c r="AD26" s="10" t="str">
        <f>O15</f>
        <v>SCS1</v>
      </c>
      <c r="AE26" s="10" t="str">
        <f>O16</f>
        <v>SJN1</v>
      </c>
      <c r="AF26" s="10" t="str">
        <f>O17</f>
        <v>SJN2</v>
      </c>
      <c r="AG26" s="10" t="str">
        <f>O18</f>
        <v>SPC1</v>
      </c>
      <c r="AH26" s="10" t="str">
        <f>O19</f>
        <v>SPC2</v>
      </c>
      <c r="AI26" s="10" t="str">
        <f>O20</f>
        <v>SPC3</v>
      </c>
      <c r="AJ26" s="10" t="str">
        <f>O21</f>
        <v>STM1</v>
      </c>
      <c r="AK26" s="10" t="str">
        <f>O22</f>
        <v>STM2</v>
      </c>
      <c r="AL26" s="10" t="str">
        <f>O23</f>
        <v>TRN1</v>
      </c>
      <c r="AM26" s="10" t="s">
        <v>29</v>
      </c>
    </row>
    <row r="27" spans="1:39" ht="12.6" customHeight="1" x14ac:dyDescent="0.15">
      <c r="A27" s="29" t="s">
        <v>970</v>
      </c>
      <c r="B27" s="31">
        <f>VLOOKUP(A27,Master!$A:$H,2,FALSE)</f>
        <v>41230</v>
      </c>
      <c r="C27" s="65">
        <f>VLOOKUP(A27,Master!$A:$H,3,FALSE)</f>
        <v>0.54166666666666696</v>
      </c>
      <c r="D27" s="31" t="str">
        <f>VLOOKUP(A27,Master!$A:$H,4,FALSE)</f>
        <v>IHM</v>
      </c>
      <c r="E27" s="31" t="s">
        <v>13</v>
      </c>
      <c r="F27" s="31" t="s">
        <v>49</v>
      </c>
      <c r="G27" s="66">
        <f>VLOOKUP(A27,Master!$A:$H,7,FALSE)</f>
        <v>7</v>
      </c>
      <c r="H27" s="31" t="str">
        <f>VLOOKUP(A27,Master!$A:$H,8,FALSE)</f>
        <v>Boys</v>
      </c>
      <c r="I27" s="5" t="str">
        <f t="shared" si="0"/>
        <v>SJN2SCS1</v>
      </c>
      <c r="J27" s="5" t="str">
        <f t="shared" si="1"/>
        <v>IHMSCS1</v>
      </c>
      <c r="K27" s="5"/>
      <c r="L27" s="7"/>
      <c r="M27" s="5"/>
      <c r="N27" s="5"/>
      <c r="O27" s="77" t="s">
        <v>41</v>
      </c>
      <c r="P27" s="8" t="str">
        <f t="shared" ref="P27:P48" si="9">O2</f>
        <v>BRG1</v>
      </c>
      <c r="Q27" s="10"/>
      <c r="R27" s="40">
        <f>SUM(COUNTIF($I$2:$I$111,CONCATENATE($P27,$R$26)))</f>
        <v>0</v>
      </c>
      <c r="S27" s="40">
        <f>SUM(COUNTIF($I$2:$I$111,CONCATENATE($P27,$S$26)))</f>
        <v>0</v>
      </c>
      <c r="T27" s="40">
        <f>SUM(COUNTIF($I$2:$I$111,CONCATENATE($P27,$T$26)))</f>
        <v>0</v>
      </c>
      <c r="U27" s="40">
        <f>SUM(COUNTIF($I$2:$I$111,CONCATENATE($P27,$U$26)))</f>
        <v>0</v>
      </c>
      <c r="V27" s="40">
        <f>SUM(COUNTIF($I$2:$I$111,CONCATENATE($P27,$V$26)))</f>
        <v>0</v>
      </c>
      <c r="W27" s="40">
        <f t="shared" ref="W27:W32" si="10">SUM(COUNTIF($I$2:$I$111,CONCATENATE($P27,$W$26)))</f>
        <v>1</v>
      </c>
      <c r="X27" s="40">
        <f t="shared" ref="X27:X33" si="11">SUM(COUNTIF($I$2:$I$111,CONCATENATE($P27,$X$26)))</f>
        <v>0</v>
      </c>
      <c r="Y27" s="40">
        <f t="shared" ref="Y27:Y34" si="12">SUM(COUNTIF($I$2:$I$111,CONCATENATE($P27,$Y$26)))</f>
        <v>0</v>
      </c>
      <c r="Z27" s="40">
        <f t="shared" ref="Z27:Z35" si="13">SUM(COUNTIF($I$2:$I$111,CONCATENATE($P27,$Z$26)))</f>
        <v>1</v>
      </c>
      <c r="AA27" s="40">
        <f t="shared" ref="AA27:AA36" si="14">SUM(COUNTIF($I$2:$I$111,CONCATENATE($P27,$AA$26)))</f>
        <v>0</v>
      </c>
      <c r="AB27" s="40">
        <f t="shared" ref="AB27:AB37" si="15">SUM(COUNTIF($I$2:$I$111,CONCATENATE($P27,$AB$26)))</f>
        <v>0</v>
      </c>
      <c r="AC27" s="40">
        <f t="shared" ref="AC27:AC38" si="16">SUM(COUNTIF($I$2:$I$111,CONCATENATE($P27,$AC$26)))</f>
        <v>0</v>
      </c>
      <c r="AD27" s="40">
        <f t="shared" ref="AD27:AD39" si="17">SUM(COUNTIF($I$2:$I$111,CONCATENATE($P27,$AD$26)))</f>
        <v>0</v>
      </c>
      <c r="AE27" s="40">
        <f t="shared" ref="AE27:AE40" si="18">SUM(COUNTIF($I$2:$I$111,CONCATENATE($P27,$AE$26)))</f>
        <v>0</v>
      </c>
      <c r="AF27" s="40">
        <f t="shared" ref="AF27:AF41" si="19">SUM(COUNTIF($I$2:$I$111,CONCATENATE($P27,$AF$26)))</f>
        <v>1</v>
      </c>
      <c r="AG27" s="40">
        <f t="shared" ref="AG27:AG42" si="20">SUM(COUNTIF($I$2:$I$111,CONCATENATE($P27,$AG$26)))</f>
        <v>0</v>
      </c>
      <c r="AH27" s="40">
        <f t="shared" ref="AH27:AH43" si="21">SUM(COUNTIF($I$2:$I$111,CONCATENATE($P27,$AH$26)))</f>
        <v>0</v>
      </c>
      <c r="AI27" s="40">
        <f t="shared" ref="AI27:AI44" si="22">SUM(COUNTIF($I$2:$I$111,CONCATENATE($P27,$AI$26)))</f>
        <v>0</v>
      </c>
      <c r="AJ27" s="40">
        <f t="shared" ref="AJ27:AJ45" si="23">SUM(COUNTIF($I$2:$I$111,CONCATENATE($P27,$AJ$26)))</f>
        <v>1</v>
      </c>
      <c r="AK27" s="40">
        <f t="shared" ref="AK27:AK46" si="24">SUM(COUNTIF($I$2:$I$111,CONCATENATE($P27,$AK$26)))</f>
        <v>0</v>
      </c>
      <c r="AL27" s="40">
        <f t="shared" ref="AL27:AL47" si="25">SUM(COUNTIF($I$2:$I$111,CONCATENATE($P27,$AL$26)))</f>
        <v>1</v>
      </c>
      <c r="AM27" s="23">
        <f t="shared" ref="AM27:AM48" si="26">SUM(Q27:AL27)</f>
        <v>5</v>
      </c>
    </row>
    <row r="28" spans="1:39" ht="12.6" customHeight="1" x14ac:dyDescent="0.15">
      <c r="A28" s="29" t="s">
        <v>971</v>
      </c>
      <c r="B28" s="31">
        <f>VLOOKUP(A28,Master!$A:$H,2,FALSE)</f>
        <v>41230</v>
      </c>
      <c r="C28" s="65">
        <f>VLOOKUP(A28,Master!$A:$H,3,FALSE)</f>
        <v>0.70833333333333304</v>
      </c>
      <c r="D28" s="31" t="str">
        <f>VLOOKUP(A28,Master!$A:$H,4,FALSE)</f>
        <v>SPC</v>
      </c>
      <c r="E28" s="31" t="s">
        <v>24</v>
      </c>
      <c r="F28" s="31" t="s">
        <v>43</v>
      </c>
      <c r="G28" s="66">
        <f>VLOOKUP(A28,Master!$A:$H,7,FALSE)</f>
        <v>7</v>
      </c>
      <c r="H28" s="31" t="str">
        <f>VLOOKUP(A28,Master!$A:$H,8,FALSE)</f>
        <v>Boys</v>
      </c>
      <c r="I28" s="5" t="str">
        <f t="shared" si="0"/>
        <v>JUD2JOE1</v>
      </c>
      <c r="J28" s="5" t="str">
        <f t="shared" si="1"/>
        <v>SPCJOE1</v>
      </c>
      <c r="K28" s="5"/>
      <c r="L28" s="7"/>
      <c r="M28" s="5"/>
      <c r="N28" s="5"/>
      <c r="O28" s="78"/>
      <c r="P28" s="8" t="str">
        <f t="shared" si="9"/>
        <v>BRG2</v>
      </c>
      <c r="Q28" s="40">
        <f>COUNTIF($I$2:$I$111,CONCATENATE($P$28,Q$26))</f>
        <v>0</v>
      </c>
      <c r="R28" s="10"/>
      <c r="S28" s="40">
        <f>SUM(COUNTIF($I$2:$I$111,CONCATENATE($P28,$S$26)))</f>
        <v>0</v>
      </c>
      <c r="T28" s="40">
        <f>SUM(COUNTIF($I$2:$I$111,CONCATENATE($P28,$T$26)))</f>
        <v>0</v>
      </c>
      <c r="U28" s="40">
        <f>SUM(COUNTIF($I$2:$I$111,CONCATENATE($P28,$U$26)))</f>
        <v>1</v>
      </c>
      <c r="V28" s="40">
        <f>SUM(COUNTIF($I$2:$I$111,CONCATENATE($P28,$V$26)))</f>
        <v>0</v>
      </c>
      <c r="W28" s="40">
        <f t="shared" si="10"/>
        <v>0</v>
      </c>
      <c r="X28" s="40">
        <f t="shared" si="11"/>
        <v>1</v>
      </c>
      <c r="Y28" s="40">
        <f t="shared" si="12"/>
        <v>0</v>
      </c>
      <c r="Z28" s="40">
        <f t="shared" si="13"/>
        <v>0</v>
      </c>
      <c r="AA28" s="40">
        <f t="shared" si="14"/>
        <v>0</v>
      </c>
      <c r="AB28" s="40">
        <f t="shared" si="15"/>
        <v>1</v>
      </c>
      <c r="AC28" s="40">
        <f t="shared" si="16"/>
        <v>1</v>
      </c>
      <c r="AD28" s="40">
        <f t="shared" si="17"/>
        <v>0</v>
      </c>
      <c r="AE28" s="40">
        <f t="shared" si="18"/>
        <v>0</v>
      </c>
      <c r="AF28" s="40">
        <f t="shared" si="19"/>
        <v>0</v>
      </c>
      <c r="AG28" s="40">
        <f t="shared" si="20"/>
        <v>0</v>
      </c>
      <c r="AH28" s="40">
        <f t="shared" si="21"/>
        <v>0</v>
      </c>
      <c r="AI28" s="40">
        <f t="shared" si="22"/>
        <v>0</v>
      </c>
      <c r="AJ28" s="40">
        <f t="shared" si="23"/>
        <v>0</v>
      </c>
      <c r="AK28" s="40">
        <f t="shared" si="24"/>
        <v>1</v>
      </c>
      <c r="AL28" s="40">
        <f t="shared" si="25"/>
        <v>0</v>
      </c>
      <c r="AM28" s="23">
        <f t="shared" si="26"/>
        <v>5</v>
      </c>
    </row>
    <row r="29" spans="1:39" ht="12.6" customHeight="1" x14ac:dyDescent="0.15">
      <c r="A29" s="29" t="s">
        <v>972</v>
      </c>
      <c r="B29" s="31">
        <f>VLOOKUP(A29,Master!$A:$H,2,FALSE)</f>
        <v>41230</v>
      </c>
      <c r="C29" s="65">
        <f>VLOOKUP(A29,Master!$A:$H,3,FALSE)</f>
        <v>0.625</v>
      </c>
      <c r="D29" s="31" t="str">
        <f>VLOOKUP(A29,Master!$A:$H,4,FALSE)</f>
        <v>JUD</v>
      </c>
      <c r="E29" s="31" t="s">
        <v>48</v>
      </c>
      <c r="F29" s="31" t="s">
        <v>23</v>
      </c>
      <c r="G29" s="66">
        <f>VLOOKUP(A29,Master!$A:$H,7,FALSE)</f>
        <v>7</v>
      </c>
      <c r="H29" s="31" t="str">
        <f>VLOOKUP(A29,Master!$A:$H,8,FALSE)</f>
        <v>Boys</v>
      </c>
      <c r="I29" s="5" t="str">
        <f t="shared" si="0"/>
        <v>NDA1JUD3</v>
      </c>
      <c r="J29" s="5" t="str">
        <f t="shared" si="1"/>
        <v>JUDJUD3</v>
      </c>
      <c r="K29" s="5"/>
      <c r="L29" s="7"/>
      <c r="M29" s="5"/>
      <c r="N29" s="5"/>
      <c r="O29" s="78"/>
      <c r="P29" s="8" t="str">
        <f t="shared" si="9"/>
        <v>CTK1</v>
      </c>
      <c r="Q29" s="40">
        <f>COUNTIF($I$2:$I$111,CONCATENATE($P$29,Q$26))</f>
        <v>0</v>
      </c>
      <c r="R29" s="40">
        <f>COUNTIF($I$2:$I$111,CONCATENATE($P$29,R$26))</f>
        <v>0</v>
      </c>
      <c r="S29" s="10"/>
      <c r="T29" s="40">
        <f>SUM(COUNTIF($I$2:$I$111,CONCATENATE($P29,$T$26)))</f>
        <v>0</v>
      </c>
      <c r="U29" s="40">
        <f>SUM(COUNTIF($I$2:$I$111,CONCATENATE($P29,$U$26)))</f>
        <v>0</v>
      </c>
      <c r="V29" s="40">
        <f>SUM(COUNTIF($I$2:$I$111,CONCATENATE($P29,$V$26)))</f>
        <v>0</v>
      </c>
      <c r="W29" s="40">
        <f t="shared" si="10"/>
        <v>0</v>
      </c>
      <c r="X29" s="40">
        <f t="shared" si="11"/>
        <v>1</v>
      </c>
      <c r="Y29" s="40">
        <f t="shared" si="12"/>
        <v>0</v>
      </c>
      <c r="Z29" s="40">
        <f t="shared" si="13"/>
        <v>0</v>
      </c>
      <c r="AA29" s="40">
        <f t="shared" si="14"/>
        <v>0</v>
      </c>
      <c r="AB29" s="40">
        <f t="shared" si="15"/>
        <v>1</v>
      </c>
      <c r="AC29" s="40">
        <f t="shared" si="16"/>
        <v>0</v>
      </c>
      <c r="AD29" s="40">
        <f t="shared" si="17"/>
        <v>1</v>
      </c>
      <c r="AE29" s="40">
        <f t="shared" si="18"/>
        <v>0</v>
      </c>
      <c r="AF29" s="40">
        <f t="shared" si="19"/>
        <v>0</v>
      </c>
      <c r="AG29" s="40">
        <f t="shared" si="20"/>
        <v>0</v>
      </c>
      <c r="AH29" s="40">
        <f t="shared" si="21"/>
        <v>1</v>
      </c>
      <c r="AI29" s="40">
        <f t="shared" si="22"/>
        <v>0</v>
      </c>
      <c r="AJ29" s="40">
        <f t="shared" si="23"/>
        <v>0</v>
      </c>
      <c r="AK29" s="40">
        <f t="shared" si="24"/>
        <v>1</v>
      </c>
      <c r="AL29" s="40">
        <f t="shared" si="25"/>
        <v>0</v>
      </c>
      <c r="AM29" s="23">
        <f t="shared" si="26"/>
        <v>5</v>
      </c>
    </row>
    <row r="30" spans="1:39" ht="12.6" customHeight="1" x14ac:dyDescent="0.15">
      <c r="A30" s="29" t="s">
        <v>973</v>
      </c>
      <c r="B30" s="31">
        <f>VLOOKUP(A30,Master!$A:$H,2,FALSE)</f>
        <v>41230</v>
      </c>
      <c r="C30" s="65">
        <f>VLOOKUP(A30,Master!$A:$H,3,FALSE)</f>
        <v>0.66666666666666696</v>
      </c>
      <c r="D30" s="31" t="str">
        <f>VLOOKUP(A30,Master!$A:$H,4,FALSE)</f>
        <v>JUD</v>
      </c>
      <c r="E30" s="31" t="s">
        <v>14</v>
      </c>
      <c r="F30" s="31" t="s">
        <v>12</v>
      </c>
      <c r="G30" s="66">
        <f>VLOOKUP(A30,Master!$A:$H,7,FALSE)</f>
        <v>7</v>
      </c>
      <c r="H30" s="31" t="str">
        <f>VLOOKUP(A30,Master!$A:$H,8,FALSE)</f>
        <v>Boys</v>
      </c>
      <c r="I30" s="5" t="str">
        <f t="shared" si="0"/>
        <v>SPC2JUD1</v>
      </c>
      <c r="J30" s="5" t="str">
        <f t="shared" si="1"/>
        <v>JUDJUD1</v>
      </c>
      <c r="K30" s="5"/>
      <c r="L30" s="7"/>
      <c r="M30" s="5"/>
      <c r="N30" s="5"/>
      <c r="O30" s="78"/>
      <c r="P30" s="8" t="str">
        <f t="shared" si="9"/>
        <v>CTK2</v>
      </c>
      <c r="Q30" s="40">
        <f>COUNTIF($I$2:$I$111,CONCATENATE($P$30,Q$26))</f>
        <v>0</v>
      </c>
      <c r="R30" s="40">
        <f>COUNTIF($I$2:$I$111,CONCATENATE($P$30,R$26))</f>
        <v>0</v>
      </c>
      <c r="S30" s="40">
        <f>COUNTIF($I$2:$I$111,CONCATENATE($P$30,S$26))</f>
        <v>0</v>
      </c>
      <c r="T30" s="10"/>
      <c r="U30" s="40">
        <f>SUM(COUNTIF($I$2:$I$111,CONCATENATE($P30,$U$26)))</f>
        <v>0</v>
      </c>
      <c r="V30" s="40">
        <f>SUM(COUNTIF($I$2:$I$111,CONCATENATE($P30,$V$26)))</f>
        <v>1</v>
      </c>
      <c r="W30" s="40">
        <f t="shared" si="10"/>
        <v>1</v>
      </c>
      <c r="X30" s="40">
        <f t="shared" si="11"/>
        <v>0</v>
      </c>
      <c r="Y30" s="40">
        <f t="shared" si="12"/>
        <v>0</v>
      </c>
      <c r="Z30" s="40">
        <f t="shared" si="13"/>
        <v>0</v>
      </c>
      <c r="AA30" s="40">
        <f t="shared" si="14"/>
        <v>1</v>
      </c>
      <c r="AB30" s="40">
        <f t="shared" si="15"/>
        <v>0</v>
      </c>
      <c r="AC30" s="40">
        <f t="shared" si="16"/>
        <v>0</v>
      </c>
      <c r="AD30" s="40">
        <f t="shared" si="17"/>
        <v>0</v>
      </c>
      <c r="AE30" s="40">
        <f t="shared" si="18"/>
        <v>0</v>
      </c>
      <c r="AF30" s="40">
        <f t="shared" si="19"/>
        <v>1</v>
      </c>
      <c r="AG30" s="40">
        <f t="shared" si="20"/>
        <v>0</v>
      </c>
      <c r="AH30" s="40">
        <f t="shared" si="21"/>
        <v>0</v>
      </c>
      <c r="AI30" s="40">
        <f t="shared" si="22"/>
        <v>0</v>
      </c>
      <c r="AJ30" s="40">
        <f t="shared" si="23"/>
        <v>1</v>
      </c>
      <c r="AK30" s="40">
        <f t="shared" si="24"/>
        <v>0</v>
      </c>
      <c r="AL30" s="40">
        <f t="shared" si="25"/>
        <v>0</v>
      </c>
      <c r="AM30" s="23">
        <f t="shared" si="26"/>
        <v>5</v>
      </c>
    </row>
    <row r="31" spans="1:39" ht="12.6" customHeight="1" x14ac:dyDescent="0.15">
      <c r="A31" s="29" t="s">
        <v>974</v>
      </c>
      <c r="B31" s="31">
        <f>VLOOKUP(A31,Master!$A:$H,2,FALSE)</f>
        <v>41231</v>
      </c>
      <c r="C31" s="65">
        <f>VLOOKUP(A31,Master!$A:$H,3,FALSE)</f>
        <v>0.625</v>
      </c>
      <c r="D31" s="31" t="str">
        <f>VLOOKUP(A31,Master!$A:$H,4,FALSE)</f>
        <v>CTK</v>
      </c>
      <c r="E31" s="31" t="s">
        <v>4</v>
      </c>
      <c r="F31" s="31" t="s">
        <v>22</v>
      </c>
      <c r="G31" s="66">
        <f>VLOOKUP(A31,Master!$A:$H,7,FALSE)</f>
        <v>7</v>
      </c>
      <c r="H31" s="31" t="str">
        <f>VLOOKUP(A31,Master!$A:$H,8,FALSE)</f>
        <v>Boys</v>
      </c>
      <c r="I31" s="5" t="str">
        <f t="shared" si="0"/>
        <v>CTK1STM2</v>
      </c>
      <c r="J31" s="5" t="str">
        <f t="shared" si="1"/>
        <v>CTKSTM2</v>
      </c>
      <c r="K31" s="5"/>
      <c r="L31" s="7"/>
      <c r="M31" s="5"/>
      <c r="N31" s="5"/>
      <c r="O31" s="78"/>
      <c r="P31" s="8" t="str">
        <f t="shared" si="9"/>
        <v>IHM1</v>
      </c>
      <c r="Q31" s="40">
        <f>COUNTIF($I$2:$I$111,CONCATENATE($P$31,Q$26))</f>
        <v>1</v>
      </c>
      <c r="R31" s="40">
        <f>COUNTIF($I$2:$I$111,CONCATENATE($P$31,R$26))</f>
        <v>0</v>
      </c>
      <c r="S31" s="40">
        <f>COUNTIF($I$2:$I$111,CONCATENATE($P$31,S$26))</f>
        <v>0</v>
      </c>
      <c r="T31" s="40">
        <f>COUNTIF($I$2:$I$111,CONCATENATE($P$31,T$26))</f>
        <v>0</v>
      </c>
      <c r="U31" s="10"/>
      <c r="V31" s="40">
        <f>SUM(COUNTIF($I$2:$I$111,CONCATENATE($P31,$V$26)))</f>
        <v>0</v>
      </c>
      <c r="W31" s="40">
        <f t="shared" si="10"/>
        <v>0</v>
      </c>
      <c r="X31" s="40">
        <f t="shared" si="11"/>
        <v>0</v>
      </c>
      <c r="Y31" s="40">
        <f t="shared" si="12"/>
        <v>1</v>
      </c>
      <c r="Z31" s="40">
        <f t="shared" si="13"/>
        <v>1</v>
      </c>
      <c r="AA31" s="40">
        <f t="shared" si="14"/>
        <v>1</v>
      </c>
      <c r="AB31" s="40">
        <f t="shared" si="15"/>
        <v>0</v>
      </c>
      <c r="AC31" s="40">
        <f t="shared" si="16"/>
        <v>1</v>
      </c>
      <c r="AD31" s="40">
        <f t="shared" si="17"/>
        <v>0</v>
      </c>
      <c r="AE31" s="40">
        <f t="shared" si="18"/>
        <v>0</v>
      </c>
      <c r="AF31" s="40">
        <f t="shared" si="19"/>
        <v>0</v>
      </c>
      <c r="AG31" s="40">
        <f t="shared" si="20"/>
        <v>0</v>
      </c>
      <c r="AH31" s="40">
        <f t="shared" si="21"/>
        <v>0</v>
      </c>
      <c r="AI31" s="40">
        <f t="shared" si="22"/>
        <v>0</v>
      </c>
      <c r="AJ31" s="40">
        <f t="shared" si="23"/>
        <v>0</v>
      </c>
      <c r="AK31" s="40">
        <f t="shared" si="24"/>
        <v>0</v>
      </c>
      <c r="AL31" s="40">
        <f t="shared" si="25"/>
        <v>0</v>
      </c>
      <c r="AM31" s="23">
        <f t="shared" si="26"/>
        <v>5</v>
      </c>
    </row>
    <row r="32" spans="1:39" ht="12.6" customHeight="1" x14ac:dyDescent="0.15">
      <c r="A32" s="29" t="s">
        <v>975</v>
      </c>
      <c r="B32" s="31">
        <f>VLOOKUP(A32,Master!$A:$H,2,FALSE)</f>
        <v>41230</v>
      </c>
      <c r="C32" s="65">
        <f>VLOOKUP(A32,Master!$A:$H,3,FALSE)</f>
        <v>0.66666666666666696</v>
      </c>
      <c r="D32" s="31" t="str">
        <f>VLOOKUP(A32,Master!$A:$H,4,FALSE)</f>
        <v>BRG</v>
      </c>
      <c r="E32" s="31" t="s">
        <v>16</v>
      </c>
      <c r="F32" s="31" t="s">
        <v>20</v>
      </c>
      <c r="G32" s="66">
        <f>VLOOKUP(A32,Master!$A:$H,7,FALSE)</f>
        <v>7</v>
      </c>
      <c r="H32" s="31" t="str">
        <f>VLOOKUP(A32,Master!$A:$H,8,FALSE)</f>
        <v>Boys</v>
      </c>
      <c r="I32" s="5" t="str">
        <f t="shared" si="0"/>
        <v>CTK2OLA1</v>
      </c>
      <c r="J32" s="5" t="str">
        <f t="shared" si="1"/>
        <v>BRGOLA1</v>
      </c>
      <c r="K32" s="5"/>
      <c r="L32" s="7"/>
      <c r="M32" s="5"/>
      <c r="N32" s="5"/>
      <c r="O32" s="78"/>
      <c r="P32" s="8" t="str">
        <f t="shared" si="9"/>
        <v>JOE1</v>
      </c>
      <c r="Q32" s="40">
        <f>COUNTIF($I$2:$I$111,CONCATENATE($P$32,Q$26))</f>
        <v>0</v>
      </c>
      <c r="R32" s="40">
        <f>COUNTIF($I$2:$I$111,CONCATENATE($P$32,R$26))</f>
        <v>0</v>
      </c>
      <c r="S32" s="40">
        <f>COUNTIF($I$2:$I$111,CONCATENATE($P$32,S$26))</f>
        <v>1</v>
      </c>
      <c r="T32" s="40">
        <f>COUNTIF($I$2:$I$111,CONCATENATE($P$32,T$26))</f>
        <v>0</v>
      </c>
      <c r="U32" s="40">
        <f>COUNTIF($I$2:$I$111,CONCATENATE($P$32,U$26))</f>
        <v>0</v>
      </c>
      <c r="V32" s="10"/>
      <c r="W32" s="40">
        <f t="shared" si="10"/>
        <v>1</v>
      </c>
      <c r="X32" s="40">
        <f t="shared" si="11"/>
        <v>0</v>
      </c>
      <c r="Y32" s="40">
        <f t="shared" si="12"/>
        <v>0</v>
      </c>
      <c r="Z32" s="40">
        <f t="shared" si="13"/>
        <v>0</v>
      </c>
      <c r="AA32" s="40">
        <f t="shared" si="14"/>
        <v>0</v>
      </c>
      <c r="AB32" s="40">
        <f t="shared" si="15"/>
        <v>0</v>
      </c>
      <c r="AC32" s="40">
        <f t="shared" si="16"/>
        <v>0</v>
      </c>
      <c r="AD32" s="40">
        <f t="shared" si="17"/>
        <v>1</v>
      </c>
      <c r="AE32" s="40">
        <f t="shared" si="18"/>
        <v>0</v>
      </c>
      <c r="AF32" s="40">
        <f t="shared" si="19"/>
        <v>1</v>
      </c>
      <c r="AG32" s="40">
        <f t="shared" si="20"/>
        <v>1</v>
      </c>
      <c r="AH32" s="40">
        <f t="shared" si="21"/>
        <v>0</v>
      </c>
      <c r="AI32" s="40">
        <f t="shared" si="22"/>
        <v>0</v>
      </c>
      <c r="AJ32" s="40">
        <f t="shared" si="23"/>
        <v>0</v>
      </c>
      <c r="AK32" s="40">
        <f t="shared" si="24"/>
        <v>0</v>
      </c>
      <c r="AL32" s="40">
        <f t="shared" si="25"/>
        <v>0</v>
      </c>
      <c r="AM32" s="23">
        <f t="shared" si="26"/>
        <v>5</v>
      </c>
    </row>
    <row r="33" spans="1:39" ht="12.6" customHeight="1" x14ac:dyDescent="0.15">
      <c r="A33" s="29" t="s">
        <v>976</v>
      </c>
      <c r="B33" s="31">
        <f>VLOOKUP(A33,Master!$A:$H,2,FALSE)</f>
        <v>41231</v>
      </c>
      <c r="C33" s="65">
        <f>VLOOKUP(A33,Master!$A:$H,3,FALSE)</f>
        <v>0.66666666666666696</v>
      </c>
      <c r="D33" s="31" t="str">
        <f>VLOOKUP(A33,Master!$A:$H,4,FALSE)</f>
        <v>CTK</v>
      </c>
      <c r="E33" s="31" t="s">
        <v>26</v>
      </c>
      <c r="F33" s="31" t="s">
        <v>25</v>
      </c>
      <c r="G33" s="66">
        <f>VLOOKUP(A33,Master!$A:$H,7,FALSE)</f>
        <v>7</v>
      </c>
      <c r="H33" s="31" t="str">
        <f>VLOOKUP(A33,Master!$A:$H,8,FALSE)</f>
        <v>Boys</v>
      </c>
      <c r="I33" s="5" t="str">
        <f t="shared" si="0"/>
        <v>SPC1OLA2</v>
      </c>
      <c r="J33" s="5" t="str">
        <f t="shared" si="1"/>
        <v>CTKOLA2</v>
      </c>
      <c r="K33" s="5"/>
      <c r="L33" s="7"/>
      <c r="M33" s="5"/>
      <c r="N33" s="5"/>
      <c r="O33" s="78"/>
      <c r="P33" s="8" t="str">
        <f t="shared" si="9"/>
        <v>JUD1</v>
      </c>
      <c r="Q33" s="40">
        <f t="shared" ref="Q33:V33" si="27">COUNTIF($I$2:$I$111,CONCATENATE($P$33,Q$26))</f>
        <v>0</v>
      </c>
      <c r="R33" s="40">
        <f t="shared" si="27"/>
        <v>1</v>
      </c>
      <c r="S33" s="40">
        <f t="shared" si="27"/>
        <v>1</v>
      </c>
      <c r="T33" s="40">
        <f t="shared" si="27"/>
        <v>0</v>
      </c>
      <c r="U33" s="40">
        <f t="shared" si="27"/>
        <v>0</v>
      </c>
      <c r="V33" s="40">
        <f t="shared" si="27"/>
        <v>0</v>
      </c>
      <c r="W33" s="10"/>
      <c r="X33" s="40">
        <f t="shared" si="11"/>
        <v>0</v>
      </c>
      <c r="Y33" s="40">
        <f t="shared" si="12"/>
        <v>0</v>
      </c>
      <c r="Z33" s="40">
        <f t="shared" si="13"/>
        <v>0</v>
      </c>
      <c r="AA33" s="40">
        <f t="shared" si="14"/>
        <v>0</v>
      </c>
      <c r="AB33" s="40">
        <f t="shared" si="15"/>
        <v>0</v>
      </c>
      <c r="AC33" s="40">
        <f t="shared" si="16"/>
        <v>0</v>
      </c>
      <c r="AD33" s="40">
        <f t="shared" si="17"/>
        <v>1</v>
      </c>
      <c r="AE33" s="40">
        <f t="shared" si="18"/>
        <v>1</v>
      </c>
      <c r="AF33" s="40">
        <f t="shared" si="19"/>
        <v>0</v>
      </c>
      <c r="AG33" s="40">
        <f t="shared" si="20"/>
        <v>1</v>
      </c>
      <c r="AH33" s="40">
        <f t="shared" si="21"/>
        <v>0</v>
      </c>
      <c r="AI33" s="40">
        <f t="shared" si="22"/>
        <v>0</v>
      </c>
      <c r="AJ33" s="40">
        <f t="shared" si="23"/>
        <v>0</v>
      </c>
      <c r="AK33" s="40">
        <f t="shared" si="24"/>
        <v>0</v>
      </c>
      <c r="AL33" s="40">
        <f t="shared" si="25"/>
        <v>0</v>
      </c>
      <c r="AM33" s="23">
        <f t="shared" si="26"/>
        <v>5</v>
      </c>
    </row>
    <row r="34" spans="1:39" ht="12.6" customHeight="1" x14ac:dyDescent="0.15">
      <c r="A34" s="29" t="s">
        <v>977</v>
      </c>
      <c r="B34" s="31">
        <f>VLOOKUP(A34,Master!$A:$H,2,FALSE)</f>
        <v>41230</v>
      </c>
      <c r="C34" s="65">
        <f>VLOOKUP(A34,Master!$A:$H,3,FALSE)</f>
        <v>0.70833333333333304</v>
      </c>
      <c r="D34" s="31" t="str">
        <f>VLOOKUP(A34,Master!$A:$H,4,FALSE)</f>
        <v>BRG</v>
      </c>
      <c r="E34" s="31" t="s">
        <v>21</v>
      </c>
      <c r="F34" s="31" t="s">
        <v>18</v>
      </c>
      <c r="G34" s="66">
        <f>VLOOKUP(A34,Master!$A:$H,7,FALSE)</f>
        <v>7</v>
      </c>
      <c r="H34" s="31" t="str">
        <f>VLOOKUP(A34,Master!$A:$H,8,FALSE)</f>
        <v>Boys</v>
      </c>
      <c r="I34" s="5" t="str">
        <f t="shared" si="0"/>
        <v>SPC3STM1</v>
      </c>
      <c r="J34" s="5" t="str">
        <f t="shared" si="1"/>
        <v>BRGSTM1</v>
      </c>
      <c r="K34" s="5"/>
      <c r="L34" s="7"/>
      <c r="M34" s="5"/>
      <c r="N34" s="5"/>
      <c r="O34" s="78"/>
      <c r="P34" s="8" t="str">
        <f t="shared" si="9"/>
        <v>JUD2</v>
      </c>
      <c r="Q34" s="40">
        <f t="shared" ref="Q34:W34" si="28">COUNTIF($I$2:$I$111,CONCATENATE($P$34,Q$26))</f>
        <v>0</v>
      </c>
      <c r="R34" s="40">
        <f t="shared" si="28"/>
        <v>0</v>
      </c>
      <c r="S34" s="40">
        <f t="shared" si="28"/>
        <v>0</v>
      </c>
      <c r="T34" s="40">
        <f t="shared" si="28"/>
        <v>1</v>
      </c>
      <c r="U34" s="40">
        <f t="shared" si="28"/>
        <v>0</v>
      </c>
      <c r="V34" s="40">
        <f t="shared" si="28"/>
        <v>1</v>
      </c>
      <c r="W34" s="40">
        <f t="shared" si="28"/>
        <v>0</v>
      </c>
      <c r="X34" s="10"/>
      <c r="Y34" s="40">
        <f t="shared" si="12"/>
        <v>0</v>
      </c>
      <c r="Z34" s="40">
        <f t="shared" si="13"/>
        <v>0</v>
      </c>
      <c r="AA34" s="40">
        <f t="shared" si="14"/>
        <v>0</v>
      </c>
      <c r="AB34" s="40">
        <f t="shared" si="15"/>
        <v>0</v>
      </c>
      <c r="AC34" s="40">
        <f t="shared" si="16"/>
        <v>0</v>
      </c>
      <c r="AD34" s="40">
        <f t="shared" si="17"/>
        <v>0</v>
      </c>
      <c r="AE34" s="40">
        <f t="shared" si="18"/>
        <v>0</v>
      </c>
      <c r="AF34" s="40">
        <f t="shared" si="19"/>
        <v>0</v>
      </c>
      <c r="AG34" s="40">
        <f t="shared" si="20"/>
        <v>1</v>
      </c>
      <c r="AH34" s="40">
        <f t="shared" si="21"/>
        <v>1</v>
      </c>
      <c r="AI34" s="40">
        <f t="shared" si="22"/>
        <v>1</v>
      </c>
      <c r="AJ34" s="40">
        <f t="shared" si="23"/>
        <v>0</v>
      </c>
      <c r="AK34" s="40">
        <f t="shared" si="24"/>
        <v>0</v>
      </c>
      <c r="AL34" s="40">
        <f t="shared" si="25"/>
        <v>0</v>
      </c>
      <c r="AM34" s="23">
        <f t="shared" si="26"/>
        <v>5</v>
      </c>
    </row>
    <row r="35" spans="1:39" ht="12.6" customHeight="1" x14ac:dyDescent="0.15">
      <c r="A35" s="29" t="s">
        <v>978</v>
      </c>
      <c r="B35" s="31">
        <f>VLOOKUP(A35,Master!$A:$H,2,FALSE)</f>
        <v>41244</v>
      </c>
      <c r="C35" s="65">
        <f>VLOOKUP(A35,Master!$A:$H,3,FALSE)</f>
        <v>0.75</v>
      </c>
      <c r="D35" s="31" t="str">
        <f>VLOOKUP(A35,Master!$A:$H,4,FALSE)</f>
        <v>CTK</v>
      </c>
      <c r="E35" s="31" t="s">
        <v>25</v>
      </c>
      <c r="F35" s="31" t="s">
        <v>21</v>
      </c>
      <c r="G35" s="66">
        <f>VLOOKUP(A35,Master!$A:$H,7,FALSE)</f>
        <v>7</v>
      </c>
      <c r="H35" s="31" t="str">
        <f>VLOOKUP(A35,Master!$A:$H,8,FALSE)</f>
        <v>Boys</v>
      </c>
      <c r="I35" s="5" t="str">
        <f t="shared" si="0"/>
        <v>OLA2SPC3</v>
      </c>
      <c r="J35" s="5" t="str">
        <f t="shared" si="1"/>
        <v>CTKSPC3</v>
      </c>
      <c r="K35" s="5"/>
      <c r="L35" s="7"/>
      <c r="M35" s="5"/>
      <c r="N35" s="5"/>
      <c r="O35" s="78"/>
      <c r="P35" s="8" t="str">
        <f t="shared" si="9"/>
        <v>JUD3</v>
      </c>
      <c r="Q35" s="40">
        <f t="shared" ref="Q35:X35" si="29">COUNTIF($I$2:$I$111,CONCATENATE($P$35,Q$26))</f>
        <v>0</v>
      </c>
      <c r="R35" s="40">
        <f t="shared" si="29"/>
        <v>0</v>
      </c>
      <c r="S35" s="40">
        <f t="shared" si="29"/>
        <v>1</v>
      </c>
      <c r="T35" s="40">
        <f t="shared" si="29"/>
        <v>0</v>
      </c>
      <c r="U35" s="40">
        <f t="shared" si="29"/>
        <v>0</v>
      </c>
      <c r="V35" s="40">
        <f t="shared" si="29"/>
        <v>1</v>
      </c>
      <c r="W35" s="40">
        <f t="shared" si="29"/>
        <v>0</v>
      </c>
      <c r="X35" s="40">
        <f t="shared" si="29"/>
        <v>1</v>
      </c>
      <c r="Y35" s="10"/>
      <c r="Z35" s="40">
        <f t="shared" si="13"/>
        <v>0</v>
      </c>
      <c r="AA35" s="40">
        <f t="shared" si="14"/>
        <v>0</v>
      </c>
      <c r="AB35" s="40">
        <f t="shared" si="15"/>
        <v>0</v>
      </c>
      <c r="AC35" s="40">
        <f t="shared" si="16"/>
        <v>1</v>
      </c>
      <c r="AD35" s="40">
        <f t="shared" si="17"/>
        <v>0</v>
      </c>
      <c r="AE35" s="40">
        <f t="shared" si="18"/>
        <v>0</v>
      </c>
      <c r="AF35" s="40">
        <f t="shared" si="19"/>
        <v>0</v>
      </c>
      <c r="AG35" s="40">
        <f t="shared" si="20"/>
        <v>0</v>
      </c>
      <c r="AH35" s="40">
        <f t="shared" si="21"/>
        <v>1</v>
      </c>
      <c r="AI35" s="40">
        <f t="shared" si="22"/>
        <v>0</v>
      </c>
      <c r="AJ35" s="40">
        <f t="shared" si="23"/>
        <v>0</v>
      </c>
      <c r="AK35" s="40">
        <f t="shared" si="24"/>
        <v>0</v>
      </c>
      <c r="AL35" s="40">
        <f t="shared" si="25"/>
        <v>0</v>
      </c>
      <c r="AM35" s="23">
        <f t="shared" si="26"/>
        <v>5</v>
      </c>
    </row>
    <row r="36" spans="1:39" ht="12.6" customHeight="1" x14ac:dyDescent="0.15">
      <c r="A36" s="29" t="s">
        <v>979</v>
      </c>
      <c r="B36" s="31">
        <f>VLOOKUP(A36,Master!$A:$H,2,FALSE)</f>
        <v>41244</v>
      </c>
      <c r="C36" s="65">
        <f>VLOOKUP(A36,Master!$A:$H,3,FALSE)</f>
        <v>0.70833333333333304</v>
      </c>
      <c r="D36" s="31" t="str">
        <f>VLOOKUP(A36,Master!$A:$H,4,FALSE)</f>
        <v>SPC</v>
      </c>
      <c r="E36" s="31" t="s">
        <v>18</v>
      </c>
      <c r="F36" s="31" t="s">
        <v>9</v>
      </c>
      <c r="G36" s="66">
        <f>VLOOKUP(A36,Master!$A:$H,7,FALSE)</f>
        <v>7</v>
      </c>
      <c r="H36" s="31" t="str">
        <f>VLOOKUP(A36,Master!$A:$H,8,FALSE)</f>
        <v>Boys</v>
      </c>
      <c r="I36" s="5" t="str">
        <f t="shared" si="0"/>
        <v>STM1BRG2</v>
      </c>
      <c r="J36" s="5" t="str">
        <f t="shared" si="1"/>
        <v>SPCBRG2</v>
      </c>
      <c r="K36" s="5"/>
      <c r="L36" s="7"/>
      <c r="M36" s="5"/>
      <c r="N36" s="5"/>
      <c r="O36" s="78"/>
      <c r="P36" s="8" t="str">
        <f t="shared" si="9"/>
        <v>NDA1</v>
      </c>
      <c r="Q36" s="40">
        <f t="shared" ref="Q36:Y36" si="30">COUNTIF($I$2:$I$111,CONCATENATE($P$36,Q$26))</f>
        <v>0</v>
      </c>
      <c r="R36" s="40">
        <f t="shared" si="30"/>
        <v>0</v>
      </c>
      <c r="S36" s="40">
        <f t="shared" si="30"/>
        <v>0</v>
      </c>
      <c r="T36" s="40">
        <f t="shared" si="30"/>
        <v>0</v>
      </c>
      <c r="U36" s="40">
        <f t="shared" si="30"/>
        <v>0</v>
      </c>
      <c r="V36" s="40">
        <f t="shared" si="30"/>
        <v>0</v>
      </c>
      <c r="W36" s="40">
        <f t="shared" si="30"/>
        <v>0</v>
      </c>
      <c r="X36" s="40">
        <f t="shared" si="30"/>
        <v>0</v>
      </c>
      <c r="Y36" s="40">
        <f t="shared" si="30"/>
        <v>1</v>
      </c>
      <c r="Z36" s="10"/>
      <c r="AA36" s="40">
        <f t="shared" si="14"/>
        <v>1</v>
      </c>
      <c r="AB36" s="40">
        <f t="shared" si="15"/>
        <v>0</v>
      </c>
      <c r="AC36" s="40">
        <f t="shared" si="16"/>
        <v>0</v>
      </c>
      <c r="AD36" s="40">
        <f t="shared" si="17"/>
        <v>0</v>
      </c>
      <c r="AE36" s="40">
        <f t="shared" si="18"/>
        <v>1</v>
      </c>
      <c r="AF36" s="40">
        <f t="shared" si="19"/>
        <v>0</v>
      </c>
      <c r="AG36" s="40">
        <f t="shared" si="20"/>
        <v>0</v>
      </c>
      <c r="AH36" s="40">
        <f t="shared" si="21"/>
        <v>0</v>
      </c>
      <c r="AI36" s="40">
        <f t="shared" si="22"/>
        <v>0</v>
      </c>
      <c r="AJ36" s="40">
        <f t="shared" si="23"/>
        <v>1</v>
      </c>
      <c r="AK36" s="40">
        <f t="shared" si="24"/>
        <v>0</v>
      </c>
      <c r="AL36" s="40">
        <f t="shared" si="25"/>
        <v>1</v>
      </c>
      <c r="AM36" s="23">
        <f t="shared" si="26"/>
        <v>5</v>
      </c>
    </row>
    <row r="37" spans="1:39" ht="12.6" customHeight="1" x14ac:dyDescent="0.15">
      <c r="A37" s="29" t="s">
        <v>980</v>
      </c>
      <c r="B37" s="31">
        <f>VLOOKUP(A37,Master!$A:$H,2,FALSE)</f>
        <v>41244</v>
      </c>
      <c r="C37" s="65">
        <f>VLOOKUP(A37,Master!$A:$H,3,FALSE)</f>
        <v>0.79166666666666696</v>
      </c>
      <c r="D37" s="31" t="str">
        <f>VLOOKUP(A37,Master!$A:$H,4,FALSE)</f>
        <v>OLA</v>
      </c>
      <c r="E37" s="31" t="s">
        <v>47</v>
      </c>
      <c r="F37" s="31" t="s">
        <v>7</v>
      </c>
      <c r="G37" s="66">
        <f>VLOOKUP(A37,Master!$A:$H,7,FALSE)</f>
        <v>7</v>
      </c>
      <c r="H37" s="31" t="str">
        <f>VLOOKUP(A37,Master!$A:$H,8,FALSE)</f>
        <v>Boys</v>
      </c>
      <c r="I37" s="5" t="str">
        <f t="shared" si="0"/>
        <v>OLA3BRG1</v>
      </c>
      <c r="J37" s="5" t="str">
        <f t="shared" si="1"/>
        <v>OLABRG1</v>
      </c>
      <c r="K37" s="5"/>
      <c r="L37" s="7"/>
      <c r="M37" s="5"/>
      <c r="N37" s="5"/>
      <c r="O37" s="78"/>
      <c r="P37" s="8" t="str">
        <f t="shared" si="9"/>
        <v>OLA1</v>
      </c>
      <c r="Q37" s="40">
        <f t="shared" ref="Q37:Z37" si="31">COUNTIF($I$2:$I$111,CONCATENATE($P$37,Q$26))</f>
        <v>1</v>
      </c>
      <c r="R37" s="40">
        <f t="shared" si="31"/>
        <v>1</v>
      </c>
      <c r="S37" s="40">
        <f t="shared" si="31"/>
        <v>1</v>
      </c>
      <c r="T37" s="40">
        <f t="shared" si="31"/>
        <v>0</v>
      </c>
      <c r="U37" s="40">
        <f t="shared" si="31"/>
        <v>0</v>
      </c>
      <c r="V37" s="40">
        <f t="shared" si="31"/>
        <v>0</v>
      </c>
      <c r="W37" s="40">
        <f t="shared" si="31"/>
        <v>0</v>
      </c>
      <c r="X37" s="40">
        <f t="shared" si="31"/>
        <v>0</v>
      </c>
      <c r="Y37" s="40">
        <f t="shared" si="31"/>
        <v>0</v>
      </c>
      <c r="Z37" s="40">
        <f t="shared" si="31"/>
        <v>0</v>
      </c>
      <c r="AA37" s="10"/>
      <c r="AB37" s="40">
        <f t="shared" si="15"/>
        <v>0</v>
      </c>
      <c r="AC37" s="40">
        <f t="shared" si="16"/>
        <v>0</v>
      </c>
      <c r="AD37" s="40">
        <f t="shared" si="17"/>
        <v>0</v>
      </c>
      <c r="AE37" s="40">
        <f t="shared" si="18"/>
        <v>1</v>
      </c>
      <c r="AF37" s="40">
        <f t="shared" si="19"/>
        <v>0</v>
      </c>
      <c r="AG37" s="40">
        <f t="shared" si="20"/>
        <v>0</v>
      </c>
      <c r="AH37" s="40">
        <f t="shared" si="21"/>
        <v>0</v>
      </c>
      <c r="AI37" s="40">
        <f t="shared" si="22"/>
        <v>1</v>
      </c>
      <c r="AJ37" s="40">
        <f t="shared" si="23"/>
        <v>0</v>
      </c>
      <c r="AK37" s="40">
        <f t="shared" si="24"/>
        <v>0</v>
      </c>
      <c r="AL37" s="40">
        <f t="shared" si="25"/>
        <v>0</v>
      </c>
      <c r="AM37" s="23">
        <f t="shared" si="26"/>
        <v>5</v>
      </c>
    </row>
    <row r="38" spans="1:39" ht="12.6" customHeight="1" x14ac:dyDescent="0.15">
      <c r="A38" s="29" t="s">
        <v>981</v>
      </c>
      <c r="B38" s="31">
        <f>VLOOKUP(A38,Master!$A:$H,2,FALSE)</f>
        <v>41244</v>
      </c>
      <c r="C38" s="65">
        <f>VLOOKUP(A38,Master!$A:$H,3,FALSE)</f>
        <v>0.66666666666666696</v>
      </c>
      <c r="D38" s="31" t="str">
        <f>VLOOKUP(A38,Master!$A:$H,4,FALSE)</f>
        <v>JOE</v>
      </c>
      <c r="E38" s="31" t="s">
        <v>60</v>
      </c>
      <c r="F38" s="31" t="s">
        <v>19</v>
      </c>
      <c r="G38" s="66">
        <f>VLOOKUP(A38,Master!$A:$H,7,FALSE)</f>
        <v>7</v>
      </c>
      <c r="H38" s="31" t="str">
        <f>VLOOKUP(A38,Master!$A:$H,8,FALSE)</f>
        <v>Boys</v>
      </c>
      <c r="I38" s="5" t="str">
        <f t="shared" si="0"/>
        <v>TRN1SJN1</v>
      </c>
      <c r="J38" s="5" t="str">
        <f t="shared" si="1"/>
        <v>JOESJN1</v>
      </c>
      <c r="K38" s="5"/>
      <c r="L38" s="7"/>
      <c r="M38" s="5"/>
      <c r="N38" s="5"/>
      <c r="O38" s="78"/>
      <c r="P38" s="8" t="str">
        <f t="shared" si="9"/>
        <v>OLA2</v>
      </c>
      <c r="Q38" s="40">
        <f t="shared" ref="Q38:AA38" si="32">COUNTIF($I$2:$I$111,CONCATENATE($P$38,Q$26))</f>
        <v>1</v>
      </c>
      <c r="R38" s="40">
        <f t="shared" si="32"/>
        <v>0</v>
      </c>
      <c r="S38" s="40">
        <f t="shared" si="32"/>
        <v>0</v>
      </c>
      <c r="T38" s="40">
        <f t="shared" si="32"/>
        <v>1</v>
      </c>
      <c r="U38" s="40">
        <f t="shared" si="32"/>
        <v>1</v>
      </c>
      <c r="V38" s="40">
        <f t="shared" si="32"/>
        <v>0</v>
      </c>
      <c r="W38" s="40">
        <f t="shared" si="32"/>
        <v>0</v>
      </c>
      <c r="X38" s="40">
        <f t="shared" si="32"/>
        <v>0</v>
      </c>
      <c r="Y38" s="40">
        <f t="shared" si="32"/>
        <v>0</v>
      </c>
      <c r="Z38" s="40">
        <f t="shared" si="32"/>
        <v>1</v>
      </c>
      <c r="AA38" s="40">
        <f t="shared" si="32"/>
        <v>0</v>
      </c>
      <c r="AB38" s="10"/>
      <c r="AC38" s="40">
        <f t="shared" si="16"/>
        <v>0</v>
      </c>
      <c r="AD38" s="40">
        <f t="shared" si="17"/>
        <v>0</v>
      </c>
      <c r="AE38" s="40">
        <f t="shared" si="18"/>
        <v>0</v>
      </c>
      <c r="AF38" s="40">
        <f t="shared" si="19"/>
        <v>0</v>
      </c>
      <c r="AG38" s="40">
        <f t="shared" si="20"/>
        <v>0</v>
      </c>
      <c r="AH38" s="40">
        <f t="shared" si="21"/>
        <v>0</v>
      </c>
      <c r="AI38" s="40">
        <f t="shared" si="22"/>
        <v>1</v>
      </c>
      <c r="AJ38" s="40">
        <f t="shared" si="23"/>
        <v>0</v>
      </c>
      <c r="AK38" s="40">
        <f t="shared" si="24"/>
        <v>0</v>
      </c>
      <c r="AL38" s="40">
        <f t="shared" si="25"/>
        <v>0</v>
      </c>
      <c r="AM38" s="23">
        <f t="shared" si="26"/>
        <v>5</v>
      </c>
    </row>
    <row r="39" spans="1:39" ht="12.6" customHeight="1" x14ac:dyDescent="0.15">
      <c r="A39" s="29" t="s">
        <v>982</v>
      </c>
      <c r="B39" s="31">
        <f>VLOOKUP(A39,Master!$A:$H,2,FALSE)</f>
        <v>41244</v>
      </c>
      <c r="C39" s="65">
        <f>VLOOKUP(A39,Master!$A:$H,3,FALSE)</f>
        <v>0.70833333333333304</v>
      </c>
      <c r="D39" s="31" t="str">
        <f>VLOOKUP(A39,Master!$A:$H,4,FALSE)</f>
        <v>STM</v>
      </c>
      <c r="E39" s="31" t="s">
        <v>14</v>
      </c>
      <c r="F39" s="31" t="s">
        <v>13</v>
      </c>
      <c r="G39" s="66">
        <f>VLOOKUP(A39,Master!$A:$H,7,FALSE)</f>
        <v>7</v>
      </c>
      <c r="H39" s="31" t="str">
        <f>VLOOKUP(A39,Master!$A:$H,8,FALSE)</f>
        <v>Boys</v>
      </c>
      <c r="I39" s="5" t="str">
        <f t="shared" si="0"/>
        <v>SPC2SJN2</v>
      </c>
      <c r="J39" s="5" t="str">
        <f t="shared" si="1"/>
        <v>STMSJN2</v>
      </c>
      <c r="K39" s="5"/>
      <c r="L39" s="7"/>
      <c r="M39" s="5"/>
      <c r="N39" s="5"/>
      <c r="O39" s="78"/>
      <c r="P39" s="8" t="str">
        <f t="shared" si="9"/>
        <v>OLA3</v>
      </c>
      <c r="Q39" s="40">
        <f t="shared" ref="Q39:AB39" si="33">COUNTIF($I$2:$I$111,CONCATENATE($P$39,Q$26))</f>
        <v>1</v>
      </c>
      <c r="R39" s="40">
        <f t="shared" si="33"/>
        <v>0</v>
      </c>
      <c r="S39" s="40">
        <f t="shared" si="33"/>
        <v>0</v>
      </c>
      <c r="T39" s="40">
        <f t="shared" si="33"/>
        <v>0</v>
      </c>
      <c r="U39" s="40">
        <f t="shared" si="33"/>
        <v>0</v>
      </c>
      <c r="V39" s="40">
        <f t="shared" si="33"/>
        <v>0</v>
      </c>
      <c r="W39" s="40">
        <f t="shared" si="33"/>
        <v>0</v>
      </c>
      <c r="X39" s="40">
        <f t="shared" si="33"/>
        <v>0</v>
      </c>
      <c r="Y39" s="40">
        <f t="shared" si="33"/>
        <v>0</v>
      </c>
      <c r="Z39" s="40">
        <f t="shared" si="33"/>
        <v>1</v>
      </c>
      <c r="AA39" s="40">
        <f t="shared" si="33"/>
        <v>0</v>
      </c>
      <c r="AB39" s="40">
        <f t="shared" si="33"/>
        <v>0</v>
      </c>
      <c r="AC39" s="10"/>
      <c r="AD39" s="40">
        <f t="shared" si="17"/>
        <v>0</v>
      </c>
      <c r="AE39" s="40">
        <f t="shared" si="18"/>
        <v>0</v>
      </c>
      <c r="AF39" s="40">
        <f t="shared" si="19"/>
        <v>0</v>
      </c>
      <c r="AG39" s="40">
        <f t="shared" si="20"/>
        <v>0</v>
      </c>
      <c r="AH39" s="40">
        <f t="shared" si="21"/>
        <v>0</v>
      </c>
      <c r="AI39" s="40">
        <f t="shared" si="22"/>
        <v>1</v>
      </c>
      <c r="AJ39" s="40">
        <f t="shared" si="23"/>
        <v>1</v>
      </c>
      <c r="AK39" s="40">
        <f t="shared" si="24"/>
        <v>0</v>
      </c>
      <c r="AL39" s="40">
        <f t="shared" si="25"/>
        <v>1</v>
      </c>
      <c r="AM39" s="23">
        <f t="shared" si="26"/>
        <v>5</v>
      </c>
    </row>
    <row r="40" spans="1:39" ht="12.6" customHeight="1" x14ac:dyDescent="0.15">
      <c r="A40" s="29" t="s">
        <v>983</v>
      </c>
      <c r="B40" s="31">
        <f>VLOOKUP(A40,Master!$A:$H,2,FALSE)</f>
        <v>41244</v>
      </c>
      <c r="C40" s="65">
        <f>VLOOKUP(A40,Master!$A:$H,3,FALSE)</f>
        <v>0.625</v>
      </c>
      <c r="D40" s="31" t="str">
        <f>VLOOKUP(A40,Master!$A:$H,4,FALSE)</f>
        <v>IHM</v>
      </c>
      <c r="E40" s="31" t="s">
        <v>49</v>
      </c>
      <c r="F40" s="31" t="s">
        <v>24</v>
      </c>
      <c r="G40" s="66">
        <f>VLOOKUP(A40,Master!$A:$H,7,FALSE)</f>
        <v>7</v>
      </c>
      <c r="H40" s="31" t="str">
        <f>VLOOKUP(A40,Master!$A:$H,8,FALSE)</f>
        <v>Boys</v>
      </c>
      <c r="I40" s="5" t="str">
        <f t="shared" si="0"/>
        <v>SCS1JUD2</v>
      </c>
      <c r="J40" s="5" t="str">
        <f t="shared" si="1"/>
        <v>IHMJUD2</v>
      </c>
      <c r="K40" s="5"/>
      <c r="L40" s="7"/>
      <c r="M40" s="5"/>
      <c r="N40" s="5"/>
      <c r="O40" s="78"/>
      <c r="P40" s="8" t="str">
        <f t="shared" si="9"/>
        <v>SCS1</v>
      </c>
      <c r="Q40" s="40">
        <f t="shared" ref="Q40:AC40" si="34">COUNTIF($I$2:$I$111,CONCATENATE($P$40,Q$26))</f>
        <v>0</v>
      </c>
      <c r="R40" s="40">
        <f t="shared" si="34"/>
        <v>0</v>
      </c>
      <c r="S40" s="40">
        <f t="shared" si="34"/>
        <v>0</v>
      </c>
      <c r="T40" s="40">
        <f t="shared" si="34"/>
        <v>1</v>
      </c>
      <c r="U40" s="40">
        <f t="shared" si="34"/>
        <v>0</v>
      </c>
      <c r="V40" s="40">
        <f t="shared" si="34"/>
        <v>0</v>
      </c>
      <c r="W40" s="40">
        <f t="shared" si="34"/>
        <v>0</v>
      </c>
      <c r="X40" s="40">
        <f t="shared" si="34"/>
        <v>1</v>
      </c>
      <c r="Y40" s="40">
        <f t="shared" si="34"/>
        <v>1</v>
      </c>
      <c r="Z40" s="40">
        <f t="shared" si="34"/>
        <v>0</v>
      </c>
      <c r="AA40" s="40">
        <f t="shared" si="34"/>
        <v>0</v>
      </c>
      <c r="AB40" s="40">
        <f t="shared" si="34"/>
        <v>0</v>
      </c>
      <c r="AC40" s="40">
        <f t="shared" si="34"/>
        <v>0</v>
      </c>
      <c r="AD40" s="10"/>
      <c r="AE40" s="40">
        <f t="shared" si="18"/>
        <v>0</v>
      </c>
      <c r="AF40" s="40">
        <f t="shared" si="19"/>
        <v>0</v>
      </c>
      <c r="AG40" s="40">
        <f t="shared" si="20"/>
        <v>0</v>
      </c>
      <c r="AH40" s="40">
        <f t="shared" si="21"/>
        <v>1</v>
      </c>
      <c r="AI40" s="40">
        <f t="shared" si="22"/>
        <v>0</v>
      </c>
      <c r="AJ40" s="40">
        <f t="shared" si="23"/>
        <v>0</v>
      </c>
      <c r="AK40" s="40">
        <f t="shared" si="24"/>
        <v>1</v>
      </c>
      <c r="AL40" s="40">
        <f t="shared" si="25"/>
        <v>0</v>
      </c>
      <c r="AM40" s="23">
        <f t="shared" si="26"/>
        <v>5</v>
      </c>
    </row>
    <row r="41" spans="1:39" ht="12.6" customHeight="1" x14ac:dyDescent="0.15">
      <c r="A41" s="29" t="s">
        <v>984</v>
      </c>
      <c r="B41" s="31">
        <f>VLOOKUP(A41,Master!$A:$H,2,FALSE)</f>
        <v>41244</v>
      </c>
      <c r="C41" s="65">
        <f>VLOOKUP(A41,Master!$A:$H,3,FALSE)</f>
        <v>0.75</v>
      </c>
      <c r="D41" s="31" t="str">
        <f>VLOOKUP(A41,Master!$A:$H,4,FALSE)</f>
        <v>SPC</v>
      </c>
      <c r="E41" s="31" t="s">
        <v>23</v>
      </c>
      <c r="F41" s="31" t="s">
        <v>43</v>
      </c>
      <c r="G41" s="66">
        <f>VLOOKUP(A41,Master!$A:$H,7,FALSE)</f>
        <v>7</v>
      </c>
      <c r="H41" s="31" t="str">
        <f>VLOOKUP(A41,Master!$A:$H,8,FALSE)</f>
        <v>Boys</v>
      </c>
      <c r="I41" s="5" t="str">
        <f t="shared" si="0"/>
        <v>JUD3JOE1</v>
      </c>
      <c r="J41" s="5" t="str">
        <f t="shared" si="1"/>
        <v>SPCJOE1</v>
      </c>
      <c r="K41" s="5"/>
      <c r="L41" s="7"/>
      <c r="M41" s="5"/>
      <c r="N41" s="5"/>
      <c r="O41" s="78"/>
      <c r="P41" s="8" t="str">
        <f t="shared" si="9"/>
        <v>SJN1</v>
      </c>
      <c r="Q41" s="40">
        <f t="shared" ref="Q41:AD41" si="35">COUNTIF($I$2:$I$111,CONCATENATE($P$41,Q$26))</f>
        <v>0</v>
      </c>
      <c r="R41" s="40">
        <f t="shared" si="35"/>
        <v>0</v>
      </c>
      <c r="S41" s="40">
        <f t="shared" si="35"/>
        <v>0</v>
      </c>
      <c r="T41" s="40">
        <f t="shared" si="35"/>
        <v>0</v>
      </c>
      <c r="U41" s="40">
        <f t="shared" si="35"/>
        <v>1</v>
      </c>
      <c r="V41" s="40">
        <f t="shared" si="35"/>
        <v>0</v>
      </c>
      <c r="W41" s="40">
        <f t="shared" si="35"/>
        <v>0</v>
      </c>
      <c r="X41" s="40">
        <f t="shared" si="35"/>
        <v>0</v>
      </c>
      <c r="Y41" s="40">
        <f t="shared" si="35"/>
        <v>1</v>
      </c>
      <c r="Z41" s="40">
        <f t="shared" si="35"/>
        <v>0</v>
      </c>
      <c r="AA41" s="40">
        <f t="shared" si="35"/>
        <v>0</v>
      </c>
      <c r="AB41" s="40">
        <f t="shared" si="35"/>
        <v>1</v>
      </c>
      <c r="AC41" s="40">
        <f t="shared" si="35"/>
        <v>1</v>
      </c>
      <c r="AD41" s="40">
        <f t="shared" si="35"/>
        <v>0</v>
      </c>
      <c r="AE41" s="10"/>
      <c r="AF41" s="40">
        <f t="shared" si="19"/>
        <v>0</v>
      </c>
      <c r="AG41" s="40">
        <f t="shared" si="20"/>
        <v>0</v>
      </c>
      <c r="AH41" s="40">
        <f t="shared" si="21"/>
        <v>0</v>
      </c>
      <c r="AI41" s="40">
        <f t="shared" si="22"/>
        <v>0</v>
      </c>
      <c r="AJ41" s="40">
        <f t="shared" si="23"/>
        <v>0</v>
      </c>
      <c r="AK41" s="40">
        <f t="shared" si="24"/>
        <v>1</v>
      </c>
      <c r="AL41" s="40">
        <f t="shared" si="25"/>
        <v>0</v>
      </c>
      <c r="AM41" s="23">
        <f t="shared" si="26"/>
        <v>5</v>
      </c>
    </row>
    <row r="42" spans="1:39" ht="12.6" customHeight="1" x14ac:dyDescent="0.15">
      <c r="A42" s="29" t="s">
        <v>985</v>
      </c>
      <c r="B42" s="31">
        <f>VLOOKUP(A42,Master!$A:$H,2,FALSE)</f>
        <v>41244</v>
      </c>
      <c r="C42" s="65">
        <f>VLOOKUP(A42,Master!$A:$H,3,FALSE)</f>
        <v>0.79166666666666696</v>
      </c>
      <c r="D42" s="31" t="str">
        <f>VLOOKUP(A42,Master!$A:$H,4,FALSE)</f>
        <v>SPC</v>
      </c>
      <c r="E42" s="31" t="s">
        <v>15</v>
      </c>
      <c r="F42" s="31" t="s">
        <v>48</v>
      </c>
      <c r="G42" s="66">
        <f>VLOOKUP(A42,Master!$A:$H,7,FALSE)</f>
        <v>7</v>
      </c>
      <c r="H42" s="31" t="str">
        <f>VLOOKUP(A42,Master!$A:$H,8,FALSE)</f>
        <v>Boys</v>
      </c>
      <c r="I42" s="5" t="str">
        <f t="shared" si="0"/>
        <v>IHM1NDA1</v>
      </c>
      <c r="J42" s="5" t="str">
        <f t="shared" si="1"/>
        <v>SPCNDA1</v>
      </c>
      <c r="K42" s="5"/>
      <c r="L42" s="7"/>
      <c r="M42" s="5"/>
      <c r="N42" s="5"/>
      <c r="O42" s="78"/>
      <c r="P42" s="8" t="str">
        <f t="shared" si="9"/>
        <v>SJN2</v>
      </c>
      <c r="Q42" s="40">
        <f t="shared" ref="Q42:AE42" si="36">COUNTIF($I$2:$I$111,CONCATENATE($P$42,Q$26))</f>
        <v>0</v>
      </c>
      <c r="R42" s="40">
        <f t="shared" si="36"/>
        <v>1</v>
      </c>
      <c r="S42" s="40">
        <f t="shared" si="36"/>
        <v>1</v>
      </c>
      <c r="T42" s="40">
        <f t="shared" si="36"/>
        <v>0</v>
      </c>
      <c r="U42" s="40">
        <f t="shared" si="36"/>
        <v>0</v>
      </c>
      <c r="V42" s="40">
        <f t="shared" si="36"/>
        <v>0</v>
      </c>
      <c r="W42" s="40">
        <f t="shared" si="36"/>
        <v>0</v>
      </c>
      <c r="X42" s="40">
        <f t="shared" si="36"/>
        <v>1</v>
      </c>
      <c r="Y42" s="40">
        <f t="shared" si="36"/>
        <v>0</v>
      </c>
      <c r="Z42" s="40">
        <f t="shared" si="36"/>
        <v>0</v>
      </c>
      <c r="AA42" s="40">
        <f t="shared" si="36"/>
        <v>0</v>
      </c>
      <c r="AB42" s="40">
        <f t="shared" si="36"/>
        <v>0</v>
      </c>
      <c r="AC42" s="40">
        <f t="shared" si="36"/>
        <v>0</v>
      </c>
      <c r="AD42" s="40">
        <f t="shared" si="36"/>
        <v>1</v>
      </c>
      <c r="AE42" s="40">
        <f t="shared" si="36"/>
        <v>0</v>
      </c>
      <c r="AF42" s="10"/>
      <c r="AG42" s="40">
        <f t="shared" si="20"/>
        <v>1</v>
      </c>
      <c r="AH42" s="40">
        <f t="shared" si="21"/>
        <v>0</v>
      </c>
      <c r="AI42" s="40">
        <f t="shared" si="22"/>
        <v>0</v>
      </c>
      <c r="AJ42" s="40">
        <f t="shared" si="23"/>
        <v>0</v>
      </c>
      <c r="AK42" s="40">
        <f t="shared" si="24"/>
        <v>0</v>
      </c>
      <c r="AL42" s="40">
        <f t="shared" si="25"/>
        <v>0</v>
      </c>
      <c r="AM42" s="23">
        <f t="shared" si="26"/>
        <v>5</v>
      </c>
    </row>
    <row r="43" spans="1:39" ht="12.6" customHeight="1" x14ac:dyDescent="0.15">
      <c r="A43" s="29" t="s">
        <v>986</v>
      </c>
      <c r="B43" s="31">
        <f>VLOOKUP(A43,Master!$A:$H,2,FALSE)</f>
        <v>41244</v>
      </c>
      <c r="C43" s="65">
        <f>VLOOKUP(A43,Master!$A:$H,3,FALSE)</f>
        <v>0.70833333333333337</v>
      </c>
      <c r="D43" s="31" t="str">
        <f>VLOOKUP(A43,Master!$A:$H,4,FALSE)</f>
        <v>BRG</v>
      </c>
      <c r="E43" s="31" t="s">
        <v>12</v>
      </c>
      <c r="F43" s="31" t="s">
        <v>4</v>
      </c>
      <c r="G43" s="66">
        <f>VLOOKUP(A43,Master!$A:$H,7,FALSE)</f>
        <v>7</v>
      </c>
      <c r="H43" s="31" t="str">
        <f>VLOOKUP(A43,Master!$A:$H,8,FALSE)</f>
        <v>Boys</v>
      </c>
      <c r="I43" s="5" t="str">
        <f t="shared" si="0"/>
        <v>JUD1CTK1</v>
      </c>
      <c r="J43" s="5" t="str">
        <f t="shared" si="1"/>
        <v>BRGCTK1</v>
      </c>
      <c r="K43" s="5"/>
      <c r="L43" s="7"/>
      <c r="M43" s="5"/>
      <c r="N43" s="5"/>
      <c r="O43" s="78"/>
      <c r="P43" s="8" t="str">
        <f t="shared" si="9"/>
        <v>SPC1</v>
      </c>
      <c r="Q43" s="40">
        <f t="shared" ref="Q43:AF43" si="37">COUNTIF($I$2:$I$111,CONCATENATE($P$43,Q$26))</f>
        <v>0</v>
      </c>
      <c r="R43" s="40">
        <f t="shared" si="37"/>
        <v>0</v>
      </c>
      <c r="S43" s="40">
        <f t="shared" si="37"/>
        <v>0</v>
      </c>
      <c r="T43" s="40">
        <f t="shared" si="37"/>
        <v>0</v>
      </c>
      <c r="U43" s="40">
        <f t="shared" si="37"/>
        <v>0</v>
      </c>
      <c r="V43" s="40">
        <f t="shared" si="37"/>
        <v>0</v>
      </c>
      <c r="W43" s="40">
        <f t="shared" si="37"/>
        <v>0</v>
      </c>
      <c r="X43" s="40">
        <f t="shared" si="37"/>
        <v>0</v>
      </c>
      <c r="Y43" s="40">
        <f t="shared" si="37"/>
        <v>0</v>
      </c>
      <c r="Z43" s="40">
        <f t="shared" si="37"/>
        <v>0</v>
      </c>
      <c r="AA43" s="40">
        <f t="shared" si="37"/>
        <v>1</v>
      </c>
      <c r="AB43" s="40">
        <f t="shared" si="37"/>
        <v>1</v>
      </c>
      <c r="AC43" s="40">
        <f t="shared" si="37"/>
        <v>1</v>
      </c>
      <c r="AD43" s="40">
        <f t="shared" si="37"/>
        <v>1</v>
      </c>
      <c r="AE43" s="40">
        <f t="shared" si="37"/>
        <v>0</v>
      </c>
      <c r="AF43" s="40">
        <f t="shared" si="37"/>
        <v>0</v>
      </c>
      <c r="AG43" s="10"/>
      <c r="AH43" s="40">
        <f t="shared" si="21"/>
        <v>0</v>
      </c>
      <c r="AI43" s="40">
        <f t="shared" si="22"/>
        <v>0</v>
      </c>
      <c r="AJ43" s="40">
        <f t="shared" si="23"/>
        <v>0</v>
      </c>
      <c r="AK43" s="40">
        <f t="shared" si="24"/>
        <v>1</v>
      </c>
      <c r="AL43" s="40">
        <f t="shared" si="25"/>
        <v>0</v>
      </c>
      <c r="AM43" s="23">
        <f t="shared" si="26"/>
        <v>5</v>
      </c>
    </row>
    <row r="44" spans="1:39" ht="12.6" customHeight="1" x14ac:dyDescent="0.15">
      <c r="A44" s="29" t="s">
        <v>987</v>
      </c>
      <c r="B44" s="31">
        <f>VLOOKUP(A44,Master!$A:$H,2,FALSE)</f>
        <v>41244</v>
      </c>
      <c r="C44" s="65">
        <f>VLOOKUP(A44,Master!$A:$H,3,FALSE)</f>
        <v>0.75</v>
      </c>
      <c r="D44" s="31" t="str">
        <f>VLOOKUP(A44,Master!$A:$H,4,FALSE)</f>
        <v>JUD</v>
      </c>
      <c r="E44" s="31" t="s">
        <v>22</v>
      </c>
      <c r="F44" s="31" t="s">
        <v>16</v>
      </c>
      <c r="G44" s="66">
        <f>VLOOKUP(A44,Master!$A:$H,7,FALSE)</f>
        <v>7</v>
      </c>
      <c r="H44" s="31" t="str">
        <f>VLOOKUP(A44,Master!$A:$H,8,FALSE)</f>
        <v>Boys</v>
      </c>
      <c r="I44" s="5" t="str">
        <f t="shared" si="0"/>
        <v>STM2CTK2</v>
      </c>
      <c r="J44" s="5" t="str">
        <f t="shared" si="1"/>
        <v>JUDCTK2</v>
      </c>
      <c r="K44" s="5"/>
      <c r="L44" s="7"/>
      <c r="M44" s="5"/>
      <c r="N44" s="5"/>
      <c r="O44" s="78"/>
      <c r="P44" s="8" t="str">
        <f t="shared" si="9"/>
        <v>SPC2</v>
      </c>
      <c r="Q44" s="40">
        <f t="shared" ref="Q44:AG44" si="38">COUNTIF($I$2:$I$111,CONCATENATE($P$44,Q$26))</f>
        <v>0</v>
      </c>
      <c r="R44" s="40">
        <f t="shared" si="38"/>
        <v>0</v>
      </c>
      <c r="S44" s="40">
        <f t="shared" si="38"/>
        <v>0</v>
      </c>
      <c r="T44" s="40">
        <f t="shared" si="38"/>
        <v>1</v>
      </c>
      <c r="U44" s="40">
        <f t="shared" si="38"/>
        <v>0</v>
      </c>
      <c r="V44" s="40">
        <f t="shared" si="38"/>
        <v>1</v>
      </c>
      <c r="W44" s="40">
        <f t="shared" si="38"/>
        <v>1</v>
      </c>
      <c r="X44" s="40">
        <f t="shared" si="38"/>
        <v>0</v>
      </c>
      <c r="Y44" s="40">
        <f t="shared" si="38"/>
        <v>0</v>
      </c>
      <c r="Z44" s="40">
        <f t="shared" si="38"/>
        <v>0</v>
      </c>
      <c r="AA44" s="40">
        <f t="shared" si="38"/>
        <v>1</v>
      </c>
      <c r="AB44" s="40">
        <f t="shared" si="38"/>
        <v>0</v>
      </c>
      <c r="AC44" s="40">
        <f t="shared" si="38"/>
        <v>0</v>
      </c>
      <c r="AD44" s="40">
        <f t="shared" si="38"/>
        <v>0</v>
      </c>
      <c r="AE44" s="40">
        <f t="shared" si="38"/>
        <v>0</v>
      </c>
      <c r="AF44" s="40">
        <f t="shared" si="38"/>
        <v>1</v>
      </c>
      <c r="AG44" s="40">
        <f t="shared" si="38"/>
        <v>0</v>
      </c>
      <c r="AH44" s="10"/>
      <c r="AI44" s="40">
        <f t="shared" si="22"/>
        <v>0</v>
      </c>
      <c r="AJ44" s="40">
        <f t="shared" si="23"/>
        <v>0</v>
      </c>
      <c r="AK44" s="40">
        <f t="shared" si="24"/>
        <v>0</v>
      </c>
      <c r="AL44" s="40">
        <f t="shared" si="25"/>
        <v>0</v>
      </c>
      <c r="AM44" s="23">
        <f t="shared" si="26"/>
        <v>5</v>
      </c>
    </row>
    <row r="45" spans="1:39" ht="12.6" customHeight="1" x14ac:dyDescent="0.15">
      <c r="A45" s="29" t="s">
        <v>988</v>
      </c>
      <c r="B45" s="31">
        <f>VLOOKUP(A45,Master!$A:$H,2,FALSE)</f>
        <v>41244</v>
      </c>
      <c r="C45" s="65">
        <f>VLOOKUP(A45,Master!$A:$H,3,FALSE)</f>
        <v>0.66666666666666696</v>
      </c>
      <c r="D45" s="31" t="str">
        <f>VLOOKUP(A45,Master!$A:$H,4,FALSE)</f>
        <v>SJN</v>
      </c>
      <c r="E45" s="31" t="s">
        <v>26</v>
      </c>
      <c r="F45" s="31" t="s">
        <v>20</v>
      </c>
      <c r="G45" s="66">
        <f>VLOOKUP(A45,Master!$A:$H,7,FALSE)</f>
        <v>7</v>
      </c>
      <c r="H45" s="31" t="str">
        <f>VLOOKUP(A45,Master!$A:$H,8,FALSE)</f>
        <v>Boys</v>
      </c>
      <c r="I45" s="5" t="str">
        <f t="shared" si="0"/>
        <v>SPC1OLA1</v>
      </c>
      <c r="J45" s="5" t="str">
        <f t="shared" si="1"/>
        <v>SJNOLA1</v>
      </c>
      <c r="K45" s="5"/>
      <c r="L45" s="7"/>
      <c r="M45" s="5"/>
      <c r="N45" s="5"/>
      <c r="O45" s="78"/>
      <c r="P45" s="8" t="str">
        <f t="shared" si="9"/>
        <v>SPC3</v>
      </c>
      <c r="Q45" s="40">
        <f t="shared" ref="Q45:AH45" si="39">COUNTIF($I$2:$I$111,CONCATENATE($P$45,Q$26))</f>
        <v>0</v>
      </c>
      <c r="R45" s="40">
        <f t="shared" si="39"/>
        <v>0</v>
      </c>
      <c r="S45" s="40">
        <f t="shared" si="39"/>
        <v>0</v>
      </c>
      <c r="T45" s="40">
        <f t="shared" si="39"/>
        <v>0</v>
      </c>
      <c r="U45" s="40">
        <f t="shared" si="39"/>
        <v>0</v>
      </c>
      <c r="V45" s="40">
        <f t="shared" si="39"/>
        <v>1</v>
      </c>
      <c r="W45" s="40">
        <f t="shared" si="39"/>
        <v>1</v>
      </c>
      <c r="X45" s="40">
        <f t="shared" si="39"/>
        <v>0</v>
      </c>
      <c r="Y45" s="40">
        <f t="shared" si="39"/>
        <v>0</v>
      </c>
      <c r="Z45" s="40">
        <f t="shared" si="39"/>
        <v>0</v>
      </c>
      <c r="AA45" s="40">
        <f t="shared" si="39"/>
        <v>0</v>
      </c>
      <c r="AB45" s="40">
        <f t="shared" si="39"/>
        <v>0</v>
      </c>
      <c r="AC45" s="40">
        <f t="shared" si="39"/>
        <v>0</v>
      </c>
      <c r="AD45" s="40">
        <f t="shared" si="39"/>
        <v>0</v>
      </c>
      <c r="AE45" s="40">
        <f t="shared" si="39"/>
        <v>0</v>
      </c>
      <c r="AF45" s="40">
        <f t="shared" si="39"/>
        <v>1</v>
      </c>
      <c r="AG45" s="40">
        <f t="shared" si="39"/>
        <v>0</v>
      </c>
      <c r="AH45" s="40">
        <f t="shared" si="39"/>
        <v>0</v>
      </c>
      <c r="AI45" s="10"/>
      <c r="AJ45" s="40">
        <f t="shared" si="23"/>
        <v>1</v>
      </c>
      <c r="AK45" s="40">
        <f t="shared" si="24"/>
        <v>0</v>
      </c>
      <c r="AL45" s="40">
        <f t="shared" si="25"/>
        <v>1</v>
      </c>
      <c r="AM45" s="23">
        <f t="shared" si="26"/>
        <v>5</v>
      </c>
    </row>
    <row r="46" spans="1:39" ht="12.6" customHeight="1" x14ac:dyDescent="0.15">
      <c r="A46" s="29" t="s">
        <v>989</v>
      </c>
      <c r="B46" s="31">
        <f>VLOOKUP(A46,Master!$A:$H,2,FALSE)</f>
        <v>41251</v>
      </c>
      <c r="C46" s="65">
        <f>VLOOKUP(A46,Master!$A:$H,3,FALSE)</f>
        <v>0.75</v>
      </c>
      <c r="D46" s="31" t="str">
        <f>VLOOKUP(A46,Master!$A:$H,4,FALSE)</f>
        <v>CTK</v>
      </c>
      <c r="E46" s="31" t="s">
        <v>26</v>
      </c>
      <c r="F46" s="31" t="s">
        <v>22</v>
      </c>
      <c r="G46" s="66">
        <f>VLOOKUP(A46,Master!$A:$H,7,FALSE)</f>
        <v>7</v>
      </c>
      <c r="H46" s="31" t="str">
        <f>VLOOKUP(A46,Master!$A:$H,8,FALSE)</f>
        <v>Boys</v>
      </c>
      <c r="I46" s="5" t="str">
        <f t="shared" si="0"/>
        <v>SPC1STM2</v>
      </c>
      <c r="J46" s="5" t="str">
        <f t="shared" si="1"/>
        <v>CTKSTM2</v>
      </c>
      <c r="K46" s="5"/>
      <c r="L46" s="7"/>
      <c r="M46" s="5"/>
      <c r="N46" s="5"/>
      <c r="O46" s="78"/>
      <c r="P46" s="8" t="str">
        <f t="shared" si="9"/>
        <v>STM1</v>
      </c>
      <c r="Q46" s="40">
        <f t="shared" ref="Q46:AI46" si="40">COUNTIF($I$2:$I$111,CONCATENATE($P$46,Q$26))</f>
        <v>0</v>
      </c>
      <c r="R46" s="40">
        <f t="shared" si="40"/>
        <v>1</v>
      </c>
      <c r="S46" s="40">
        <f t="shared" si="40"/>
        <v>0</v>
      </c>
      <c r="T46" s="40">
        <f t="shared" si="40"/>
        <v>0</v>
      </c>
      <c r="U46" s="40">
        <f t="shared" si="40"/>
        <v>1</v>
      </c>
      <c r="V46" s="40">
        <f t="shared" si="40"/>
        <v>0</v>
      </c>
      <c r="W46" s="40">
        <f t="shared" si="40"/>
        <v>0</v>
      </c>
      <c r="X46" s="40">
        <f t="shared" si="40"/>
        <v>0</v>
      </c>
      <c r="Y46" s="40">
        <f t="shared" si="40"/>
        <v>0</v>
      </c>
      <c r="Z46" s="40">
        <f t="shared" si="40"/>
        <v>0</v>
      </c>
      <c r="AA46" s="40">
        <f t="shared" si="40"/>
        <v>0</v>
      </c>
      <c r="AB46" s="40">
        <f t="shared" si="40"/>
        <v>0</v>
      </c>
      <c r="AC46" s="40">
        <f t="shared" si="40"/>
        <v>0</v>
      </c>
      <c r="AD46" s="40">
        <f t="shared" si="40"/>
        <v>0</v>
      </c>
      <c r="AE46" s="40">
        <f t="shared" si="40"/>
        <v>1</v>
      </c>
      <c r="AF46" s="40">
        <f t="shared" si="40"/>
        <v>0</v>
      </c>
      <c r="AG46" s="40">
        <f t="shared" si="40"/>
        <v>1</v>
      </c>
      <c r="AH46" s="40">
        <f t="shared" si="40"/>
        <v>0</v>
      </c>
      <c r="AI46" s="40">
        <f t="shared" si="40"/>
        <v>0</v>
      </c>
      <c r="AJ46" s="10"/>
      <c r="AK46" s="40">
        <f t="shared" si="24"/>
        <v>0</v>
      </c>
      <c r="AL46" s="40">
        <f t="shared" si="25"/>
        <v>1</v>
      </c>
      <c r="AM46" s="23">
        <f t="shared" si="26"/>
        <v>5</v>
      </c>
    </row>
    <row r="47" spans="1:39" ht="12.6" customHeight="1" x14ac:dyDescent="0.15">
      <c r="A47" s="29" t="s">
        <v>990</v>
      </c>
      <c r="B47" s="31">
        <f>VLOOKUP(A47,Master!$A:$H,2,FALSE)</f>
        <v>41251</v>
      </c>
      <c r="C47" s="65">
        <f>VLOOKUP(A47,Master!$A:$H,3,FALSE)</f>
        <v>0.75</v>
      </c>
      <c r="D47" s="31" t="str">
        <f>VLOOKUP(A47,Master!$A:$H,4,FALSE)</f>
        <v>BRG</v>
      </c>
      <c r="E47" s="31" t="s">
        <v>20</v>
      </c>
      <c r="F47" s="31" t="s">
        <v>21</v>
      </c>
      <c r="G47" s="66">
        <f>VLOOKUP(A47,Master!$A:$H,7,FALSE)</f>
        <v>7</v>
      </c>
      <c r="H47" s="31" t="str">
        <f>VLOOKUP(A47,Master!$A:$H,8,FALSE)</f>
        <v>Boys</v>
      </c>
      <c r="I47" s="5" t="str">
        <f t="shared" si="0"/>
        <v>OLA1SPC3</v>
      </c>
      <c r="J47" s="5" t="str">
        <f t="shared" si="1"/>
        <v>BRGSPC3</v>
      </c>
      <c r="K47" s="5"/>
      <c r="L47" s="7"/>
      <c r="M47" s="5"/>
      <c r="N47" s="5"/>
      <c r="O47" s="78"/>
      <c r="P47" s="8" t="str">
        <f t="shared" si="9"/>
        <v>STM2</v>
      </c>
      <c r="Q47" s="40">
        <f t="shared" ref="Q47:AJ47" si="41">COUNTIF($I$2:$I$111,CONCATENATE($P$47,Q$26))</f>
        <v>1</v>
      </c>
      <c r="R47" s="40">
        <f t="shared" si="41"/>
        <v>0</v>
      </c>
      <c r="S47" s="40">
        <f t="shared" si="41"/>
        <v>0</v>
      </c>
      <c r="T47" s="40">
        <f t="shared" si="41"/>
        <v>1</v>
      </c>
      <c r="U47" s="40">
        <f t="shared" si="41"/>
        <v>0</v>
      </c>
      <c r="V47" s="40">
        <f t="shared" si="41"/>
        <v>0</v>
      </c>
      <c r="W47" s="40">
        <f t="shared" si="41"/>
        <v>0</v>
      </c>
      <c r="X47" s="40">
        <f t="shared" si="41"/>
        <v>0</v>
      </c>
      <c r="Y47" s="40">
        <f t="shared" si="41"/>
        <v>0</v>
      </c>
      <c r="Z47" s="40">
        <f t="shared" si="41"/>
        <v>1</v>
      </c>
      <c r="AA47" s="40">
        <f t="shared" si="41"/>
        <v>0</v>
      </c>
      <c r="AB47" s="40">
        <f t="shared" si="41"/>
        <v>0</v>
      </c>
      <c r="AC47" s="40">
        <f t="shared" si="41"/>
        <v>0</v>
      </c>
      <c r="AD47" s="40">
        <f t="shared" si="41"/>
        <v>0</v>
      </c>
      <c r="AE47" s="40">
        <f t="shared" si="41"/>
        <v>0</v>
      </c>
      <c r="AF47" s="40">
        <f t="shared" si="41"/>
        <v>0</v>
      </c>
      <c r="AG47" s="40">
        <f t="shared" si="41"/>
        <v>0</v>
      </c>
      <c r="AH47" s="40">
        <f t="shared" si="41"/>
        <v>1</v>
      </c>
      <c r="AI47" s="40">
        <f t="shared" si="41"/>
        <v>1</v>
      </c>
      <c r="AJ47" s="40">
        <f t="shared" si="41"/>
        <v>0</v>
      </c>
      <c r="AK47" s="10"/>
      <c r="AL47" s="40">
        <f t="shared" si="25"/>
        <v>0</v>
      </c>
      <c r="AM47" s="23">
        <f t="shared" si="26"/>
        <v>5</v>
      </c>
    </row>
    <row r="48" spans="1:39" ht="12.6" customHeight="1" x14ac:dyDescent="0.15">
      <c r="A48" s="29" t="s">
        <v>991</v>
      </c>
      <c r="B48" s="31">
        <f>VLOOKUP(A48,Master!$A:$H,2,FALSE)</f>
        <v>41251</v>
      </c>
      <c r="C48" s="65">
        <f>VLOOKUP(A48,Master!$A:$H,3,FALSE)</f>
        <v>0.79166666666666696</v>
      </c>
      <c r="D48" s="31" t="str">
        <f>VLOOKUP(A48,Master!$A:$H,4,FALSE)</f>
        <v>CTK</v>
      </c>
      <c r="E48" s="31" t="s">
        <v>9</v>
      </c>
      <c r="F48" s="31" t="s">
        <v>25</v>
      </c>
      <c r="G48" s="66">
        <f>VLOOKUP(A48,Master!$A:$H,7,FALSE)</f>
        <v>7</v>
      </c>
      <c r="H48" s="31" t="str">
        <f>VLOOKUP(A48,Master!$A:$H,8,FALSE)</f>
        <v>Boys</v>
      </c>
      <c r="I48" s="5" t="str">
        <f t="shared" si="0"/>
        <v>BRG2OLA2</v>
      </c>
      <c r="J48" s="5" t="str">
        <f t="shared" si="1"/>
        <v>CTKOLA2</v>
      </c>
      <c r="K48" s="5"/>
      <c r="L48" s="7"/>
      <c r="M48" s="5"/>
      <c r="N48" s="5"/>
      <c r="O48" s="79"/>
      <c r="P48" s="8" t="str">
        <f t="shared" si="9"/>
        <v>TRN1</v>
      </c>
      <c r="Q48" s="40">
        <f t="shared" ref="Q48:AK48" si="42">COUNTIF($I$2:$I$111,CONCATENATE($P$48,Q$26))</f>
        <v>0</v>
      </c>
      <c r="R48" s="40">
        <f t="shared" si="42"/>
        <v>1</v>
      </c>
      <c r="S48" s="40">
        <f t="shared" si="42"/>
        <v>0</v>
      </c>
      <c r="T48" s="40">
        <f t="shared" si="42"/>
        <v>0</v>
      </c>
      <c r="U48" s="40">
        <f t="shared" si="42"/>
        <v>1</v>
      </c>
      <c r="V48" s="40">
        <f t="shared" si="42"/>
        <v>0</v>
      </c>
      <c r="W48" s="40">
        <f t="shared" si="42"/>
        <v>0</v>
      </c>
      <c r="X48" s="40">
        <f t="shared" si="42"/>
        <v>0</v>
      </c>
      <c r="Y48" s="40">
        <f t="shared" si="42"/>
        <v>1</v>
      </c>
      <c r="Z48" s="40">
        <f t="shared" si="42"/>
        <v>0</v>
      </c>
      <c r="AA48" s="40">
        <f t="shared" si="42"/>
        <v>0</v>
      </c>
      <c r="AB48" s="40">
        <f t="shared" si="42"/>
        <v>1</v>
      </c>
      <c r="AC48" s="40">
        <f t="shared" si="42"/>
        <v>0</v>
      </c>
      <c r="AD48" s="40">
        <f t="shared" si="42"/>
        <v>0</v>
      </c>
      <c r="AE48" s="40">
        <f t="shared" si="42"/>
        <v>1</v>
      </c>
      <c r="AF48" s="40">
        <f t="shared" si="42"/>
        <v>0</v>
      </c>
      <c r="AG48" s="40">
        <f t="shared" si="42"/>
        <v>0</v>
      </c>
      <c r="AH48" s="40">
        <f t="shared" si="42"/>
        <v>0</v>
      </c>
      <c r="AI48" s="40">
        <f t="shared" si="42"/>
        <v>0</v>
      </c>
      <c r="AJ48" s="40">
        <f t="shared" si="42"/>
        <v>0</v>
      </c>
      <c r="AK48" s="40">
        <f t="shared" si="42"/>
        <v>0</v>
      </c>
      <c r="AL48" s="10"/>
      <c r="AM48" s="23">
        <f t="shared" si="26"/>
        <v>5</v>
      </c>
    </row>
    <row r="49" spans="1:39" ht="12.6" customHeight="1" x14ac:dyDescent="0.15">
      <c r="A49" s="29" t="s">
        <v>992</v>
      </c>
      <c r="B49" s="31">
        <f>VLOOKUP(A49,Master!$A:$H,2,FALSE)</f>
        <v>41251</v>
      </c>
      <c r="C49" s="65">
        <f>VLOOKUP(A49,Master!$A:$H,3,FALSE)</f>
        <v>0.625</v>
      </c>
      <c r="D49" s="31" t="str">
        <f>VLOOKUP(A49,Master!$A:$H,4,FALSE)</f>
        <v>OLA</v>
      </c>
      <c r="E49" s="31" t="s">
        <v>7</v>
      </c>
      <c r="F49" s="31" t="s">
        <v>18</v>
      </c>
      <c r="G49" s="66">
        <f>VLOOKUP(A49,Master!$A:$H,7,FALSE)</f>
        <v>7</v>
      </c>
      <c r="H49" s="31" t="str">
        <f>VLOOKUP(A49,Master!$A:$H,8,FALSE)</f>
        <v>Boys</v>
      </c>
      <c r="I49" s="5" t="str">
        <f t="shared" si="0"/>
        <v>BRG1STM1</v>
      </c>
      <c r="J49" s="5" t="str">
        <f t="shared" si="1"/>
        <v>OLASTM1</v>
      </c>
      <c r="K49" s="5"/>
      <c r="L49" s="7"/>
      <c r="M49" s="5"/>
      <c r="N49" s="5"/>
      <c r="P49" s="55" t="s">
        <v>29</v>
      </c>
      <c r="Q49" s="9">
        <f t="shared" ref="Q49:AL49" si="43">SUM(Q27:Q48)</f>
        <v>5</v>
      </c>
      <c r="R49" s="9">
        <f t="shared" si="43"/>
        <v>5</v>
      </c>
      <c r="S49" s="9">
        <f t="shared" si="43"/>
        <v>5</v>
      </c>
      <c r="T49" s="9">
        <f t="shared" si="43"/>
        <v>5</v>
      </c>
      <c r="U49" s="9">
        <f t="shared" si="43"/>
        <v>5</v>
      </c>
      <c r="V49" s="9">
        <f t="shared" si="43"/>
        <v>5</v>
      </c>
      <c r="W49" s="9">
        <f t="shared" si="43"/>
        <v>5</v>
      </c>
      <c r="X49" s="9">
        <f t="shared" si="43"/>
        <v>5</v>
      </c>
      <c r="Y49" s="9">
        <f t="shared" si="43"/>
        <v>5</v>
      </c>
      <c r="Z49" s="9">
        <f t="shared" si="43"/>
        <v>5</v>
      </c>
      <c r="AA49" s="9">
        <f t="shared" si="43"/>
        <v>5</v>
      </c>
      <c r="AB49" s="9">
        <f t="shared" si="43"/>
        <v>5</v>
      </c>
      <c r="AC49" s="9">
        <f t="shared" si="43"/>
        <v>5</v>
      </c>
      <c r="AD49" s="9">
        <f t="shared" si="43"/>
        <v>5</v>
      </c>
      <c r="AE49" s="9">
        <f t="shared" si="43"/>
        <v>5</v>
      </c>
      <c r="AF49" s="9">
        <f t="shared" si="43"/>
        <v>5</v>
      </c>
      <c r="AG49" s="9">
        <f t="shared" si="43"/>
        <v>5</v>
      </c>
      <c r="AH49" s="9">
        <f t="shared" si="43"/>
        <v>5</v>
      </c>
      <c r="AI49" s="9">
        <f t="shared" si="43"/>
        <v>5</v>
      </c>
      <c r="AJ49" s="9">
        <f t="shared" si="43"/>
        <v>5</v>
      </c>
      <c r="AK49" s="9">
        <f t="shared" si="43"/>
        <v>5</v>
      </c>
      <c r="AL49" s="9">
        <f t="shared" si="43"/>
        <v>5</v>
      </c>
      <c r="AM49" s="55"/>
    </row>
    <row r="50" spans="1:39" ht="12.6" customHeight="1" x14ac:dyDescent="0.15">
      <c r="A50" s="29" t="s">
        <v>993</v>
      </c>
      <c r="B50" s="31">
        <f>VLOOKUP(A50,Master!$A:$H,2,FALSE)</f>
        <v>41251</v>
      </c>
      <c r="C50" s="65">
        <f>VLOOKUP(A50,Master!$A:$H,3,FALSE)</f>
        <v>0.70833333333333304</v>
      </c>
      <c r="D50" s="31" t="str">
        <f>VLOOKUP(A50,Master!$A:$H,4,FALSE)</f>
        <v>STM</v>
      </c>
      <c r="E50" s="31" t="s">
        <v>19</v>
      </c>
      <c r="F50" s="31" t="s">
        <v>47</v>
      </c>
      <c r="G50" s="66">
        <f>VLOOKUP(A50,Master!$A:$H,7,FALSE)</f>
        <v>7</v>
      </c>
      <c r="H50" s="31" t="str">
        <f>VLOOKUP(A50,Master!$A:$H,8,FALSE)</f>
        <v>Boys</v>
      </c>
      <c r="I50" s="5" t="str">
        <f t="shared" si="0"/>
        <v>SJN1OLA3</v>
      </c>
      <c r="J50" s="5" t="str">
        <f t="shared" si="1"/>
        <v>STMOLA3</v>
      </c>
      <c r="K50" s="5"/>
      <c r="L50" s="7"/>
      <c r="M50" s="5"/>
      <c r="N50" s="5"/>
    </row>
    <row r="51" spans="1:39" ht="12.6" customHeight="1" x14ac:dyDescent="0.2">
      <c r="A51" s="29" t="s">
        <v>994</v>
      </c>
      <c r="B51" s="31">
        <f>VLOOKUP(A51,Master!$A:$H,2,FALSE)</f>
        <v>41251</v>
      </c>
      <c r="C51" s="65">
        <f>VLOOKUP(A51,Master!$A:$H,3,FALSE)</f>
        <v>0.66666666666666696</v>
      </c>
      <c r="D51" s="31" t="str">
        <f>VLOOKUP(A51,Master!$A:$H,4,FALSE)</f>
        <v>OLA</v>
      </c>
      <c r="E51" s="31" t="s">
        <v>13</v>
      </c>
      <c r="F51" s="31" t="s">
        <v>4</v>
      </c>
      <c r="G51" s="66">
        <f>VLOOKUP(A51,Master!$A:$H,7,FALSE)</f>
        <v>7</v>
      </c>
      <c r="H51" s="31" t="str">
        <f>VLOOKUP(A51,Master!$A:$H,8,FALSE)</f>
        <v>Boys</v>
      </c>
      <c r="I51" s="5" t="str">
        <f t="shared" si="0"/>
        <v>SJN2CTK1</v>
      </c>
      <c r="J51" s="5" t="str">
        <f t="shared" si="1"/>
        <v>OLACTK1</v>
      </c>
      <c r="K51" s="5"/>
      <c r="L51" s="7"/>
      <c r="M51" s="5"/>
      <c r="N51" s="5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9" ht="12.6" customHeight="1" x14ac:dyDescent="0.2">
      <c r="A52" s="29" t="s">
        <v>995</v>
      </c>
      <c r="B52" s="31">
        <f>VLOOKUP(A52,Master!$A:$H,2,FALSE)</f>
        <v>41251</v>
      </c>
      <c r="C52" s="65">
        <f>VLOOKUP(A52,Master!$A:$H,3,FALSE)</f>
        <v>0.66666666666666596</v>
      </c>
      <c r="D52" s="31" t="str">
        <f>VLOOKUP(A52,Master!$A:$H,4,FALSE)</f>
        <v>SCS</v>
      </c>
      <c r="E52" s="31" t="s">
        <v>24</v>
      </c>
      <c r="F52" s="31" t="s">
        <v>14</v>
      </c>
      <c r="G52" s="66">
        <f>VLOOKUP(A52,Master!$A:$H,7,FALSE)</f>
        <v>7</v>
      </c>
      <c r="H52" s="31" t="str">
        <f>VLOOKUP(A52,Master!$A:$H,8,FALSE)</f>
        <v>Boys</v>
      </c>
      <c r="I52" s="5" t="str">
        <f t="shared" si="0"/>
        <v>JUD2SPC2</v>
      </c>
      <c r="J52" s="5" t="str">
        <f t="shared" si="1"/>
        <v>SCSSPC2</v>
      </c>
      <c r="K52" s="5"/>
      <c r="L52" s="7"/>
      <c r="O52"/>
      <c r="P52" s="9"/>
      <c r="Q52" s="10" t="str">
        <f>O2</f>
        <v>BRG1</v>
      </c>
      <c r="R52" s="10" t="str">
        <f>O3</f>
        <v>BRG2</v>
      </c>
      <c r="S52" s="10" t="str">
        <f>O4</f>
        <v>CTK1</v>
      </c>
      <c r="T52" s="10" t="str">
        <f>O5</f>
        <v>CTK2</v>
      </c>
      <c r="U52" s="10" t="str">
        <f>O6</f>
        <v>IHM1</v>
      </c>
      <c r="V52" s="10" t="str">
        <f>O7</f>
        <v>JOE1</v>
      </c>
      <c r="W52" s="10" t="str">
        <f>O8</f>
        <v>JUD1</v>
      </c>
      <c r="X52" s="10" t="str">
        <f>O9</f>
        <v>JUD2</v>
      </c>
      <c r="Y52" s="10" t="str">
        <f>O10</f>
        <v>JUD3</v>
      </c>
      <c r="Z52" s="10" t="str">
        <f>O11</f>
        <v>NDA1</v>
      </c>
      <c r="AA52" s="10" t="str">
        <f>O12</f>
        <v>OLA1</v>
      </c>
      <c r="AB52" s="10" t="str">
        <f>O13</f>
        <v>OLA2</v>
      </c>
      <c r="AC52" s="10" t="str">
        <f>O14</f>
        <v>OLA3</v>
      </c>
      <c r="AD52" s="10" t="str">
        <f>O15</f>
        <v>SCS1</v>
      </c>
      <c r="AE52" s="10" t="str">
        <f>O16</f>
        <v>SJN1</v>
      </c>
      <c r="AF52" s="10" t="str">
        <f>O17</f>
        <v>SJN2</v>
      </c>
      <c r="AG52" s="10" t="str">
        <f>O18</f>
        <v>SPC1</v>
      </c>
      <c r="AH52" s="10" t="str">
        <f>O19</f>
        <v>SPC2</v>
      </c>
      <c r="AI52" s="10" t="str">
        <f>O20</f>
        <v>SPC3</v>
      </c>
      <c r="AJ52" s="10" t="str">
        <f>O21</f>
        <v>STM1</v>
      </c>
      <c r="AK52" s="10" t="str">
        <f>O22</f>
        <v>STM2</v>
      </c>
      <c r="AL52" s="10" t="str">
        <f>O23</f>
        <v>TRN1</v>
      </c>
      <c r="AM52" s="10" t="s">
        <v>29</v>
      </c>
    </row>
    <row r="53" spans="1:39" ht="12.6" customHeight="1" x14ac:dyDescent="0.15">
      <c r="A53" s="29" t="s">
        <v>996</v>
      </c>
      <c r="B53" s="31">
        <f>VLOOKUP(A53,Master!$A:$H,2,FALSE)</f>
        <v>41251</v>
      </c>
      <c r="C53" s="65">
        <f>VLOOKUP(A53,Master!$A:$H,3,FALSE)</f>
        <v>0.75</v>
      </c>
      <c r="D53" s="31" t="str">
        <f>VLOOKUP(A53,Master!$A:$H,4,FALSE)</f>
        <v>IHM</v>
      </c>
      <c r="E53" s="31" t="s">
        <v>43</v>
      </c>
      <c r="F53" s="31" t="s">
        <v>49</v>
      </c>
      <c r="G53" s="66">
        <f>VLOOKUP(A53,Master!$A:$H,7,FALSE)</f>
        <v>7</v>
      </c>
      <c r="H53" s="31" t="str">
        <f>VLOOKUP(A53,Master!$A:$H,8,FALSE)</f>
        <v>Boys</v>
      </c>
      <c r="I53" s="5" t="str">
        <f t="shared" si="0"/>
        <v>JOE1SCS1</v>
      </c>
      <c r="J53" s="5" t="str">
        <f t="shared" si="1"/>
        <v>IHMSCS1</v>
      </c>
      <c r="K53" s="5"/>
      <c r="L53" s="7"/>
      <c r="M53" s="51">
        <f>SUM(AG53:AI53)</f>
        <v>0</v>
      </c>
      <c r="N53" s="51">
        <f>SUM(AA53:AC53)</f>
        <v>3</v>
      </c>
      <c r="O53" s="51">
        <f>SUM(W53:Y53)</f>
        <v>1</v>
      </c>
      <c r="P53" s="8" t="str">
        <f t="shared" ref="P53:P74" si="44">O2</f>
        <v>BRG1</v>
      </c>
      <c r="Q53" s="58">
        <f t="shared" ref="Q53:AF68" si="45">SUM(COUNTIF($I$2:$I$111,CONCATENATE($P53,Q$52))+COUNTIF($I$2:$I$111,CONCATENATE(Q$52,$P53)))</f>
        <v>0</v>
      </c>
      <c r="R53" s="58">
        <f t="shared" si="45"/>
        <v>0</v>
      </c>
      <c r="S53" s="54">
        <f t="shared" si="45"/>
        <v>0</v>
      </c>
      <c r="T53" s="54">
        <f t="shared" si="45"/>
        <v>0</v>
      </c>
      <c r="U53" s="54">
        <f t="shared" si="45"/>
        <v>1</v>
      </c>
      <c r="V53" s="54">
        <f t="shared" si="45"/>
        <v>0</v>
      </c>
      <c r="W53" s="54">
        <f t="shared" si="45"/>
        <v>1</v>
      </c>
      <c r="X53" s="54">
        <f t="shared" si="45"/>
        <v>0</v>
      </c>
      <c r="Y53" s="54">
        <f t="shared" si="45"/>
        <v>0</v>
      </c>
      <c r="Z53" s="54">
        <f t="shared" si="45"/>
        <v>1</v>
      </c>
      <c r="AA53" s="54">
        <f t="shared" si="45"/>
        <v>1</v>
      </c>
      <c r="AB53" s="54">
        <f t="shared" si="45"/>
        <v>1</v>
      </c>
      <c r="AC53" s="54">
        <f t="shared" si="45"/>
        <v>1</v>
      </c>
      <c r="AD53" s="54">
        <f t="shared" si="45"/>
        <v>0</v>
      </c>
      <c r="AE53" s="54">
        <f t="shared" si="45"/>
        <v>0</v>
      </c>
      <c r="AF53" s="54">
        <f t="shared" si="45"/>
        <v>1</v>
      </c>
      <c r="AG53" s="54">
        <f t="shared" ref="AG53:AL67" si="46">SUM(COUNTIF($I$2:$I$111,CONCATENATE($P53,AG$52))+COUNTIF($I$2:$I$111,CONCATENATE(AG$52,$P53)))</f>
        <v>0</v>
      </c>
      <c r="AH53" s="54">
        <f t="shared" si="46"/>
        <v>0</v>
      </c>
      <c r="AI53" s="54">
        <f t="shared" si="46"/>
        <v>0</v>
      </c>
      <c r="AJ53" s="54">
        <f t="shared" si="46"/>
        <v>1</v>
      </c>
      <c r="AK53" s="54">
        <f t="shared" si="46"/>
        <v>1</v>
      </c>
      <c r="AL53" s="54">
        <f t="shared" si="46"/>
        <v>1</v>
      </c>
      <c r="AM53" s="63">
        <f t="shared" ref="AM53:AM74" si="47">SUM(Q53:AL53)</f>
        <v>10</v>
      </c>
    </row>
    <row r="54" spans="1:39" ht="12.6" customHeight="1" x14ac:dyDescent="0.15">
      <c r="A54" s="29" t="s">
        <v>997</v>
      </c>
      <c r="B54" s="31">
        <f>VLOOKUP(A54,Master!$A:$H,2,FALSE)</f>
        <v>41251</v>
      </c>
      <c r="C54" s="65">
        <f>VLOOKUP(A54,Master!$A:$H,3,FALSE)</f>
        <v>0.41666666666666702</v>
      </c>
      <c r="D54" s="31" t="str">
        <f>VLOOKUP(A54,Master!$A:$H,4,FALSE)</f>
        <v>TRN</v>
      </c>
      <c r="E54" s="31" t="s">
        <v>48</v>
      </c>
      <c r="F54" s="31" t="s">
        <v>60</v>
      </c>
      <c r="G54" s="66">
        <f>VLOOKUP(A54,Master!$A:$H,7,FALSE)</f>
        <v>7</v>
      </c>
      <c r="H54" s="31" t="str">
        <f>VLOOKUP(A54,Master!$A:$H,8,FALSE)</f>
        <v>Boys</v>
      </c>
      <c r="I54" s="5" t="str">
        <f t="shared" si="0"/>
        <v>NDA1TRN1</v>
      </c>
      <c r="J54" s="5" t="str">
        <f t="shared" si="1"/>
        <v>TRNTRN1</v>
      </c>
      <c r="K54" s="5"/>
      <c r="L54" s="7"/>
      <c r="M54" s="51">
        <f t="shared" ref="M54:M75" si="48">SUM(AG54:AI54)</f>
        <v>0</v>
      </c>
      <c r="N54" s="51">
        <f t="shared" ref="N54:N75" si="49">SUM(AA54:AC54)</f>
        <v>3</v>
      </c>
      <c r="O54" s="51">
        <f t="shared" ref="O54:O75" si="50">SUM(W54:Y54)</f>
        <v>2</v>
      </c>
      <c r="P54" s="8" t="str">
        <f t="shared" si="44"/>
        <v>BRG2</v>
      </c>
      <c r="Q54" s="58">
        <f t="shared" si="45"/>
        <v>0</v>
      </c>
      <c r="R54" s="58">
        <f t="shared" si="45"/>
        <v>0</v>
      </c>
      <c r="S54" s="54">
        <f t="shared" si="45"/>
        <v>0</v>
      </c>
      <c r="T54" s="54">
        <f t="shared" si="45"/>
        <v>0</v>
      </c>
      <c r="U54" s="54">
        <f t="shared" si="45"/>
        <v>1</v>
      </c>
      <c r="V54" s="54">
        <f t="shared" si="45"/>
        <v>0</v>
      </c>
      <c r="W54" s="54">
        <f t="shared" si="45"/>
        <v>1</v>
      </c>
      <c r="X54" s="54">
        <f t="shared" si="45"/>
        <v>1</v>
      </c>
      <c r="Y54" s="54">
        <f t="shared" si="45"/>
        <v>0</v>
      </c>
      <c r="Z54" s="54">
        <f t="shared" si="45"/>
        <v>0</v>
      </c>
      <c r="AA54" s="54">
        <f t="shared" si="45"/>
        <v>1</v>
      </c>
      <c r="AB54" s="54">
        <f t="shared" si="45"/>
        <v>1</v>
      </c>
      <c r="AC54" s="54">
        <f t="shared" si="45"/>
        <v>1</v>
      </c>
      <c r="AD54" s="54">
        <f t="shared" si="45"/>
        <v>0</v>
      </c>
      <c r="AE54" s="54">
        <f t="shared" si="45"/>
        <v>0</v>
      </c>
      <c r="AF54" s="54">
        <f t="shared" si="45"/>
        <v>1</v>
      </c>
      <c r="AG54" s="54">
        <f t="shared" si="46"/>
        <v>0</v>
      </c>
      <c r="AH54" s="54">
        <f t="shared" si="46"/>
        <v>0</v>
      </c>
      <c r="AI54" s="54">
        <f t="shared" si="46"/>
        <v>0</v>
      </c>
      <c r="AJ54" s="54">
        <f t="shared" si="46"/>
        <v>1</v>
      </c>
      <c r="AK54" s="54">
        <f t="shared" si="46"/>
        <v>1</v>
      </c>
      <c r="AL54" s="54">
        <f t="shared" si="46"/>
        <v>1</v>
      </c>
      <c r="AM54" s="63">
        <f t="shared" si="47"/>
        <v>10</v>
      </c>
    </row>
    <row r="55" spans="1:39" ht="12.6" customHeight="1" x14ac:dyDescent="0.15">
      <c r="A55" s="29" t="s">
        <v>998</v>
      </c>
      <c r="B55" s="31">
        <f>VLOOKUP(A55,Master!$A:$H,2,FALSE)</f>
        <v>41251</v>
      </c>
      <c r="C55" s="65">
        <f>VLOOKUP(A55,Master!$A:$H,3,FALSE)</f>
        <v>0.70833333333333304</v>
      </c>
      <c r="D55" s="31" t="str">
        <f>VLOOKUP(A55,Master!$A:$H,4,FALSE)</f>
        <v>OLA</v>
      </c>
      <c r="E55" s="31" t="s">
        <v>15</v>
      </c>
      <c r="F55" s="31" t="s">
        <v>23</v>
      </c>
      <c r="G55" s="66">
        <f>VLOOKUP(A55,Master!$A:$H,7,FALSE)</f>
        <v>7</v>
      </c>
      <c r="H55" s="31" t="str">
        <f>VLOOKUP(A55,Master!$A:$H,8,FALSE)</f>
        <v>Boys</v>
      </c>
      <c r="I55" s="5" t="str">
        <f t="shared" si="0"/>
        <v>IHM1JUD3</v>
      </c>
      <c r="J55" s="5" t="str">
        <f t="shared" si="1"/>
        <v>OLAJUD3</v>
      </c>
      <c r="K55" s="5"/>
      <c r="L55" s="7"/>
      <c r="M55" s="51">
        <f t="shared" si="48"/>
        <v>1</v>
      </c>
      <c r="N55" s="51">
        <f t="shared" si="49"/>
        <v>2</v>
      </c>
      <c r="O55" s="51">
        <f t="shared" si="50"/>
        <v>3</v>
      </c>
      <c r="P55" s="8" t="str">
        <f t="shared" si="44"/>
        <v>CTK1</v>
      </c>
      <c r="Q55" s="62">
        <f t="shared" si="45"/>
        <v>0</v>
      </c>
      <c r="R55" s="62">
        <f t="shared" si="45"/>
        <v>0</v>
      </c>
      <c r="S55" s="58">
        <f t="shared" si="45"/>
        <v>0</v>
      </c>
      <c r="T55" s="58">
        <f t="shared" si="45"/>
        <v>0</v>
      </c>
      <c r="U55" s="62">
        <f t="shared" si="45"/>
        <v>0</v>
      </c>
      <c r="V55" s="62">
        <f t="shared" si="45"/>
        <v>1</v>
      </c>
      <c r="W55" s="62">
        <f t="shared" si="45"/>
        <v>1</v>
      </c>
      <c r="X55" s="62">
        <f t="shared" si="45"/>
        <v>1</v>
      </c>
      <c r="Y55" s="62">
        <f t="shared" si="45"/>
        <v>1</v>
      </c>
      <c r="Z55" s="62">
        <f t="shared" si="45"/>
        <v>0</v>
      </c>
      <c r="AA55" s="62">
        <f t="shared" si="45"/>
        <v>1</v>
      </c>
      <c r="AB55" s="62">
        <f t="shared" si="45"/>
        <v>1</v>
      </c>
      <c r="AC55" s="62">
        <f t="shared" si="45"/>
        <v>0</v>
      </c>
      <c r="AD55" s="62">
        <f t="shared" si="45"/>
        <v>1</v>
      </c>
      <c r="AE55" s="62">
        <f t="shared" si="45"/>
        <v>0</v>
      </c>
      <c r="AF55" s="62">
        <f t="shared" si="45"/>
        <v>1</v>
      </c>
      <c r="AG55" s="62">
        <f t="shared" si="46"/>
        <v>0</v>
      </c>
      <c r="AH55" s="62">
        <f t="shared" si="46"/>
        <v>1</v>
      </c>
      <c r="AI55" s="62">
        <f t="shared" si="46"/>
        <v>0</v>
      </c>
      <c r="AJ55" s="62">
        <f t="shared" si="46"/>
        <v>0</v>
      </c>
      <c r="AK55" s="62">
        <f t="shared" si="46"/>
        <v>1</v>
      </c>
      <c r="AL55" s="62">
        <f t="shared" si="46"/>
        <v>0</v>
      </c>
      <c r="AM55" s="64">
        <f t="shared" si="47"/>
        <v>10</v>
      </c>
    </row>
    <row r="56" spans="1:39" ht="12.6" customHeight="1" x14ac:dyDescent="0.15">
      <c r="A56" s="29" t="s">
        <v>999</v>
      </c>
      <c r="B56" s="31">
        <f>VLOOKUP(A56,Master!$A:$H,2,FALSE)</f>
        <v>41251</v>
      </c>
      <c r="C56" s="65">
        <f>VLOOKUP(A56,Master!$A:$H,3,FALSE)</f>
        <v>0.66666666666666696</v>
      </c>
      <c r="D56" s="31" t="str">
        <f>VLOOKUP(A56,Master!$A:$H,4,FALSE)</f>
        <v>JUD</v>
      </c>
      <c r="E56" s="31" t="s">
        <v>16</v>
      </c>
      <c r="F56" s="31" t="s">
        <v>12</v>
      </c>
      <c r="G56" s="66">
        <f>VLOOKUP(A56,Master!$A:$H,7,FALSE)</f>
        <v>7</v>
      </c>
      <c r="H56" s="31" t="str">
        <f>VLOOKUP(A56,Master!$A:$H,8,FALSE)</f>
        <v>Boys</v>
      </c>
      <c r="I56" s="5" t="str">
        <f t="shared" si="0"/>
        <v>CTK2JUD1</v>
      </c>
      <c r="J56" s="5" t="str">
        <f t="shared" si="1"/>
        <v>JUDJUD1</v>
      </c>
      <c r="K56" s="5"/>
      <c r="L56" s="7"/>
      <c r="M56" s="51">
        <f t="shared" si="48"/>
        <v>1</v>
      </c>
      <c r="N56" s="51">
        <f t="shared" si="49"/>
        <v>2</v>
      </c>
      <c r="O56" s="51">
        <f t="shared" si="50"/>
        <v>2</v>
      </c>
      <c r="P56" s="8" t="str">
        <f t="shared" si="44"/>
        <v>CTK2</v>
      </c>
      <c r="Q56" s="62">
        <f t="shared" si="45"/>
        <v>0</v>
      </c>
      <c r="R56" s="62">
        <f t="shared" si="45"/>
        <v>0</v>
      </c>
      <c r="S56" s="58">
        <f t="shared" si="45"/>
        <v>0</v>
      </c>
      <c r="T56" s="58">
        <f t="shared" si="45"/>
        <v>0</v>
      </c>
      <c r="U56" s="62">
        <f t="shared" si="45"/>
        <v>0</v>
      </c>
      <c r="V56" s="62">
        <f t="shared" si="45"/>
        <v>1</v>
      </c>
      <c r="W56" s="62">
        <f t="shared" si="45"/>
        <v>1</v>
      </c>
      <c r="X56" s="62">
        <f t="shared" si="45"/>
        <v>1</v>
      </c>
      <c r="Y56" s="62">
        <f t="shared" si="45"/>
        <v>0</v>
      </c>
      <c r="Z56" s="62">
        <f t="shared" si="45"/>
        <v>0</v>
      </c>
      <c r="AA56" s="62">
        <f t="shared" si="45"/>
        <v>1</v>
      </c>
      <c r="AB56" s="62">
        <f t="shared" si="45"/>
        <v>1</v>
      </c>
      <c r="AC56" s="62">
        <f t="shared" si="45"/>
        <v>0</v>
      </c>
      <c r="AD56" s="62">
        <f t="shared" si="45"/>
        <v>1</v>
      </c>
      <c r="AE56" s="62">
        <f t="shared" si="45"/>
        <v>0</v>
      </c>
      <c r="AF56" s="62">
        <f t="shared" si="45"/>
        <v>1</v>
      </c>
      <c r="AG56" s="62">
        <f t="shared" si="46"/>
        <v>0</v>
      </c>
      <c r="AH56" s="62">
        <f t="shared" si="46"/>
        <v>1</v>
      </c>
      <c r="AI56" s="62">
        <f t="shared" si="46"/>
        <v>0</v>
      </c>
      <c r="AJ56" s="62">
        <f t="shared" si="46"/>
        <v>1</v>
      </c>
      <c r="AK56" s="62">
        <f t="shared" si="46"/>
        <v>1</v>
      </c>
      <c r="AL56" s="62">
        <f t="shared" si="46"/>
        <v>0</v>
      </c>
      <c r="AM56" s="64">
        <f t="shared" si="47"/>
        <v>10</v>
      </c>
    </row>
    <row r="57" spans="1:39" ht="12.6" customHeight="1" x14ac:dyDescent="0.15">
      <c r="A57" s="29" t="s">
        <v>1000</v>
      </c>
      <c r="B57" s="31">
        <f>VLOOKUP(A57,Master!$A:$H,2,FALSE)</f>
        <v>41258</v>
      </c>
      <c r="C57" s="65">
        <f>VLOOKUP(A57,Master!$A:$H,3,FALSE)</f>
        <v>0.625</v>
      </c>
      <c r="D57" s="31" t="str">
        <f>VLOOKUP(A57,Master!$A:$H,4,FALSE)</f>
        <v>SJN</v>
      </c>
      <c r="E57" s="31" t="s">
        <v>60</v>
      </c>
      <c r="F57" s="31" t="s">
        <v>15</v>
      </c>
      <c r="G57" s="66">
        <f>VLOOKUP(A57,Master!$A:$H,7,FALSE)</f>
        <v>7</v>
      </c>
      <c r="H57" s="31" t="str">
        <f>VLOOKUP(A57,Master!$A:$H,8,FALSE)</f>
        <v>Boys</v>
      </c>
      <c r="I57" s="5" t="str">
        <f t="shared" si="0"/>
        <v>TRN1IHM1</v>
      </c>
      <c r="J57" s="5" t="str">
        <f t="shared" si="1"/>
        <v>SJNIHM1</v>
      </c>
      <c r="K57" s="5"/>
      <c r="L57" s="7"/>
      <c r="M57" s="51">
        <f t="shared" si="48"/>
        <v>0</v>
      </c>
      <c r="N57" s="51">
        <f t="shared" si="49"/>
        <v>3</v>
      </c>
      <c r="O57" s="51">
        <f t="shared" si="50"/>
        <v>1</v>
      </c>
      <c r="P57" s="8" t="str">
        <f t="shared" si="44"/>
        <v>IHM1</v>
      </c>
      <c r="Q57" s="54">
        <f t="shared" si="45"/>
        <v>1</v>
      </c>
      <c r="R57" s="54">
        <f t="shared" si="45"/>
        <v>1</v>
      </c>
      <c r="S57" s="54">
        <f t="shared" si="45"/>
        <v>0</v>
      </c>
      <c r="T57" s="54">
        <f t="shared" si="45"/>
        <v>0</v>
      </c>
      <c r="U57" s="58">
        <f t="shared" si="45"/>
        <v>0</v>
      </c>
      <c r="V57" s="54">
        <f t="shared" si="45"/>
        <v>0</v>
      </c>
      <c r="W57" s="54">
        <f t="shared" si="45"/>
        <v>0</v>
      </c>
      <c r="X57" s="54">
        <f t="shared" si="45"/>
        <v>0</v>
      </c>
      <c r="Y57" s="54">
        <f t="shared" si="45"/>
        <v>1</v>
      </c>
      <c r="Z57" s="54">
        <f t="shared" si="45"/>
        <v>1</v>
      </c>
      <c r="AA57" s="54">
        <f t="shared" si="45"/>
        <v>1</v>
      </c>
      <c r="AB57" s="54">
        <f t="shared" si="45"/>
        <v>1</v>
      </c>
      <c r="AC57" s="54">
        <f t="shared" si="45"/>
        <v>1</v>
      </c>
      <c r="AD57" s="54">
        <f t="shared" si="45"/>
        <v>0</v>
      </c>
      <c r="AE57" s="54">
        <f t="shared" si="45"/>
        <v>1</v>
      </c>
      <c r="AF57" s="54">
        <f t="shared" si="45"/>
        <v>0</v>
      </c>
      <c r="AG57" s="54">
        <f t="shared" si="46"/>
        <v>0</v>
      </c>
      <c r="AH57" s="54">
        <f t="shared" si="46"/>
        <v>0</v>
      </c>
      <c r="AI57" s="54">
        <f t="shared" si="46"/>
        <v>0</v>
      </c>
      <c r="AJ57" s="54">
        <f t="shared" si="46"/>
        <v>1</v>
      </c>
      <c r="AK57" s="54">
        <f t="shared" si="46"/>
        <v>0</v>
      </c>
      <c r="AL57" s="54">
        <f t="shared" si="46"/>
        <v>1</v>
      </c>
      <c r="AM57" s="63">
        <f t="shared" si="47"/>
        <v>10</v>
      </c>
    </row>
    <row r="58" spans="1:39" ht="12.6" customHeight="1" x14ac:dyDescent="0.15">
      <c r="A58" s="29" t="s">
        <v>1001</v>
      </c>
      <c r="B58" s="31">
        <f>VLOOKUP(A58,Master!$A:$H,2,FALSE)</f>
        <v>41258</v>
      </c>
      <c r="C58" s="65">
        <f>VLOOKUP(A58,Master!$A:$H,3,FALSE)</f>
        <v>0.66666666666666696</v>
      </c>
      <c r="D58" s="31" t="str">
        <f>VLOOKUP(A58,Master!$A:$H,4,FALSE)</f>
        <v>SJN</v>
      </c>
      <c r="E58" s="31" t="s">
        <v>12</v>
      </c>
      <c r="F58" s="31" t="s">
        <v>26</v>
      </c>
      <c r="G58" s="66">
        <f>VLOOKUP(A58,Master!$A:$H,7,FALSE)</f>
        <v>7</v>
      </c>
      <c r="H58" s="31" t="str">
        <f>VLOOKUP(A58,Master!$A:$H,8,FALSE)</f>
        <v>Boys</v>
      </c>
      <c r="I58" s="5" t="str">
        <f t="shared" si="0"/>
        <v>JUD1SPC1</v>
      </c>
      <c r="J58" s="5" t="str">
        <f t="shared" si="1"/>
        <v>SJNSPC1</v>
      </c>
      <c r="K58" s="5"/>
      <c r="L58" s="7"/>
      <c r="M58" s="51">
        <f t="shared" si="48"/>
        <v>3</v>
      </c>
      <c r="N58" s="51">
        <f t="shared" si="49"/>
        <v>0</v>
      </c>
      <c r="O58" s="51">
        <f t="shared" si="50"/>
        <v>3</v>
      </c>
      <c r="P58" s="8" t="str">
        <f t="shared" si="44"/>
        <v>JOE1</v>
      </c>
      <c r="Q58" s="62">
        <f t="shared" si="45"/>
        <v>0</v>
      </c>
      <c r="R58" s="62">
        <f t="shared" si="45"/>
        <v>0</v>
      </c>
      <c r="S58" s="62">
        <f t="shared" si="45"/>
        <v>1</v>
      </c>
      <c r="T58" s="62">
        <f t="shared" si="45"/>
        <v>1</v>
      </c>
      <c r="U58" s="62">
        <f t="shared" si="45"/>
        <v>0</v>
      </c>
      <c r="V58" s="58">
        <f t="shared" si="45"/>
        <v>0</v>
      </c>
      <c r="W58" s="62">
        <f t="shared" si="45"/>
        <v>1</v>
      </c>
      <c r="X58" s="62">
        <f t="shared" si="45"/>
        <v>1</v>
      </c>
      <c r="Y58" s="62">
        <f t="shared" si="45"/>
        <v>1</v>
      </c>
      <c r="Z58" s="62">
        <f t="shared" si="45"/>
        <v>0</v>
      </c>
      <c r="AA58" s="62">
        <f t="shared" si="45"/>
        <v>0</v>
      </c>
      <c r="AB58" s="62">
        <f t="shared" si="45"/>
        <v>0</v>
      </c>
      <c r="AC58" s="62">
        <f t="shared" si="45"/>
        <v>0</v>
      </c>
      <c r="AD58" s="62">
        <f t="shared" si="45"/>
        <v>1</v>
      </c>
      <c r="AE58" s="62">
        <f t="shared" si="45"/>
        <v>0</v>
      </c>
      <c r="AF58" s="62">
        <f t="shared" si="45"/>
        <v>1</v>
      </c>
      <c r="AG58" s="62">
        <f t="shared" si="46"/>
        <v>1</v>
      </c>
      <c r="AH58" s="62">
        <f t="shared" si="46"/>
        <v>1</v>
      </c>
      <c r="AI58" s="62">
        <f t="shared" si="46"/>
        <v>1</v>
      </c>
      <c r="AJ58" s="62">
        <f t="shared" si="46"/>
        <v>0</v>
      </c>
      <c r="AK58" s="62">
        <f t="shared" si="46"/>
        <v>0</v>
      </c>
      <c r="AL58" s="62">
        <f t="shared" si="46"/>
        <v>0</v>
      </c>
      <c r="AM58" s="64">
        <f t="shared" si="47"/>
        <v>10</v>
      </c>
    </row>
    <row r="59" spans="1:39" ht="12.6" customHeight="1" x14ac:dyDescent="0.15">
      <c r="A59" s="29" t="s">
        <v>1002</v>
      </c>
      <c r="B59" s="31">
        <f>VLOOKUP(A59,Master!$A:$H,2,FALSE)</f>
        <v>41258</v>
      </c>
      <c r="C59" s="65">
        <f>VLOOKUP(A59,Master!$A:$H,3,FALSE)</f>
        <v>0.75</v>
      </c>
      <c r="D59" s="31" t="str">
        <f>VLOOKUP(A59,Master!$A:$H,4,FALSE)</f>
        <v>JUD</v>
      </c>
      <c r="E59" s="31" t="s">
        <v>22</v>
      </c>
      <c r="F59" s="31" t="s">
        <v>21</v>
      </c>
      <c r="G59" s="66">
        <f>VLOOKUP(A59,Master!$A:$H,7,FALSE)</f>
        <v>7</v>
      </c>
      <c r="H59" s="31" t="str">
        <f>VLOOKUP(A59,Master!$A:$H,8,FALSE)</f>
        <v>Boys</v>
      </c>
      <c r="I59" s="5" t="str">
        <f t="shared" si="0"/>
        <v>STM2SPC3</v>
      </c>
      <c r="J59" s="5" t="str">
        <f t="shared" si="1"/>
        <v>JUDSPC3</v>
      </c>
      <c r="K59" s="5"/>
      <c r="L59" s="7"/>
      <c r="M59" s="51">
        <f t="shared" si="48"/>
        <v>3</v>
      </c>
      <c r="N59" s="51">
        <f t="shared" si="49"/>
        <v>0</v>
      </c>
      <c r="O59" s="51">
        <f t="shared" si="50"/>
        <v>0</v>
      </c>
      <c r="P59" s="8" t="str">
        <f t="shared" si="44"/>
        <v>JUD1</v>
      </c>
      <c r="Q59" s="54">
        <f t="shared" si="45"/>
        <v>1</v>
      </c>
      <c r="R59" s="54">
        <f t="shared" si="45"/>
        <v>1</v>
      </c>
      <c r="S59" s="54">
        <f t="shared" si="45"/>
        <v>1</v>
      </c>
      <c r="T59" s="54">
        <f t="shared" si="45"/>
        <v>1</v>
      </c>
      <c r="U59" s="54">
        <f t="shared" si="45"/>
        <v>0</v>
      </c>
      <c r="V59" s="54">
        <f t="shared" si="45"/>
        <v>1</v>
      </c>
      <c r="W59" s="58">
        <f t="shared" si="45"/>
        <v>0</v>
      </c>
      <c r="X59" s="58">
        <f t="shared" si="45"/>
        <v>0</v>
      </c>
      <c r="Y59" s="58">
        <f t="shared" si="45"/>
        <v>0</v>
      </c>
      <c r="Z59" s="54">
        <f t="shared" si="45"/>
        <v>0</v>
      </c>
      <c r="AA59" s="54">
        <f t="shared" si="45"/>
        <v>0</v>
      </c>
      <c r="AB59" s="54">
        <f t="shared" si="45"/>
        <v>0</v>
      </c>
      <c r="AC59" s="54">
        <f t="shared" si="45"/>
        <v>0</v>
      </c>
      <c r="AD59" s="54">
        <f t="shared" si="45"/>
        <v>1</v>
      </c>
      <c r="AE59" s="54">
        <f t="shared" si="45"/>
        <v>1</v>
      </c>
      <c r="AF59" s="54">
        <f t="shared" si="45"/>
        <v>0</v>
      </c>
      <c r="AG59" s="54">
        <f t="shared" si="46"/>
        <v>1</v>
      </c>
      <c r="AH59" s="54">
        <f t="shared" si="46"/>
        <v>1</v>
      </c>
      <c r="AI59" s="54">
        <f t="shared" si="46"/>
        <v>1</v>
      </c>
      <c r="AJ59" s="54">
        <f t="shared" si="46"/>
        <v>0</v>
      </c>
      <c r="AK59" s="54">
        <f t="shared" si="46"/>
        <v>0</v>
      </c>
      <c r="AL59" s="54">
        <f t="shared" si="46"/>
        <v>0</v>
      </c>
      <c r="AM59" s="63">
        <f t="shared" si="47"/>
        <v>10</v>
      </c>
    </row>
    <row r="60" spans="1:39" ht="12.6" customHeight="1" x14ac:dyDescent="0.15">
      <c r="A60" s="29" t="s">
        <v>1003</v>
      </c>
      <c r="B60" s="31">
        <f>VLOOKUP(A60,Master!$A:$H,2,FALSE)</f>
        <v>41258</v>
      </c>
      <c r="C60" s="65">
        <f>VLOOKUP(A60,Master!$A:$H,3,FALSE)</f>
        <v>0.66666666666666696</v>
      </c>
      <c r="D60" s="31" t="str">
        <f>VLOOKUP(A60,Master!$A:$H,4,FALSE)</f>
        <v>SPC</v>
      </c>
      <c r="E60" s="31" t="s">
        <v>20</v>
      </c>
      <c r="F60" s="31" t="s">
        <v>9</v>
      </c>
      <c r="G60" s="66">
        <f>VLOOKUP(A60,Master!$A:$H,7,FALSE)</f>
        <v>7</v>
      </c>
      <c r="H60" s="31" t="str">
        <f>VLOOKUP(A60,Master!$A:$H,8,FALSE)</f>
        <v>Boys</v>
      </c>
      <c r="I60" s="5" t="str">
        <f t="shared" si="0"/>
        <v>OLA1BRG2</v>
      </c>
      <c r="J60" s="5" t="str">
        <f t="shared" si="1"/>
        <v>SPCBRG2</v>
      </c>
      <c r="K60" s="5"/>
      <c r="L60" s="7"/>
      <c r="M60" s="51">
        <f t="shared" si="48"/>
        <v>3</v>
      </c>
      <c r="N60" s="51">
        <f t="shared" si="49"/>
        <v>0</v>
      </c>
      <c r="O60" s="51">
        <f t="shared" si="50"/>
        <v>1</v>
      </c>
      <c r="P60" s="8" t="str">
        <f t="shared" si="44"/>
        <v>JUD2</v>
      </c>
      <c r="Q60" s="54">
        <f t="shared" si="45"/>
        <v>0</v>
      </c>
      <c r="R60" s="54">
        <f t="shared" si="45"/>
        <v>1</v>
      </c>
      <c r="S60" s="54">
        <f t="shared" si="45"/>
        <v>1</v>
      </c>
      <c r="T60" s="54">
        <f t="shared" si="45"/>
        <v>1</v>
      </c>
      <c r="U60" s="54">
        <f t="shared" si="45"/>
        <v>0</v>
      </c>
      <c r="V60" s="54">
        <f t="shared" si="45"/>
        <v>1</v>
      </c>
      <c r="W60" s="58">
        <f t="shared" si="45"/>
        <v>0</v>
      </c>
      <c r="X60" s="58">
        <f t="shared" si="45"/>
        <v>0</v>
      </c>
      <c r="Y60" s="58">
        <f t="shared" si="45"/>
        <v>1</v>
      </c>
      <c r="Z60" s="54">
        <f t="shared" si="45"/>
        <v>0</v>
      </c>
      <c r="AA60" s="54">
        <f t="shared" si="45"/>
        <v>0</v>
      </c>
      <c r="AB60" s="54">
        <f t="shared" si="45"/>
        <v>0</v>
      </c>
      <c r="AC60" s="54">
        <f t="shared" si="45"/>
        <v>0</v>
      </c>
      <c r="AD60" s="54">
        <f t="shared" si="45"/>
        <v>1</v>
      </c>
      <c r="AE60" s="54">
        <f t="shared" si="45"/>
        <v>0</v>
      </c>
      <c r="AF60" s="54">
        <f t="shared" si="45"/>
        <v>1</v>
      </c>
      <c r="AG60" s="54">
        <f t="shared" si="46"/>
        <v>1</v>
      </c>
      <c r="AH60" s="54">
        <f t="shared" si="46"/>
        <v>1</v>
      </c>
      <c r="AI60" s="54">
        <f t="shared" si="46"/>
        <v>1</v>
      </c>
      <c r="AJ60" s="54">
        <f t="shared" si="46"/>
        <v>0</v>
      </c>
      <c r="AK60" s="54">
        <f t="shared" si="46"/>
        <v>0</v>
      </c>
      <c r="AL60" s="54">
        <f t="shared" si="46"/>
        <v>0</v>
      </c>
      <c r="AM60" s="63">
        <f t="shared" si="47"/>
        <v>10</v>
      </c>
    </row>
    <row r="61" spans="1:39" ht="12.6" customHeight="1" x14ac:dyDescent="0.15">
      <c r="A61" s="29" t="s">
        <v>1004</v>
      </c>
      <c r="B61" s="31">
        <f>VLOOKUP(A61,Master!$A:$H,2,FALSE)</f>
        <v>41258</v>
      </c>
      <c r="C61" s="65">
        <f>VLOOKUP(A61,Master!$A:$H,3,FALSE)</f>
        <v>0.70833333333333304</v>
      </c>
      <c r="D61" s="31" t="str">
        <f>VLOOKUP(A61,Master!$A:$H,4,FALSE)</f>
        <v>OLA</v>
      </c>
      <c r="E61" s="31" t="s">
        <v>25</v>
      </c>
      <c r="F61" s="31" t="s">
        <v>7</v>
      </c>
      <c r="G61" s="66">
        <f>VLOOKUP(A61,Master!$A:$H,7,FALSE)</f>
        <v>7</v>
      </c>
      <c r="H61" s="31" t="str">
        <f>VLOOKUP(A61,Master!$A:$H,8,FALSE)</f>
        <v>Boys</v>
      </c>
      <c r="I61" s="5" t="str">
        <f t="shared" si="0"/>
        <v>OLA2BRG1</v>
      </c>
      <c r="J61" s="5" t="str">
        <f t="shared" si="1"/>
        <v>OLABRG1</v>
      </c>
      <c r="K61" s="5"/>
      <c r="L61" s="7"/>
      <c r="M61" s="51">
        <f t="shared" si="48"/>
        <v>1</v>
      </c>
      <c r="N61" s="51">
        <f t="shared" si="49"/>
        <v>1</v>
      </c>
      <c r="O61" s="51">
        <f t="shared" si="50"/>
        <v>1</v>
      </c>
      <c r="P61" s="8" t="str">
        <f t="shared" si="44"/>
        <v>JUD3</v>
      </c>
      <c r="Q61" s="54">
        <f t="shared" si="45"/>
        <v>0</v>
      </c>
      <c r="R61" s="54">
        <f t="shared" si="45"/>
        <v>0</v>
      </c>
      <c r="S61" s="54">
        <f t="shared" si="45"/>
        <v>1</v>
      </c>
      <c r="T61" s="54">
        <f t="shared" si="45"/>
        <v>0</v>
      </c>
      <c r="U61" s="54">
        <f t="shared" si="45"/>
        <v>1</v>
      </c>
      <c r="V61" s="54">
        <f t="shared" si="45"/>
        <v>1</v>
      </c>
      <c r="W61" s="58">
        <f t="shared" si="45"/>
        <v>0</v>
      </c>
      <c r="X61" s="58">
        <f t="shared" si="45"/>
        <v>1</v>
      </c>
      <c r="Y61" s="58">
        <f t="shared" si="45"/>
        <v>0</v>
      </c>
      <c r="Z61" s="54">
        <f t="shared" si="45"/>
        <v>1</v>
      </c>
      <c r="AA61" s="54">
        <f t="shared" si="45"/>
        <v>0</v>
      </c>
      <c r="AB61" s="54">
        <f t="shared" si="45"/>
        <v>0</v>
      </c>
      <c r="AC61" s="54">
        <f t="shared" si="45"/>
        <v>1</v>
      </c>
      <c r="AD61" s="54">
        <f t="shared" si="45"/>
        <v>1</v>
      </c>
      <c r="AE61" s="54">
        <f t="shared" si="45"/>
        <v>1</v>
      </c>
      <c r="AF61" s="54">
        <f t="shared" si="45"/>
        <v>0</v>
      </c>
      <c r="AG61" s="54">
        <f t="shared" si="46"/>
        <v>0</v>
      </c>
      <c r="AH61" s="54">
        <f t="shared" si="46"/>
        <v>1</v>
      </c>
      <c r="AI61" s="54">
        <f t="shared" si="46"/>
        <v>0</v>
      </c>
      <c r="AJ61" s="54">
        <f t="shared" si="46"/>
        <v>0</v>
      </c>
      <c r="AK61" s="54">
        <f t="shared" si="46"/>
        <v>0</v>
      </c>
      <c r="AL61" s="54">
        <f t="shared" si="46"/>
        <v>1</v>
      </c>
      <c r="AM61" s="63">
        <f t="shared" si="47"/>
        <v>10</v>
      </c>
    </row>
    <row r="62" spans="1:39" ht="12.6" customHeight="1" x14ac:dyDescent="0.15">
      <c r="A62" s="29" t="s">
        <v>1005</v>
      </c>
      <c r="B62" s="31">
        <f>VLOOKUP(A62,Master!$A:$H,2,FALSE)</f>
        <v>41258</v>
      </c>
      <c r="C62" s="65">
        <f>VLOOKUP(A62,Master!$A:$H,3,FALSE)</f>
        <v>0.66666666666666696</v>
      </c>
      <c r="D62" s="31" t="str">
        <f>VLOOKUP(A62,Master!$A:$H,4,FALSE)</f>
        <v>JOE</v>
      </c>
      <c r="E62" s="31" t="s">
        <v>18</v>
      </c>
      <c r="F62" s="31" t="s">
        <v>19</v>
      </c>
      <c r="G62" s="66">
        <f>VLOOKUP(A62,Master!$A:$H,7,FALSE)</f>
        <v>7</v>
      </c>
      <c r="H62" s="31" t="str">
        <f>VLOOKUP(A62,Master!$A:$H,8,FALSE)</f>
        <v>Boys</v>
      </c>
      <c r="I62" s="5" t="str">
        <f t="shared" si="0"/>
        <v>STM1SJN1</v>
      </c>
      <c r="J62" s="5" t="str">
        <f t="shared" si="1"/>
        <v>JOESJN1</v>
      </c>
      <c r="K62" s="5"/>
      <c r="L62" s="7"/>
      <c r="M62" s="51">
        <f t="shared" si="48"/>
        <v>0</v>
      </c>
      <c r="N62" s="51">
        <f t="shared" si="49"/>
        <v>3</v>
      </c>
      <c r="O62" s="51">
        <f t="shared" si="50"/>
        <v>1</v>
      </c>
      <c r="P62" s="8" t="str">
        <f t="shared" si="44"/>
        <v>NDA1</v>
      </c>
      <c r="Q62" s="62">
        <f t="shared" si="45"/>
        <v>1</v>
      </c>
      <c r="R62" s="62">
        <f t="shared" si="45"/>
        <v>0</v>
      </c>
      <c r="S62" s="62">
        <f t="shared" si="45"/>
        <v>0</v>
      </c>
      <c r="T62" s="62">
        <f t="shared" si="45"/>
        <v>0</v>
      </c>
      <c r="U62" s="62">
        <f t="shared" si="45"/>
        <v>1</v>
      </c>
      <c r="V62" s="62">
        <f t="shared" si="45"/>
        <v>0</v>
      </c>
      <c r="W62" s="62">
        <f t="shared" si="45"/>
        <v>0</v>
      </c>
      <c r="X62" s="62">
        <f t="shared" si="45"/>
        <v>0</v>
      </c>
      <c r="Y62" s="62">
        <f t="shared" si="45"/>
        <v>1</v>
      </c>
      <c r="Z62" s="58">
        <f t="shared" si="45"/>
        <v>0</v>
      </c>
      <c r="AA62" s="62">
        <f t="shared" si="45"/>
        <v>1</v>
      </c>
      <c r="AB62" s="62">
        <f t="shared" si="45"/>
        <v>1</v>
      </c>
      <c r="AC62" s="62">
        <f t="shared" si="45"/>
        <v>1</v>
      </c>
      <c r="AD62" s="62">
        <f t="shared" si="45"/>
        <v>0</v>
      </c>
      <c r="AE62" s="62">
        <f t="shared" si="45"/>
        <v>1</v>
      </c>
      <c r="AF62" s="62">
        <f t="shared" si="45"/>
        <v>0</v>
      </c>
      <c r="AG62" s="62">
        <f t="shared" si="46"/>
        <v>0</v>
      </c>
      <c r="AH62" s="62">
        <f t="shared" si="46"/>
        <v>0</v>
      </c>
      <c r="AI62" s="62">
        <f t="shared" si="46"/>
        <v>0</v>
      </c>
      <c r="AJ62" s="62">
        <f t="shared" si="46"/>
        <v>1</v>
      </c>
      <c r="AK62" s="62">
        <f t="shared" si="46"/>
        <v>1</v>
      </c>
      <c r="AL62" s="62">
        <f t="shared" si="46"/>
        <v>1</v>
      </c>
      <c r="AM62" s="64">
        <f t="shared" si="47"/>
        <v>10</v>
      </c>
    </row>
    <row r="63" spans="1:39" ht="12.6" customHeight="1" x14ac:dyDescent="0.15">
      <c r="A63" s="29" t="s">
        <v>1006</v>
      </c>
      <c r="B63" s="31">
        <f>VLOOKUP(A63,Master!$A:$H,2,FALSE)</f>
        <v>41258</v>
      </c>
      <c r="C63" s="65">
        <f>VLOOKUP(A63,Master!$A:$H,3,FALSE)</f>
        <v>0.66666666666666696</v>
      </c>
      <c r="D63" s="31" t="str">
        <f>VLOOKUP(A63,Master!$A:$H,4,FALSE)</f>
        <v>STM</v>
      </c>
      <c r="E63" s="31" t="s">
        <v>16</v>
      </c>
      <c r="F63" s="31" t="s">
        <v>13</v>
      </c>
      <c r="G63" s="66">
        <f>VLOOKUP(A63,Master!$A:$H,7,FALSE)</f>
        <v>7</v>
      </c>
      <c r="H63" s="31" t="str">
        <f>VLOOKUP(A63,Master!$A:$H,8,FALSE)</f>
        <v>Boys</v>
      </c>
      <c r="I63" s="5" t="str">
        <f t="shared" si="0"/>
        <v>CTK2SJN2</v>
      </c>
      <c r="J63" s="5" t="str">
        <f t="shared" si="1"/>
        <v>STMSJN2</v>
      </c>
      <c r="K63" s="5"/>
      <c r="L63" s="7"/>
      <c r="M63" s="51">
        <f t="shared" si="48"/>
        <v>3</v>
      </c>
      <c r="N63" s="51">
        <f t="shared" si="49"/>
        <v>0</v>
      </c>
      <c r="O63" s="51">
        <f t="shared" si="50"/>
        <v>0</v>
      </c>
      <c r="P63" s="8" t="str">
        <f t="shared" si="44"/>
        <v>OLA1</v>
      </c>
      <c r="Q63" s="54">
        <f t="shared" si="45"/>
        <v>1</v>
      </c>
      <c r="R63" s="54">
        <f t="shared" si="45"/>
        <v>1</v>
      </c>
      <c r="S63" s="54">
        <f t="shared" si="45"/>
        <v>1</v>
      </c>
      <c r="T63" s="54">
        <f t="shared" si="45"/>
        <v>1</v>
      </c>
      <c r="U63" s="54">
        <f t="shared" si="45"/>
        <v>1</v>
      </c>
      <c r="V63" s="54">
        <f t="shared" si="45"/>
        <v>0</v>
      </c>
      <c r="W63" s="54">
        <f t="shared" si="45"/>
        <v>0</v>
      </c>
      <c r="X63" s="54">
        <f t="shared" si="45"/>
        <v>0</v>
      </c>
      <c r="Y63" s="54">
        <f t="shared" si="45"/>
        <v>0</v>
      </c>
      <c r="Z63" s="54">
        <f t="shared" si="45"/>
        <v>1</v>
      </c>
      <c r="AA63" s="58">
        <f t="shared" si="45"/>
        <v>0</v>
      </c>
      <c r="AB63" s="58">
        <f t="shared" si="45"/>
        <v>0</v>
      </c>
      <c r="AC63" s="58">
        <f t="shared" si="45"/>
        <v>0</v>
      </c>
      <c r="AD63" s="54">
        <f t="shared" si="45"/>
        <v>0</v>
      </c>
      <c r="AE63" s="54">
        <f t="shared" si="45"/>
        <v>1</v>
      </c>
      <c r="AF63" s="54">
        <f t="shared" si="45"/>
        <v>0</v>
      </c>
      <c r="AG63" s="54">
        <f t="shared" si="46"/>
        <v>1</v>
      </c>
      <c r="AH63" s="54">
        <f t="shared" si="46"/>
        <v>1</v>
      </c>
      <c r="AI63" s="54">
        <f t="shared" si="46"/>
        <v>1</v>
      </c>
      <c r="AJ63" s="54">
        <f t="shared" si="46"/>
        <v>0</v>
      </c>
      <c r="AK63" s="54">
        <f t="shared" si="46"/>
        <v>0</v>
      </c>
      <c r="AL63" s="54">
        <f t="shared" si="46"/>
        <v>0</v>
      </c>
      <c r="AM63" s="63">
        <f t="shared" si="47"/>
        <v>10</v>
      </c>
    </row>
    <row r="64" spans="1:39" ht="12.6" customHeight="1" x14ac:dyDescent="0.15">
      <c r="A64" s="29" t="s">
        <v>1007</v>
      </c>
      <c r="B64" s="31">
        <f>VLOOKUP(A64,Master!$A:$H,2,FALSE)</f>
        <v>41258</v>
      </c>
      <c r="C64" s="65">
        <f>VLOOKUP(A64,Master!$A:$H,3,FALSE)</f>
        <v>0.75</v>
      </c>
      <c r="D64" s="31" t="str">
        <f>VLOOKUP(A64,Master!$A:$H,4,FALSE)</f>
        <v>MAR-C</v>
      </c>
      <c r="E64" s="31" t="s">
        <v>4</v>
      </c>
      <c r="F64" s="31" t="s">
        <v>24</v>
      </c>
      <c r="G64" s="66">
        <f>VLOOKUP(A64,Master!$A:$H,7,FALSE)</f>
        <v>7</v>
      </c>
      <c r="H64" s="31" t="str">
        <f>VLOOKUP(A64,Master!$A:$H,8,FALSE)</f>
        <v>Boys</v>
      </c>
      <c r="I64" s="5" t="str">
        <f t="shared" si="0"/>
        <v>CTK1JUD2</v>
      </c>
      <c r="J64" s="5" t="str">
        <f t="shared" si="1"/>
        <v>MAR-CJUD2</v>
      </c>
      <c r="K64" s="5"/>
      <c r="L64" s="7"/>
      <c r="M64" s="51">
        <f t="shared" si="48"/>
        <v>2</v>
      </c>
      <c r="N64" s="51">
        <f t="shared" si="49"/>
        <v>0</v>
      </c>
      <c r="O64" s="51">
        <f t="shared" si="50"/>
        <v>0</v>
      </c>
      <c r="P64" s="8" t="str">
        <f t="shared" si="44"/>
        <v>OLA2</v>
      </c>
      <c r="Q64" s="54">
        <f t="shared" si="45"/>
        <v>1</v>
      </c>
      <c r="R64" s="54">
        <f t="shared" si="45"/>
        <v>1</v>
      </c>
      <c r="S64" s="54">
        <f t="shared" si="45"/>
        <v>1</v>
      </c>
      <c r="T64" s="54">
        <f t="shared" si="45"/>
        <v>1</v>
      </c>
      <c r="U64" s="54">
        <f t="shared" si="45"/>
        <v>1</v>
      </c>
      <c r="V64" s="54">
        <f t="shared" si="45"/>
        <v>0</v>
      </c>
      <c r="W64" s="54">
        <f t="shared" si="45"/>
        <v>0</v>
      </c>
      <c r="X64" s="54">
        <f t="shared" si="45"/>
        <v>0</v>
      </c>
      <c r="Y64" s="54">
        <f t="shared" si="45"/>
        <v>0</v>
      </c>
      <c r="Z64" s="54">
        <f t="shared" si="45"/>
        <v>1</v>
      </c>
      <c r="AA64" s="58">
        <f t="shared" si="45"/>
        <v>0</v>
      </c>
      <c r="AB64" s="58">
        <f t="shared" si="45"/>
        <v>0</v>
      </c>
      <c r="AC64" s="58">
        <f t="shared" si="45"/>
        <v>0</v>
      </c>
      <c r="AD64" s="54">
        <f t="shared" si="45"/>
        <v>0</v>
      </c>
      <c r="AE64" s="54">
        <f t="shared" si="45"/>
        <v>1</v>
      </c>
      <c r="AF64" s="54">
        <f t="shared" si="45"/>
        <v>0</v>
      </c>
      <c r="AG64" s="54">
        <f t="shared" si="46"/>
        <v>1</v>
      </c>
      <c r="AH64" s="54">
        <f t="shared" si="46"/>
        <v>0</v>
      </c>
      <c r="AI64" s="54">
        <f t="shared" si="46"/>
        <v>1</v>
      </c>
      <c r="AJ64" s="54">
        <f t="shared" si="46"/>
        <v>0</v>
      </c>
      <c r="AK64" s="54">
        <f t="shared" si="46"/>
        <v>0</v>
      </c>
      <c r="AL64" s="54">
        <f t="shared" si="46"/>
        <v>1</v>
      </c>
      <c r="AM64" s="63">
        <f t="shared" si="47"/>
        <v>10</v>
      </c>
    </row>
    <row r="65" spans="1:39" ht="12.6" customHeight="1" x14ac:dyDescent="0.15">
      <c r="A65" s="29" t="s">
        <v>1008</v>
      </c>
      <c r="B65" s="31">
        <f>VLOOKUP(A65,Master!$A:$H,2,FALSE)</f>
        <v>41258</v>
      </c>
      <c r="C65" s="65">
        <f>VLOOKUP(A65,Master!$A:$H,3,FALSE)</f>
        <v>0.625</v>
      </c>
      <c r="D65" s="31" t="str">
        <f>VLOOKUP(A65,Master!$A:$H,4,FALSE)</f>
        <v>SCS</v>
      </c>
      <c r="E65" s="31" t="s">
        <v>14</v>
      </c>
      <c r="F65" s="31" t="s">
        <v>43</v>
      </c>
      <c r="G65" s="66">
        <f>VLOOKUP(A65,Master!$A:$H,7,FALSE)</f>
        <v>7</v>
      </c>
      <c r="H65" s="31" t="str">
        <f>VLOOKUP(A65,Master!$A:$H,8,FALSE)</f>
        <v>Boys</v>
      </c>
      <c r="I65" s="5" t="str">
        <f t="shared" si="0"/>
        <v>SPC2JOE1</v>
      </c>
      <c r="J65" s="5" t="str">
        <f t="shared" si="1"/>
        <v>SCSJOE1</v>
      </c>
      <c r="K65" s="5"/>
      <c r="L65" s="7"/>
      <c r="M65" s="51">
        <f t="shared" si="48"/>
        <v>2</v>
      </c>
      <c r="N65" s="51">
        <f t="shared" si="49"/>
        <v>0</v>
      </c>
      <c r="O65" s="51">
        <f t="shared" si="50"/>
        <v>1</v>
      </c>
      <c r="P65" s="8" t="str">
        <f t="shared" si="44"/>
        <v>OLA3</v>
      </c>
      <c r="Q65" s="54">
        <f t="shared" si="45"/>
        <v>1</v>
      </c>
      <c r="R65" s="54">
        <f t="shared" si="45"/>
        <v>1</v>
      </c>
      <c r="S65" s="54">
        <f t="shared" si="45"/>
        <v>0</v>
      </c>
      <c r="T65" s="54">
        <f t="shared" si="45"/>
        <v>0</v>
      </c>
      <c r="U65" s="54">
        <f t="shared" si="45"/>
        <v>1</v>
      </c>
      <c r="V65" s="54">
        <f t="shared" si="45"/>
        <v>0</v>
      </c>
      <c r="W65" s="54">
        <f t="shared" si="45"/>
        <v>0</v>
      </c>
      <c r="X65" s="54">
        <f t="shared" si="45"/>
        <v>0</v>
      </c>
      <c r="Y65" s="54">
        <f t="shared" si="45"/>
        <v>1</v>
      </c>
      <c r="Z65" s="54">
        <f t="shared" si="45"/>
        <v>1</v>
      </c>
      <c r="AA65" s="58">
        <f t="shared" si="45"/>
        <v>0</v>
      </c>
      <c r="AB65" s="58">
        <f t="shared" si="45"/>
        <v>0</v>
      </c>
      <c r="AC65" s="58">
        <f t="shared" si="45"/>
        <v>0</v>
      </c>
      <c r="AD65" s="54">
        <f t="shared" si="45"/>
        <v>0</v>
      </c>
      <c r="AE65" s="54">
        <f t="shared" si="45"/>
        <v>1</v>
      </c>
      <c r="AF65" s="54">
        <f t="shared" si="45"/>
        <v>0</v>
      </c>
      <c r="AG65" s="54">
        <f t="shared" si="46"/>
        <v>1</v>
      </c>
      <c r="AH65" s="54">
        <f t="shared" si="46"/>
        <v>0</v>
      </c>
      <c r="AI65" s="54">
        <f t="shared" si="46"/>
        <v>1</v>
      </c>
      <c r="AJ65" s="54">
        <f t="shared" si="46"/>
        <v>1</v>
      </c>
      <c r="AK65" s="54">
        <f t="shared" si="46"/>
        <v>0</v>
      </c>
      <c r="AL65" s="54">
        <f t="shared" si="46"/>
        <v>1</v>
      </c>
      <c r="AM65" s="63">
        <f t="shared" si="47"/>
        <v>10</v>
      </c>
    </row>
    <row r="66" spans="1:39" ht="12.6" customHeight="1" x14ac:dyDescent="0.15">
      <c r="A66" s="29" t="s">
        <v>1009</v>
      </c>
      <c r="B66" s="31">
        <f>VLOOKUP(A66,Master!$A:$H,2,FALSE)</f>
        <v>41258</v>
      </c>
      <c r="C66" s="65">
        <f>VLOOKUP(A66,Master!$A:$H,3,FALSE)</f>
        <v>0.75</v>
      </c>
      <c r="D66" s="31" t="str">
        <f>VLOOKUP(A66,Master!$A:$H,4,FALSE)</f>
        <v>OLA</v>
      </c>
      <c r="E66" s="31" t="s">
        <v>49</v>
      </c>
      <c r="F66" s="31" t="s">
        <v>23</v>
      </c>
      <c r="G66" s="66">
        <f>VLOOKUP(A66,Master!$A:$H,7,FALSE)</f>
        <v>7</v>
      </c>
      <c r="H66" s="31" t="str">
        <f>VLOOKUP(A66,Master!$A:$H,8,FALSE)</f>
        <v>Boys</v>
      </c>
      <c r="I66" s="5" t="str">
        <f t="shared" ref="I66:I111" si="51">CONCATENATE(E66,F66)</f>
        <v>SCS1JUD3</v>
      </c>
      <c r="J66" s="5" t="str">
        <f t="shared" ref="J66:J111" si="52">CONCATENATE(D66,F66)</f>
        <v>OLAJUD3</v>
      </c>
      <c r="K66" s="5"/>
      <c r="L66" s="7"/>
      <c r="M66" s="51">
        <f t="shared" si="48"/>
        <v>2</v>
      </c>
      <c r="N66" s="51">
        <f t="shared" si="49"/>
        <v>0</v>
      </c>
      <c r="O66" s="51">
        <f t="shared" si="50"/>
        <v>3</v>
      </c>
      <c r="P66" s="8" t="str">
        <f t="shared" si="44"/>
        <v>SCS1</v>
      </c>
      <c r="Q66" s="62">
        <f t="shared" si="45"/>
        <v>0</v>
      </c>
      <c r="R66" s="62">
        <f t="shared" si="45"/>
        <v>0</v>
      </c>
      <c r="S66" s="62">
        <f t="shared" si="45"/>
        <v>1</v>
      </c>
      <c r="T66" s="62">
        <f t="shared" si="45"/>
        <v>1</v>
      </c>
      <c r="U66" s="62">
        <f t="shared" si="45"/>
        <v>0</v>
      </c>
      <c r="V66" s="62">
        <f t="shared" si="45"/>
        <v>1</v>
      </c>
      <c r="W66" s="62">
        <f t="shared" si="45"/>
        <v>1</v>
      </c>
      <c r="X66" s="62">
        <f t="shared" si="45"/>
        <v>1</v>
      </c>
      <c r="Y66" s="62">
        <f t="shared" si="45"/>
        <v>1</v>
      </c>
      <c r="Z66" s="62">
        <f t="shared" si="45"/>
        <v>0</v>
      </c>
      <c r="AA66" s="62">
        <f t="shared" si="45"/>
        <v>0</v>
      </c>
      <c r="AB66" s="62">
        <f t="shared" si="45"/>
        <v>0</v>
      </c>
      <c r="AC66" s="62">
        <f t="shared" si="45"/>
        <v>0</v>
      </c>
      <c r="AD66" s="58">
        <f t="shared" si="45"/>
        <v>0</v>
      </c>
      <c r="AE66" s="62">
        <f t="shared" si="45"/>
        <v>0</v>
      </c>
      <c r="AF66" s="62">
        <f t="shared" si="45"/>
        <v>1</v>
      </c>
      <c r="AG66" s="62">
        <f t="shared" si="46"/>
        <v>1</v>
      </c>
      <c r="AH66" s="62">
        <f t="shared" si="46"/>
        <v>1</v>
      </c>
      <c r="AI66" s="62">
        <f t="shared" si="46"/>
        <v>0</v>
      </c>
      <c r="AJ66" s="62">
        <f t="shared" si="46"/>
        <v>0</v>
      </c>
      <c r="AK66" s="62">
        <f t="shared" si="46"/>
        <v>1</v>
      </c>
      <c r="AL66" s="62">
        <f t="shared" si="46"/>
        <v>0</v>
      </c>
      <c r="AM66" s="64">
        <f t="shared" si="47"/>
        <v>10</v>
      </c>
    </row>
    <row r="67" spans="1:39" ht="12.6" customHeight="1" x14ac:dyDescent="0.15">
      <c r="A67" s="29" t="s">
        <v>1010</v>
      </c>
      <c r="B67" s="31">
        <f>VLOOKUP(A67,Master!$A:$H,2,FALSE)</f>
        <v>41258</v>
      </c>
      <c r="C67" s="65">
        <f>VLOOKUP(A67,Master!$A:$H,3,FALSE)</f>
        <v>0.70833333333333404</v>
      </c>
      <c r="D67" s="31" t="str">
        <f>VLOOKUP(A67,Master!$A:$H,4,FALSE)</f>
        <v>SPC</v>
      </c>
      <c r="E67" s="31" t="s">
        <v>47</v>
      </c>
      <c r="F67" s="31" t="s">
        <v>48</v>
      </c>
      <c r="G67" s="66">
        <f>VLOOKUP(A67,Master!$A:$H,7,FALSE)</f>
        <v>7</v>
      </c>
      <c r="H67" s="31" t="str">
        <f>VLOOKUP(A67,Master!$A:$H,8,FALSE)</f>
        <v>Boys</v>
      </c>
      <c r="I67" s="5" t="str">
        <f t="shared" si="51"/>
        <v>OLA3NDA1</v>
      </c>
      <c r="J67" s="5" t="str">
        <f t="shared" si="52"/>
        <v>SPCNDA1</v>
      </c>
      <c r="K67" s="5"/>
      <c r="L67" s="7"/>
      <c r="M67" s="51">
        <f t="shared" si="48"/>
        <v>0</v>
      </c>
      <c r="N67" s="51">
        <f t="shared" si="49"/>
        <v>3</v>
      </c>
      <c r="O67" s="51">
        <f t="shared" si="50"/>
        <v>2</v>
      </c>
      <c r="P67" s="8" t="str">
        <f t="shared" si="44"/>
        <v>SJN1</v>
      </c>
      <c r="Q67" s="54">
        <f t="shared" si="45"/>
        <v>0</v>
      </c>
      <c r="R67" s="54">
        <f t="shared" si="45"/>
        <v>0</v>
      </c>
      <c r="S67" s="54">
        <f t="shared" si="45"/>
        <v>0</v>
      </c>
      <c r="T67" s="54">
        <f t="shared" si="45"/>
        <v>0</v>
      </c>
      <c r="U67" s="54">
        <f t="shared" si="45"/>
        <v>1</v>
      </c>
      <c r="V67" s="54">
        <f t="shared" si="45"/>
        <v>0</v>
      </c>
      <c r="W67" s="54">
        <f t="shared" si="45"/>
        <v>1</v>
      </c>
      <c r="X67" s="54">
        <f t="shared" si="45"/>
        <v>0</v>
      </c>
      <c r="Y67" s="54">
        <f t="shared" si="45"/>
        <v>1</v>
      </c>
      <c r="Z67" s="54">
        <f t="shared" si="45"/>
        <v>1</v>
      </c>
      <c r="AA67" s="54">
        <f t="shared" si="45"/>
        <v>1</v>
      </c>
      <c r="AB67" s="54">
        <f t="shared" si="45"/>
        <v>1</v>
      </c>
      <c r="AC67" s="54">
        <f t="shared" si="45"/>
        <v>1</v>
      </c>
      <c r="AD67" s="54">
        <f t="shared" si="45"/>
        <v>0</v>
      </c>
      <c r="AE67" s="58">
        <f t="shared" si="45"/>
        <v>0</v>
      </c>
      <c r="AF67" s="58">
        <f t="shared" si="45"/>
        <v>0</v>
      </c>
      <c r="AG67" s="54">
        <f t="shared" si="46"/>
        <v>0</v>
      </c>
      <c r="AH67" s="54">
        <f t="shared" si="46"/>
        <v>0</v>
      </c>
      <c r="AI67" s="54">
        <f t="shared" si="46"/>
        <v>0</v>
      </c>
      <c r="AJ67" s="54">
        <f t="shared" si="46"/>
        <v>1</v>
      </c>
      <c r="AK67" s="54">
        <f t="shared" si="46"/>
        <v>1</v>
      </c>
      <c r="AL67" s="54">
        <f t="shared" si="46"/>
        <v>1</v>
      </c>
      <c r="AM67" s="63">
        <f t="shared" si="47"/>
        <v>10</v>
      </c>
    </row>
    <row r="68" spans="1:39" ht="12.6" customHeight="1" x14ac:dyDescent="0.15">
      <c r="A68" s="29" t="s">
        <v>1011</v>
      </c>
      <c r="B68" s="31">
        <f>VLOOKUP(A68,Master!$A:$H,2,FALSE)</f>
        <v>41279</v>
      </c>
      <c r="C68" s="65">
        <f>VLOOKUP(A68,Master!$A:$H,3,FALSE)</f>
        <v>0.79166666666666696</v>
      </c>
      <c r="D68" s="31" t="str">
        <f>VLOOKUP(A68,Master!$A:$H,4,FALSE)</f>
        <v>BRG</v>
      </c>
      <c r="E68" s="31" t="s">
        <v>48</v>
      </c>
      <c r="F68" s="31" t="s">
        <v>18</v>
      </c>
      <c r="G68" s="66">
        <f>VLOOKUP(A68,Master!$A:$H,7,FALSE)</f>
        <v>7</v>
      </c>
      <c r="H68" s="31" t="str">
        <f>VLOOKUP(A68,Master!$A:$H,8,FALSE)</f>
        <v>Boys</v>
      </c>
      <c r="I68" s="5" t="str">
        <f t="shared" si="51"/>
        <v>NDA1STM1</v>
      </c>
      <c r="J68" s="5" t="str">
        <f t="shared" si="52"/>
        <v>BRGSTM1</v>
      </c>
      <c r="K68" s="5"/>
      <c r="L68" s="7"/>
      <c r="M68" s="51">
        <f t="shared" si="48"/>
        <v>3</v>
      </c>
      <c r="N68" s="51">
        <f t="shared" si="49"/>
        <v>0</v>
      </c>
      <c r="O68" s="51">
        <f t="shared" si="50"/>
        <v>1</v>
      </c>
      <c r="P68" s="8" t="str">
        <f t="shared" si="44"/>
        <v>SJN2</v>
      </c>
      <c r="Q68" s="54">
        <f t="shared" si="45"/>
        <v>1</v>
      </c>
      <c r="R68" s="54">
        <f t="shared" si="45"/>
        <v>1</v>
      </c>
      <c r="S68" s="54">
        <f t="shared" si="45"/>
        <v>1</v>
      </c>
      <c r="T68" s="54">
        <f t="shared" si="45"/>
        <v>1</v>
      </c>
      <c r="U68" s="54">
        <f t="shared" si="45"/>
        <v>0</v>
      </c>
      <c r="V68" s="54">
        <f t="shared" si="45"/>
        <v>1</v>
      </c>
      <c r="W68" s="54">
        <f t="shared" si="45"/>
        <v>0</v>
      </c>
      <c r="X68" s="54">
        <f t="shared" si="45"/>
        <v>1</v>
      </c>
      <c r="Y68" s="54">
        <f t="shared" si="45"/>
        <v>0</v>
      </c>
      <c r="Z68" s="54">
        <f t="shared" si="45"/>
        <v>0</v>
      </c>
      <c r="AA68" s="54">
        <f t="shared" si="45"/>
        <v>0</v>
      </c>
      <c r="AB68" s="54">
        <f t="shared" si="45"/>
        <v>0</v>
      </c>
      <c r="AC68" s="54">
        <f t="shared" si="45"/>
        <v>0</v>
      </c>
      <c r="AD68" s="54">
        <f t="shared" si="45"/>
        <v>1</v>
      </c>
      <c r="AE68" s="58">
        <f t="shared" si="45"/>
        <v>0</v>
      </c>
      <c r="AF68" s="58">
        <f t="shared" ref="AF68:AL74" si="53">SUM(COUNTIF($I$2:$I$111,CONCATENATE($P68,AF$52))+COUNTIF($I$2:$I$111,CONCATENATE(AF$52,$P68)))</f>
        <v>0</v>
      </c>
      <c r="AG68" s="54">
        <f t="shared" si="53"/>
        <v>1</v>
      </c>
      <c r="AH68" s="54">
        <f t="shared" si="53"/>
        <v>1</v>
      </c>
      <c r="AI68" s="54">
        <f t="shared" si="53"/>
        <v>1</v>
      </c>
      <c r="AJ68" s="54">
        <f t="shared" si="53"/>
        <v>0</v>
      </c>
      <c r="AK68" s="54">
        <f t="shared" si="53"/>
        <v>0</v>
      </c>
      <c r="AL68" s="54">
        <f t="shared" si="53"/>
        <v>0</v>
      </c>
      <c r="AM68" s="63">
        <f t="shared" si="47"/>
        <v>10</v>
      </c>
    </row>
    <row r="69" spans="1:39" ht="12.6" customHeight="1" x14ac:dyDescent="0.15">
      <c r="A69" s="29" t="s">
        <v>1012</v>
      </c>
      <c r="B69" s="31">
        <f>VLOOKUP(A69,Master!$A:$H,2,FALSE)</f>
        <v>41279</v>
      </c>
      <c r="C69" s="65">
        <f>VLOOKUP(A69,Master!$A:$H,3,FALSE)</f>
        <v>0.66666666666666596</v>
      </c>
      <c r="D69" s="31" t="str">
        <f>VLOOKUP(A69,Master!$A:$H,4,FALSE)</f>
        <v>JUD</v>
      </c>
      <c r="E69" s="31" t="s">
        <v>15</v>
      </c>
      <c r="F69" s="31" t="s">
        <v>47</v>
      </c>
      <c r="G69" s="66">
        <f>VLOOKUP(A69,Master!$A:$H,7,FALSE)</f>
        <v>7</v>
      </c>
      <c r="H69" s="31" t="str">
        <f>VLOOKUP(A69,Master!$A:$H,8,FALSE)</f>
        <v>Boys</v>
      </c>
      <c r="I69" s="5" t="str">
        <f t="shared" si="51"/>
        <v>IHM1OLA3</v>
      </c>
      <c r="J69" s="5" t="str">
        <f t="shared" si="52"/>
        <v>JUDOLA3</v>
      </c>
      <c r="K69" s="5"/>
      <c r="L69" s="7"/>
      <c r="M69" s="51">
        <f t="shared" si="48"/>
        <v>0</v>
      </c>
      <c r="N69" s="51">
        <f t="shared" si="49"/>
        <v>3</v>
      </c>
      <c r="O69" s="51">
        <f t="shared" si="50"/>
        <v>2</v>
      </c>
      <c r="P69" s="8" t="str">
        <f t="shared" si="44"/>
        <v>SPC1</v>
      </c>
      <c r="Q69" s="62">
        <f t="shared" ref="Q69:AF74" si="54">SUM(COUNTIF($I$2:$I$111,CONCATENATE($P69,Q$52))+COUNTIF($I$2:$I$111,CONCATENATE(Q$52,$P69)))</f>
        <v>0</v>
      </c>
      <c r="R69" s="62">
        <f t="shared" si="54"/>
        <v>0</v>
      </c>
      <c r="S69" s="62">
        <f t="shared" si="54"/>
        <v>0</v>
      </c>
      <c r="T69" s="62">
        <f t="shared" si="54"/>
        <v>0</v>
      </c>
      <c r="U69" s="62">
        <f t="shared" si="54"/>
        <v>0</v>
      </c>
      <c r="V69" s="62">
        <f t="shared" si="54"/>
        <v>1</v>
      </c>
      <c r="W69" s="62">
        <f t="shared" si="54"/>
        <v>1</v>
      </c>
      <c r="X69" s="62">
        <f t="shared" si="54"/>
        <v>1</v>
      </c>
      <c r="Y69" s="62">
        <f t="shared" si="54"/>
        <v>0</v>
      </c>
      <c r="Z69" s="62">
        <f t="shared" si="54"/>
        <v>0</v>
      </c>
      <c r="AA69" s="62">
        <f t="shared" si="54"/>
        <v>1</v>
      </c>
      <c r="AB69" s="62">
        <f t="shared" si="54"/>
        <v>1</v>
      </c>
      <c r="AC69" s="62">
        <f t="shared" si="54"/>
        <v>1</v>
      </c>
      <c r="AD69" s="62">
        <f t="shared" si="54"/>
        <v>1</v>
      </c>
      <c r="AE69" s="62">
        <f t="shared" si="54"/>
        <v>0</v>
      </c>
      <c r="AF69" s="62">
        <f t="shared" si="54"/>
        <v>1</v>
      </c>
      <c r="AG69" s="58">
        <f t="shared" si="53"/>
        <v>0</v>
      </c>
      <c r="AH69" s="58">
        <f t="shared" si="53"/>
        <v>0</v>
      </c>
      <c r="AI69" s="58">
        <f t="shared" si="53"/>
        <v>0</v>
      </c>
      <c r="AJ69" s="62">
        <f t="shared" si="53"/>
        <v>1</v>
      </c>
      <c r="AK69" s="62">
        <f t="shared" si="53"/>
        <v>1</v>
      </c>
      <c r="AL69" s="62">
        <f t="shared" si="53"/>
        <v>0</v>
      </c>
      <c r="AM69" s="64">
        <f t="shared" si="47"/>
        <v>10</v>
      </c>
    </row>
    <row r="70" spans="1:39" ht="12.6" customHeight="1" x14ac:dyDescent="0.15">
      <c r="A70" s="29" t="s">
        <v>1013</v>
      </c>
      <c r="B70" s="31">
        <f>VLOOKUP(A70,Master!$A:$H,2,FALSE)</f>
        <v>41279</v>
      </c>
      <c r="C70" s="65">
        <f>VLOOKUP(A70,Master!$A:$H,3,FALSE)</f>
        <v>0.66666666666666696</v>
      </c>
      <c r="D70" s="31" t="str">
        <f>VLOOKUP(A70,Master!$A:$H,4,FALSE)</f>
        <v>OLA</v>
      </c>
      <c r="E70" s="31" t="s">
        <v>60</v>
      </c>
      <c r="F70" s="31" t="s">
        <v>23</v>
      </c>
      <c r="G70" s="66">
        <f>VLOOKUP(A70,Master!$A:$H,7,FALSE)</f>
        <v>7</v>
      </c>
      <c r="H70" s="31" t="str">
        <f>VLOOKUP(A70,Master!$A:$H,8,FALSE)</f>
        <v>Boys</v>
      </c>
      <c r="I70" s="5" t="str">
        <f t="shared" si="51"/>
        <v>TRN1JUD3</v>
      </c>
      <c r="J70" s="5" t="str">
        <f t="shared" si="52"/>
        <v>OLAJUD3</v>
      </c>
      <c r="K70" s="5"/>
      <c r="L70" s="7"/>
      <c r="M70" s="51">
        <f t="shared" si="48"/>
        <v>0</v>
      </c>
      <c r="N70" s="51">
        <f t="shared" si="49"/>
        <v>1</v>
      </c>
      <c r="O70" s="51">
        <f t="shared" si="50"/>
        <v>3</v>
      </c>
      <c r="P70" s="8" t="str">
        <f t="shared" si="44"/>
        <v>SPC2</v>
      </c>
      <c r="Q70" s="62">
        <f t="shared" si="54"/>
        <v>0</v>
      </c>
      <c r="R70" s="62">
        <f t="shared" si="54"/>
        <v>0</v>
      </c>
      <c r="S70" s="62">
        <f t="shared" si="54"/>
        <v>1</v>
      </c>
      <c r="T70" s="62">
        <f t="shared" si="54"/>
        <v>1</v>
      </c>
      <c r="U70" s="62">
        <f t="shared" si="54"/>
        <v>0</v>
      </c>
      <c r="V70" s="62">
        <f t="shared" si="54"/>
        <v>1</v>
      </c>
      <c r="W70" s="62">
        <f t="shared" si="54"/>
        <v>1</v>
      </c>
      <c r="X70" s="62">
        <f t="shared" si="54"/>
        <v>1</v>
      </c>
      <c r="Y70" s="62">
        <f t="shared" si="54"/>
        <v>1</v>
      </c>
      <c r="Z70" s="62">
        <f t="shared" si="54"/>
        <v>0</v>
      </c>
      <c r="AA70" s="62">
        <f t="shared" si="54"/>
        <v>1</v>
      </c>
      <c r="AB70" s="62">
        <f t="shared" si="54"/>
        <v>0</v>
      </c>
      <c r="AC70" s="62">
        <f t="shared" si="54"/>
        <v>0</v>
      </c>
      <c r="AD70" s="62">
        <f t="shared" si="54"/>
        <v>1</v>
      </c>
      <c r="AE70" s="62">
        <f t="shared" si="54"/>
        <v>0</v>
      </c>
      <c r="AF70" s="62">
        <f t="shared" si="54"/>
        <v>1</v>
      </c>
      <c r="AG70" s="58">
        <f t="shared" si="53"/>
        <v>0</v>
      </c>
      <c r="AH70" s="58">
        <f t="shared" si="53"/>
        <v>0</v>
      </c>
      <c r="AI70" s="58">
        <f t="shared" si="53"/>
        <v>0</v>
      </c>
      <c r="AJ70" s="62">
        <f t="shared" si="53"/>
        <v>0</v>
      </c>
      <c r="AK70" s="62">
        <f t="shared" si="53"/>
        <v>1</v>
      </c>
      <c r="AL70" s="62">
        <f t="shared" si="53"/>
        <v>0</v>
      </c>
      <c r="AM70" s="64">
        <f t="shared" si="47"/>
        <v>10</v>
      </c>
    </row>
    <row r="71" spans="1:39" ht="12.6" customHeight="1" x14ac:dyDescent="0.15">
      <c r="A71" s="29" t="s">
        <v>1014</v>
      </c>
      <c r="B71" s="31">
        <f>VLOOKUP(A71,Master!$A:$H,2,FALSE)</f>
        <v>41279</v>
      </c>
      <c r="C71" s="65">
        <f>VLOOKUP(A71,Master!$A:$H,3,FALSE)</f>
        <v>0.70833333333333304</v>
      </c>
      <c r="D71" s="31" t="str">
        <f>VLOOKUP(A71,Master!$A:$H,4,FALSE)</f>
        <v>JUD</v>
      </c>
      <c r="E71" s="31" t="s">
        <v>21</v>
      </c>
      <c r="F71" s="31" t="s">
        <v>12</v>
      </c>
      <c r="G71" s="66">
        <f>VLOOKUP(A71,Master!$A:$H,7,FALSE)</f>
        <v>7</v>
      </c>
      <c r="H71" s="31" t="str">
        <f>VLOOKUP(A71,Master!$A:$H,8,FALSE)</f>
        <v>Boys</v>
      </c>
      <c r="I71" s="5" t="str">
        <f t="shared" si="51"/>
        <v>SPC3JUD1</v>
      </c>
      <c r="J71" s="5" t="str">
        <f t="shared" si="52"/>
        <v>JUDJUD1</v>
      </c>
      <c r="K71" s="5"/>
      <c r="L71" s="7"/>
      <c r="M71" s="51">
        <f t="shared" si="48"/>
        <v>0</v>
      </c>
      <c r="N71" s="51">
        <f t="shared" si="49"/>
        <v>3</v>
      </c>
      <c r="O71" s="51">
        <f t="shared" si="50"/>
        <v>2</v>
      </c>
      <c r="P71" s="8" t="str">
        <f t="shared" si="44"/>
        <v>SPC3</v>
      </c>
      <c r="Q71" s="62">
        <f t="shared" si="54"/>
        <v>0</v>
      </c>
      <c r="R71" s="62">
        <f t="shared" si="54"/>
        <v>0</v>
      </c>
      <c r="S71" s="62">
        <f t="shared" si="54"/>
        <v>0</v>
      </c>
      <c r="T71" s="62">
        <f t="shared" si="54"/>
        <v>0</v>
      </c>
      <c r="U71" s="62">
        <f t="shared" si="54"/>
        <v>0</v>
      </c>
      <c r="V71" s="62">
        <f t="shared" si="54"/>
        <v>1</v>
      </c>
      <c r="W71" s="62">
        <f t="shared" si="54"/>
        <v>1</v>
      </c>
      <c r="X71" s="62">
        <f t="shared" si="54"/>
        <v>1</v>
      </c>
      <c r="Y71" s="62">
        <f t="shared" si="54"/>
        <v>0</v>
      </c>
      <c r="Z71" s="62">
        <f t="shared" si="54"/>
        <v>0</v>
      </c>
      <c r="AA71" s="62">
        <f t="shared" si="54"/>
        <v>1</v>
      </c>
      <c r="AB71" s="62">
        <f t="shared" si="54"/>
        <v>1</v>
      </c>
      <c r="AC71" s="62">
        <f t="shared" si="54"/>
        <v>1</v>
      </c>
      <c r="AD71" s="62">
        <f t="shared" si="54"/>
        <v>0</v>
      </c>
      <c r="AE71" s="62">
        <f t="shared" si="54"/>
        <v>0</v>
      </c>
      <c r="AF71" s="62">
        <f t="shared" si="54"/>
        <v>1</v>
      </c>
      <c r="AG71" s="58">
        <f t="shared" si="53"/>
        <v>0</v>
      </c>
      <c r="AH71" s="58">
        <f t="shared" si="53"/>
        <v>0</v>
      </c>
      <c r="AI71" s="58">
        <f t="shared" si="53"/>
        <v>0</v>
      </c>
      <c r="AJ71" s="62">
        <f t="shared" si="53"/>
        <v>1</v>
      </c>
      <c r="AK71" s="62">
        <f t="shared" si="53"/>
        <v>1</v>
      </c>
      <c r="AL71" s="62">
        <f t="shared" si="53"/>
        <v>1</v>
      </c>
      <c r="AM71" s="64">
        <f t="shared" si="47"/>
        <v>10</v>
      </c>
    </row>
    <row r="72" spans="1:39" ht="12.6" customHeight="1" x14ac:dyDescent="0.15">
      <c r="A72" s="29" t="s">
        <v>1015</v>
      </c>
      <c r="B72" s="31">
        <f>VLOOKUP(A72,Master!$A:$H,2,FALSE)</f>
        <v>41279</v>
      </c>
      <c r="C72" s="65">
        <f>VLOOKUP(A72,Master!$A:$H,3,FALSE)</f>
        <v>0.75</v>
      </c>
      <c r="D72" s="31" t="str">
        <f>VLOOKUP(A72,Master!$A:$H,4,FALSE)</f>
        <v>CTK</v>
      </c>
      <c r="E72" s="31" t="s">
        <v>9</v>
      </c>
      <c r="F72" s="31" t="s">
        <v>22</v>
      </c>
      <c r="G72" s="66">
        <f>VLOOKUP(A72,Master!$A:$H,7,FALSE)</f>
        <v>7</v>
      </c>
      <c r="H72" s="31" t="str">
        <f>VLOOKUP(A72,Master!$A:$H,8,FALSE)</f>
        <v>Boys</v>
      </c>
      <c r="I72" s="5" t="str">
        <f t="shared" si="51"/>
        <v>BRG2STM2</v>
      </c>
      <c r="J72" s="5" t="str">
        <f t="shared" si="52"/>
        <v>CTKSTM2</v>
      </c>
      <c r="K72" s="5"/>
      <c r="L72" s="7"/>
      <c r="M72" s="51">
        <f t="shared" si="48"/>
        <v>2</v>
      </c>
      <c r="N72" s="51">
        <f t="shared" si="49"/>
        <v>1</v>
      </c>
      <c r="O72" s="51">
        <f t="shared" si="50"/>
        <v>0</v>
      </c>
      <c r="P72" s="8" t="str">
        <f t="shared" si="44"/>
        <v>STM1</v>
      </c>
      <c r="Q72" s="54">
        <f t="shared" si="54"/>
        <v>1</v>
      </c>
      <c r="R72" s="54">
        <f t="shared" si="54"/>
        <v>1</v>
      </c>
      <c r="S72" s="54">
        <f t="shared" si="54"/>
        <v>0</v>
      </c>
      <c r="T72" s="54">
        <f t="shared" si="54"/>
        <v>1</v>
      </c>
      <c r="U72" s="54">
        <f t="shared" si="54"/>
        <v>1</v>
      </c>
      <c r="V72" s="54">
        <f t="shared" si="54"/>
        <v>0</v>
      </c>
      <c r="W72" s="54">
        <f t="shared" si="54"/>
        <v>0</v>
      </c>
      <c r="X72" s="54">
        <f t="shared" si="54"/>
        <v>0</v>
      </c>
      <c r="Y72" s="54">
        <f t="shared" si="54"/>
        <v>0</v>
      </c>
      <c r="Z72" s="54">
        <f t="shared" si="54"/>
        <v>1</v>
      </c>
      <c r="AA72" s="54">
        <f t="shared" si="54"/>
        <v>0</v>
      </c>
      <c r="AB72" s="54">
        <f t="shared" si="54"/>
        <v>0</v>
      </c>
      <c r="AC72" s="54">
        <f t="shared" si="54"/>
        <v>1</v>
      </c>
      <c r="AD72" s="54">
        <f t="shared" si="54"/>
        <v>0</v>
      </c>
      <c r="AE72" s="54">
        <f t="shared" si="54"/>
        <v>1</v>
      </c>
      <c r="AF72" s="54">
        <f t="shared" si="54"/>
        <v>0</v>
      </c>
      <c r="AG72" s="54">
        <f t="shared" si="53"/>
        <v>1</v>
      </c>
      <c r="AH72" s="54">
        <f t="shared" si="53"/>
        <v>0</v>
      </c>
      <c r="AI72" s="54">
        <f t="shared" si="53"/>
        <v>1</v>
      </c>
      <c r="AJ72" s="58">
        <f t="shared" si="53"/>
        <v>0</v>
      </c>
      <c r="AK72" s="58">
        <f t="shared" si="53"/>
        <v>0</v>
      </c>
      <c r="AL72" s="54">
        <f t="shared" si="53"/>
        <v>1</v>
      </c>
      <c r="AM72" s="63">
        <f t="shared" si="47"/>
        <v>10</v>
      </c>
    </row>
    <row r="73" spans="1:39" ht="12.6" customHeight="1" x14ac:dyDescent="0.15">
      <c r="A73" s="29" t="s">
        <v>1016</v>
      </c>
      <c r="B73" s="31">
        <f>VLOOKUP(A73,Master!$A:$H,2,FALSE)</f>
        <v>41279</v>
      </c>
      <c r="C73" s="65">
        <f>VLOOKUP(A73,Master!$A:$H,3,FALSE)</f>
        <v>0.70833333333333304</v>
      </c>
      <c r="D73" s="31" t="str">
        <f>VLOOKUP(A73,Master!$A:$H,4,FALSE)</f>
        <v>OLA</v>
      </c>
      <c r="E73" s="31" t="s">
        <v>20</v>
      </c>
      <c r="F73" s="31" t="s">
        <v>7</v>
      </c>
      <c r="G73" s="66">
        <f>VLOOKUP(A73,Master!$A:$H,7,FALSE)</f>
        <v>7</v>
      </c>
      <c r="H73" s="31" t="str">
        <f>VLOOKUP(A73,Master!$A:$H,8,FALSE)</f>
        <v>Boys</v>
      </c>
      <c r="I73" s="5" t="str">
        <f t="shared" si="51"/>
        <v>OLA1BRG1</v>
      </c>
      <c r="J73" s="5" t="str">
        <f t="shared" si="52"/>
        <v>OLABRG1</v>
      </c>
      <c r="K73" s="5"/>
      <c r="L73" s="7"/>
      <c r="M73" s="51">
        <f t="shared" si="48"/>
        <v>3</v>
      </c>
      <c r="N73" s="51">
        <f t="shared" si="49"/>
        <v>0</v>
      </c>
      <c r="O73" s="51">
        <f t="shared" si="50"/>
        <v>0</v>
      </c>
      <c r="P73" s="8" t="str">
        <f t="shared" si="44"/>
        <v>STM2</v>
      </c>
      <c r="Q73" s="54">
        <f t="shared" si="54"/>
        <v>1</v>
      </c>
      <c r="R73" s="54">
        <f t="shared" si="54"/>
        <v>1</v>
      </c>
      <c r="S73" s="54">
        <f t="shared" si="54"/>
        <v>1</v>
      </c>
      <c r="T73" s="54">
        <f t="shared" si="54"/>
        <v>1</v>
      </c>
      <c r="U73" s="54">
        <f t="shared" si="54"/>
        <v>0</v>
      </c>
      <c r="V73" s="54">
        <f t="shared" si="54"/>
        <v>0</v>
      </c>
      <c r="W73" s="54">
        <f t="shared" si="54"/>
        <v>0</v>
      </c>
      <c r="X73" s="54">
        <f t="shared" si="54"/>
        <v>0</v>
      </c>
      <c r="Y73" s="54">
        <f t="shared" si="54"/>
        <v>0</v>
      </c>
      <c r="Z73" s="54">
        <f t="shared" si="54"/>
        <v>1</v>
      </c>
      <c r="AA73" s="54">
        <f t="shared" si="54"/>
        <v>0</v>
      </c>
      <c r="AB73" s="54">
        <f t="shared" si="54"/>
        <v>0</v>
      </c>
      <c r="AC73" s="54">
        <f t="shared" si="54"/>
        <v>0</v>
      </c>
      <c r="AD73" s="54">
        <f t="shared" si="54"/>
        <v>1</v>
      </c>
      <c r="AE73" s="54">
        <f t="shared" si="54"/>
        <v>1</v>
      </c>
      <c r="AF73" s="54">
        <f t="shared" si="54"/>
        <v>0</v>
      </c>
      <c r="AG73" s="54">
        <f t="shared" si="53"/>
        <v>1</v>
      </c>
      <c r="AH73" s="54">
        <f t="shared" si="53"/>
        <v>1</v>
      </c>
      <c r="AI73" s="54">
        <f t="shared" si="53"/>
        <v>1</v>
      </c>
      <c r="AJ73" s="58">
        <f t="shared" si="53"/>
        <v>0</v>
      </c>
      <c r="AK73" s="58">
        <f t="shared" si="53"/>
        <v>0</v>
      </c>
      <c r="AL73" s="54">
        <f t="shared" si="53"/>
        <v>0</v>
      </c>
      <c r="AM73" s="63">
        <f t="shared" si="47"/>
        <v>10</v>
      </c>
    </row>
    <row r="74" spans="1:39" ht="12.6" customHeight="1" x14ac:dyDescent="0.15">
      <c r="A74" s="29" t="s">
        <v>1017</v>
      </c>
      <c r="B74" s="31">
        <f>VLOOKUP(A74,Master!$A:$H,2,FALSE)</f>
        <v>41279</v>
      </c>
      <c r="C74" s="65">
        <f>VLOOKUP(A74,Master!$A:$H,3,FALSE)</f>
        <v>0.79166666666666696</v>
      </c>
      <c r="D74" s="31" t="str">
        <f>VLOOKUP(A74,Master!$A:$H,4,FALSE)</f>
        <v>CTK</v>
      </c>
      <c r="E74" s="31" t="s">
        <v>19</v>
      </c>
      <c r="F74" s="31" t="s">
        <v>25</v>
      </c>
      <c r="G74" s="66">
        <f>VLOOKUP(A74,Master!$A:$H,7,FALSE)</f>
        <v>7</v>
      </c>
      <c r="H74" s="31" t="str">
        <f>VLOOKUP(A74,Master!$A:$H,8,FALSE)</f>
        <v>Boys</v>
      </c>
      <c r="I74" s="5" t="str">
        <f t="shared" si="51"/>
        <v>SJN1OLA2</v>
      </c>
      <c r="J74" s="5" t="str">
        <f t="shared" si="52"/>
        <v>CTKOLA2</v>
      </c>
      <c r="K74" s="5"/>
      <c r="L74" s="7"/>
      <c r="M74" s="51">
        <f t="shared" si="48"/>
        <v>1</v>
      </c>
      <c r="N74" s="51">
        <f t="shared" si="49"/>
        <v>2</v>
      </c>
      <c r="O74" s="51">
        <f t="shared" si="50"/>
        <v>1</v>
      </c>
      <c r="P74" s="8" t="str">
        <f t="shared" si="44"/>
        <v>TRN1</v>
      </c>
      <c r="Q74" s="62">
        <f t="shared" si="54"/>
        <v>1</v>
      </c>
      <c r="R74" s="62">
        <f t="shared" si="54"/>
        <v>1</v>
      </c>
      <c r="S74" s="62">
        <f t="shared" si="54"/>
        <v>0</v>
      </c>
      <c r="T74" s="62">
        <f t="shared" si="54"/>
        <v>0</v>
      </c>
      <c r="U74" s="62">
        <f t="shared" si="54"/>
        <v>1</v>
      </c>
      <c r="V74" s="62">
        <f t="shared" si="54"/>
        <v>0</v>
      </c>
      <c r="W74" s="62">
        <f t="shared" si="54"/>
        <v>0</v>
      </c>
      <c r="X74" s="62">
        <f t="shared" si="54"/>
        <v>0</v>
      </c>
      <c r="Y74" s="62">
        <f t="shared" si="54"/>
        <v>1</v>
      </c>
      <c r="Z74" s="62">
        <f t="shared" si="54"/>
        <v>1</v>
      </c>
      <c r="AA74" s="62">
        <f t="shared" si="54"/>
        <v>0</v>
      </c>
      <c r="AB74" s="62">
        <f t="shared" si="54"/>
        <v>1</v>
      </c>
      <c r="AC74" s="62">
        <f t="shared" si="54"/>
        <v>1</v>
      </c>
      <c r="AD74" s="62">
        <f t="shared" si="54"/>
        <v>0</v>
      </c>
      <c r="AE74" s="62">
        <f t="shared" si="54"/>
        <v>1</v>
      </c>
      <c r="AF74" s="62">
        <f t="shared" si="54"/>
        <v>0</v>
      </c>
      <c r="AG74" s="62">
        <f t="shared" si="53"/>
        <v>0</v>
      </c>
      <c r="AH74" s="62">
        <f t="shared" si="53"/>
        <v>0</v>
      </c>
      <c r="AI74" s="62">
        <f t="shared" si="53"/>
        <v>1</v>
      </c>
      <c r="AJ74" s="62">
        <f t="shared" si="53"/>
        <v>1</v>
      </c>
      <c r="AK74" s="62">
        <f t="shared" si="53"/>
        <v>0</v>
      </c>
      <c r="AL74" s="58">
        <f t="shared" si="53"/>
        <v>0</v>
      </c>
      <c r="AM74" s="64">
        <f t="shared" si="47"/>
        <v>10</v>
      </c>
    </row>
    <row r="75" spans="1:39" ht="12.6" customHeight="1" x14ac:dyDescent="0.15">
      <c r="A75" s="29" t="s">
        <v>1018</v>
      </c>
      <c r="B75" s="31">
        <f>VLOOKUP(A75,Master!$A:$H,2,FALSE)</f>
        <v>41279</v>
      </c>
      <c r="C75" s="65">
        <f>VLOOKUP(A75,Master!$A:$H,3,FALSE)</f>
        <v>0.58333333333333304</v>
      </c>
      <c r="D75" s="31" t="str">
        <f>VLOOKUP(A75,Master!$A:$H,4,FALSE)</f>
        <v>SJN</v>
      </c>
      <c r="E75" s="31" t="s">
        <v>13</v>
      </c>
      <c r="F75" s="31" t="s">
        <v>26</v>
      </c>
      <c r="G75" s="66">
        <f>VLOOKUP(A75,Master!$A:$H,7,FALSE)</f>
        <v>7</v>
      </c>
      <c r="H75" s="31" t="str">
        <f>VLOOKUP(A75,Master!$A:$H,8,FALSE)</f>
        <v>Boys</v>
      </c>
      <c r="I75" s="5" t="str">
        <f t="shared" si="51"/>
        <v>SJN2SPC1</v>
      </c>
      <c r="J75" s="5" t="str">
        <f t="shared" si="52"/>
        <v>SJNSPC1</v>
      </c>
      <c r="K75" s="5"/>
      <c r="L75" s="7"/>
      <c r="M75" s="51">
        <f t="shared" si="48"/>
        <v>30</v>
      </c>
      <c r="N75" s="51">
        <f t="shared" si="49"/>
        <v>30</v>
      </c>
      <c r="O75" s="51">
        <f t="shared" si="50"/>
        <v>30</v>
      </c>
      <c r="P75" s="55" t="s">
        <v>29</v>
      </c>
      <c r="Q75" s="20">
        <f t="shared" ref="Q75:AL75" si="55">SUM(Q53:Q74)</f>
        <v>10</v>
      </c>
      <c r="R75" s="20">
        <f t="shared" si="55"/>
        <v>10</v>
      </c>
      <c r="S75" s="20">
        <f t="shared" si="55"/>
        <v>10</v>
      </c>
      <c r="T75" s="20">
        <f t="shared" si="55"/>
        <v>10</v>
      </c>
      <c r="U75" s="20">
        <f t="shared" si="55"/>
        <v>10</v>
      </c>
      <c r="V75" s="20">
        <f t="shared" si="55"/>
        <v>10</v>
      </c>
      <c r="W75" s="20">
        <f t="shared" si="55"/>
        <v>10</v>
      </c>
      <c r="X75" s="20">
        <f t="shared" si="55"/>
        <v>10</v>
      </c>
      <c r="Y75" s="20">
        <f t="shared" si="55"/>
        <v>10</v>
      </c>
      <c r="Z75" s="20">
        <f t="shared" si="55"/>
        <v>10</v>
      </c>
      <c r="AA75" s="20">
        <f t="shared" si="55"/>
        <v>10</v>
      </c>
      <c r="AB75" s="20">
        <f t="shared" si="55"/>
        <v>10</v>
      </c>
      <c r="AC75" s="20">
        <f t="shared" si="55"/>
        <v>10</v>
      </c>
      <c r="AD75" s="20">
        <f t="shared" si="55"/>
        <v>10</v>
      </c>
      <c r="AE75" s="20">
        <f t="shared" si="55"/>
        <v>10</v>
      </c>
      <c r="AF75" s="20">
        <f t="shared" si="55"/>
        <v>10</v>
      </c>
      <c r="AG75" s="20">
        <f t="shared" si="55"/>
        <v>10</v>
      </c>
      <c r="AH75" s="20">
        <f t="shared" si="55"/>
        <v>10</v>
      </c>
      <c r="AI75" s="20">
        <f t="shared" si="55"/>
        <v>10</v>
      </c>
      <c r="AJ75" s="20">
        <f t="shared" si="55"/>
        <v>10</v>
      </c>
      <c r="AK75" s="20">
        <f t="shared" si="55"/>
        <v>10</v>
      </c>
      <c r="AL75" s="20">
        <f t="shared" si="55"/>
        <v>10</v>
      </c>
      <c r="AM75" s="55"/>
    </row>
    <row r="76" spans="1:39" ht="12.6" customHeight="1" x14ac:dyDescent="0.15">
      <c r="A76" s="29" t="s">
        <v>1019</v>
      </c>
      <c r="B76" s="31">
        <f>VLOOKUP(A76,Master!$A:$H,2,FALSE)</f>
        <v>41279</v>
      </c>
      <c r="C76" s="65">
        <f>VLOOKUP(A76,Master!$A:$H,3,FALSE)</f>
        <v>0.66666666666666696</v>
      </c>
      <c r="D76" s="31" t="str">
        <f>VLOOKUP(A76,Master!$A:$H,4,FALSE)</f>
        <v>MAR-K</v>
      </c>
      <c r="E76" s="31" t="s">
        <v>24</v>
      </c>
      <c r="F76" s="31" t="s">
        <v>16</v>
      </c>
      <c r="G76" s="66">
        <f>VLOOKUP(A76,Master!$A:$H,7,FALSE)</f>
        <v>7</v>
      </c>
      <c r="H76" s="31" t="str">
        <f>VLOOKUP(A76,Master!$A:$H,8,FALSE)</f>
        <v>Boys</v>
      </c>
      <c r="I76" s="5" t="str">
        <f t="shared" si="51"/>
        <v>JUD2CTK2</v>
      </c>
      <c r="J76" s="5" t="str">
        <f t="shared" si="52"/>
        <v>MAR-KCTK2</v>
      </c>
      <c r="K76" s="5"/>
      <c r="L76" s="7"/>
      <c r="M76" s="51"/>
      <c r="N76" s="51"/>
      <c r="O76" s="51"/>
    </row>
    <row r="77" spans="1:39" ht="12.6" customHeight="1" x14ac:dyDescent="0.15">
      <c r="A77" s="29" t="s">
        <v>1020</v>
      </c>
      <c r="B77" s="31">
        <f>VLOOKUP(A77,Master!$A:$H,2,FALSE)</f>
        <v>41279</v>
      </c>
      <c r="C77" s="65">
        <f>VLOOKUP(A77,Master!$A:$H,3,FALSE)</f>
        <v>0.75</v>
      </c>
      <c r="D77" s="31" t="str">
        <f>VLOOKUP(A77,Master!$A:$H,4,FALSE)</f>
        <v>OLA</v>
      </c>
      <c r="E77" s="31" t="s">
        <v>43</v>
      </c>
      <c r="F77" s="31" t="s">
        <v>4</v>
      </c>
      <c r="G77" s="66">
        <f>VLOOKUP(A77,Master!$A:$H,7,FALSE)</f>
        <v>7</v>
      </c>
      <c r="H77" s="31" t="str">
        <f>VLOOKUP(A77,Master!$A:$H,8,FALSE)</f>
        <v>Boys</v>
      </c>
      <c r="I77" s="5" t="str">
        <f t="shared" si="51"/>
        <v>JOE1CTK1</v>
      </c>
      <c r="J77" s="5" t="str">
        <f t="shared" si="52"/>
        <v>OLACTK1</v>
      </c>
      <c r="K77" s="5"/>
      <c r="L77" s="7"/>
      <c r="M77" s="51"/>
      <c r="N77" s="51"/>
      <c r="O77" s="51"/>
    </row>
    <row r="78" spans="1:39" ht="12.6" customHeight="1" x14ac:dyDescent="0.15">
      <c r="A78" s="29" t="s">
        <v>1021</v>
      </c>
      <c r="B78" s="31">
        <f>VLOOKUP(A78,Master!$A:$H,2,FALSE)</f>
        <v>41279</v>
      </c>
      <c r="C78" s="65">
        <f>VLOOKUP(A78,Master!$A:$H,3,FALSE)</f>
        <v>0.625</v>
      </c>
      <c r="D78" s="31" t="str">
        <f>VLOOKUP(A78,Master!$A:$H,4,FALSE)</f>
        <v>SCS</v>
      </c>
      <c r="E78" s="31" t="s">
        <v>49</v>
      </c>
      <c r="F78" s="31" t="s">
        <v>14</v>
      </c>
      <c r="G78" s="66">
        <f>VLOOKUP(A78,Master!$A:$H,7,FALSE)</f>
        <v>7</v>
      </c>
      <c r="H78" s="31" t="str">
        <f>VLOOKUP(A78,Master!$A:$H,8,FALSE)</f>
        <v>Boys</v>
      </c>
      <c r="I78" s="5" t="str">
        <f t="shared" si="51"/>
        <v>SCS1SPC2</v>
      </c>
      <c r="J78" s="5" t="str">
        <f t="shared" si="52"/>
        <v>SCSSPC2</v>
      </c>
      <c r="K78" s="5"/>
      <c r="L78" s="7"/>
      <c r="M78" s="51"/>
      <c r="N78" s="51"/>
      <c r="O78" s="51"/>
    </row>
    <row r="79" spans="1:39" ht="12.6" customHeight="1" x14ac:dyDescent="0.15">
      <c r="A79" s="29" t="s">
        <v>1022</v>
      </c>
      <c r="B79" s="31">
        <f>VLOOKUP(A79,Master!$A:$H,2,FALSE)</f>
        <v>41286</v>
      </c>
      <c r="C79" s="65">
        <f>VLOOKUP(A79,Master!$A:$H,3,FALSE)</f>
        <v>0.66666666666666696</v>
      </c>
      <c r="D79" s="31" t="str">
        <f>VLOOKUP(A79,Master!$A:$H,4,FALSE)</f>
        <v>OLA</v>
      </c>
      <c r="E79" s="31" t="s">
        <v>4</v>
      </c>
      <c r="F79" s="31" t="s">
        <v>49</v>
      </c>
      <c r="G79" s="66">
        <f>VLOOKUP(A79,Master!$A:$H,7,FALSE)</f>
        <v>7</v>
      </c>
      <c r="H79" s="31" t="str">
        <f>VLOOKUP(A79,Master!$A:$H,8,FALSE)</f>
        <v>Boys</v>
      </c>
      <c r="I79" s="5" t="str">
        <f t="shared" si="51"/>
        <v>CTK1SCS1</v>
      </c>
      <c r="J79" s="5" t="str">
        <f t="shared" si="52"/>
        <v>OLASCS1</v>
      </c>
      <c r="K79" s="5"/>
      <c r="L79" s="7"/>
      <c r="M79" s="51"/>
      <c r="N79" s="51"/>
      <c r="O79" s="51"/>
    </row>
    <row r="80" spans="1:39" ht="12.6" customHeight="1" x14ac:dyDescent="0.15">
      <c r="A80" s="29" t="s">
        <v>1023</v>
      </c>
      <c r="B80" s="31">
        <f>VLOOKUP(A80,Master!$A:$H,2,FALSE)</f>
        <v>41286</v>
      </c>
      <c r="C80" s="65">
        <f>VLOOKUP(A80,Master!$A:$H,3,FALSE)</f>
        <v>0.66666666666666596</v>
      </c>
      <c r="D80" s="31" t="str">
        <f>VLOOKUP(A80,Master!$A:$H,4,FALSE)</f>
        <v>SCS</v>
      </c>
      <c r="E80" s="31" t="s">
        <v>23</v>
      </c>
      <c r="F80" s="31" t="s">
        <v>14</v>
      </c>
      <c r="G80" s="66">
        <f>VLOOKUP(A80,Master!$A:$H,7,FALSE)</f>
        <v>7</v>
      </c>
      <c r="H80" s="31" t="str">
        <f>VLOOKUP(A80,Master!$A:$H,8,FALSE)</f>
        <v>Boys</v>
      </c>
      <c r="I80" s="5" t="str">
        <f t="shared" si="51"/>
        <v>JUD3SPC2</v>
      </c>
      <c r="J80" s="5" t="str">
        <f t="shared" si="52"/>
        <v>SCSSPC2</v>
      </c>
      <c r="K80" s="5"/>
      <c r="L80" s="7"/>
      <c r="M80" s="51"/>
      <c r="N80" s="51"/>
      <c r="O80" s="51"/>
    </row>
    <row r="81" spans="1:15" ht="12.6" customHeight="1" x14ac:dyDescent="0.15">
      <c r="A81" s="29" t="s">
        <v>1024</v>
      </c>
      <c r="B81" s="31">
        <f>VLOOKUP(A81,Master!$A:$H,2,FALSE)</f>
        <v>41286</v>
      </c>
      <c r="C81" s="65">
        <f>VLOOKUP(A81,Master!$A:$H,3,FALSE)</f>
        <v>0.70833333333333404</v>
      </c>
      <c r="D81" s="31" t="str">
        <f>VLOOKUP(A81,Master!$A:$H,4,FALSE)</f>
        <v>SPC</v>
      </c>
      <c r="E81" s="31" t="s">
        <v>25</v>
      </c>
      <c r="F81" s="31" t="s">
        <v>48</v>
      </c>
      <c r="G81" s="66">
        <f>VLOOKUP(A81,Master!$A:$H,7,FALSE)</f>
        <v>7</v>
      </c>
      <c r="H81" s="31" t="str">
        <f>VLOOKUP(A81,Master!$A:$H,8,FALSE)</f>
        <v>Boys</v>
      </c>
      <c r="I81" s="5" t="str">
        <f t="shared" si="51"/>
        <v>OLA2NDA1</v>
      </c>
      <c r="J81" s="5" t="str">
        <f t="shared" si="52"/>
        <v>SPCNDA1</v>
      </c>
      <c r="K81" s="5"/>
      <c r="L81" s="7"/>
      <c r="M81" s="51"/>
      <c r="N81" s="51"/>
      <c r="O81" s="51"/>
    </row>
    <row r="82" spans="1:15" ht="12.6" customHeight="1" x14ac:dyDescent="0.15">
      <c r="A82" s="29" t="s">
        <v>1025</v>
      </c>
      <c r="B82" s="31">
        <f>VLOOKUP(A82,Master!$A:$H,2,FALSE)</f>
        <v>41286</v>
      </c>
      <c r="C82" s="65">
        <f>VLOOKUP(A82,Master!$A:$H,3,FALSE)</f>
        <v>0.625</v>
      </c>
      <c r="D82" s="31" t="str">
        <f>VLOOKUP(A82,Master!$A:$H,4,FALSE)</f>
        <v>SJN</v>
      </c>
      <c r="E82" s="31" t="s">
        <v>18</v>
      </c>
      <c r="F82" s="31" t="s">
        <v>15</v>
      </c>
      <c r="G82" s="66">
        <f>VLOOKUP(A82,Master!$A:$H,7,FALSE)</f>
        <v>7</v>
      </c>
      <c r="H82" s="31" t="str">
        <f>VLOOKUP(A82,Master!$A:$H,8,FALSE)</f>
        <v>Boys</v>
      </c>
      <c r="I82" s="5" t="str">
        <f t="shared" si="51"/>
        <v>STM1IHM1</v>
      </c>
      <c r="J82" s="5" t="str">
        <f t="shared" si="52"/>
        <v>SJNIHM1</v>
      </c>
      <c r="K82" s="5"/>
      <c r="L82" s="7"/>
      <c r="M82" s="51"/>
      <c r="N82" s="51"/>
      <c r="O82" s="51"/>
    </row>
    <row r="83" spans="1:15" ht="12.6" customHeight="1" x14ac:dyDescent="0.15">
      <c r="A83" s="29" t="s">
        <v>1026</v>
      </c>
      <c r="B83" s="31">
        <f>VLOOKUP(A83,Master!$A:$H,2,FALSE)</f>
        <v>41286</v>
      </c>
      <c r="C83" s="65">
        <f>VLOOKUP(A83,Master!$A:$H,3,FALSE)</f>
        <v>0.45833333333333298</v>
      </c>
      <c r="D83" s="31" t="str">
        <f>VLOOKUP(A83,Master!$A:$H,4,FALSE)</f>
        <v>TRN</v>
      </c>
      <c r="E83" s="31" t="s">
        <v>47</v>
      </c>
      <c r="F83" s="31" t="s">
        <v>60</v>
      </c>
      <c r="G83" s="66">
        <f>VLOOKUP(A83,Master!$A:$H,7,FALSE)</f>
        <v>7</v>
      </c>
      <c r="H83" s="31" t="str">
        <f>VLOOKUP(A83,Master!$A:$H,8,FALSE)</f>
        <v>Boys</v>
      </c>
      <c r="I83" s="5" t="str">
        <f t="shared" si="51"/>
        <v>OLA3TRN1</v>
      </c>
      <c r="J83" s="5" t="str">
        <f t="shared" si="52"/>
        <v>TRNTRN1</v>
      </c>
      <c r="K83" s="5"/>
      <c r="L83" s="7"/>
      <c r="M83" s="51"/>
      <c r="N83" s="51"/>
      <c r="O83" s="51"/>
    </row>
    <row r="84" spans="1:15" ht="12.6" customHeight="1" x14ac:dyDescent="0.15">
      <c r="A84" s="29" t="s">
        <v>1027</v>
      </c>
      <c r="B84" s="31">
        <f>VLOOKUP(A84,Master!$A:$H,2,FALSE)</f>
        <v>41286</v>
      </c>
      <c r="C84" s="65">
        <f>VLOOKUP(A84,Master!$A:$H,3,FALSE)</f>
        <v>0.75</v>
      </c>
      <c r="D84" s="31" t="str">
        <f>VLOOKUP(A84,Master!$A:$H,4,FALSE)</f>
        <v>JUD</v>
      </c>
      <c r="E84" s="31" t="s">
        <v>12</v>
      </c>
      <c r="F84" s="31" t="s">
        <v>9</v>
      </c>
      <c r="G84" s="66">
        <f>VLOOKUP(A84,Master!$A:$H,7,FALSE)</f>
        <v>7</v>
      </c>
      <c r="H84" s="31" t="str">
        <f>VLOOKUP(A84,Master!$A:$H,8,FALSE)</f>
        <v>Boys</v>
      </c>
      <c r="I84" s="5" t="str">
        <f t="shared" si="51"/>
        <v>JUD1BRG2</v>
      </c>
      <c r="J84" s="5" t="str">
        <f t="shared" si="52"/>
        <v>JUDBRG2</v>
      </c>
      <c r="K84" s="5"/>
      <c r="L84" s="7"/>
      <c r="M84" s="51"/>
      <c r="N84" s="51"/>
      <c r="O84" s="51"/>
    </row>
    <row r="85" spans="1:15" ht="12.6" customHeight="1" x14ac:dyDescent="0.15">
      <c r="A85" s="29" t="s">
        <v>1028</v>
      </c>
      <c r="B85" s="31">
        <f>VLOOKUP(A85,Master!$A:$H,2,FALSE)</f>
        <v>41286</v>
      </c>
      <c r="C85" s="65">
        <f>VLOOKUP(A85,Master!$A:$H,3,FALSE)</f>
        <v>0.75</v>
      </c>
      <c r="D85" s="31" t="str">
        <f>VLOOKUP(A85,Master!$A:$H,4,FALSE)</f>
        <v>CTK</v>
      </c>
      <c r="E85" s="31" t="s">
        <v>22</v>
      </c>
      <c r="F85" s="31" t="s">
        <v>7</v>
      </c>
      <c r="G85" s="66">
        <f>VLOOKUP(A85,Master!$A:$H,7,FALSE)</f>
        <v>7</v>
      </c>
      <c r="H85" s="31" t="str">
        <f>VLOOKUP(A85,Master!$A:$H,8,FALSE)</f>
        <v>Boys</v>
      </c>
      <c r="I85" s="5" t="str">
        <f t="shared" si="51"/>
        <v>STM2BRG1</v>
      </c>
      <c r="J85" s="5" t="str">
        <f t="shared" si="52"/>
        <v>CTKBRG1</v>
      </c>
      <c r="K85" s="5"/>
      <c r="L85" s="7"/>
      <c r="M85" s="51"/>
      <c r="N85" s="51"/>
      <c r="O85" s="51"/>
    </row>
    <row r="86" spans="1:15" ht="12.6" customHeight="1" x14ac:dyDescent="0.15">
      <c r="A86" s="29" t="s">
        <v>1029</v>
      </c>
      <c r="B86" s="31">
        <f>VLOOKUP(A86,Master!$A:$H,2,FALSE)</f>
        <v>41286</v>
      </c>
      <c r="C86" s="65">
        <f>VLOOKUP(A86,Master!$A:$H,3,FALSE)</f>
        <v>0.625</v>
      </c>
      <c r="D86" s="31" t="str">
        <f>VLOOKUP(A86,Master!$A:$H,4,FALSE)</f>
        <v>JOE</v>
      </c>
      <c r="E86" s="31" t="s">
        <v>20</v>
      </c>
      <c r="F86" s="31" t="s">
        <v>19</v>
      </c>
      <c r="G86" s="66">
        <f>VLOOKUP(A86,Master!$A:$H,7,FALSE)</f>
        <v>7</v>
      </c>
      <c r="H86" s="31" t="str">
        <f>VLOOKUP(A86,Master!$A:$H,8,FALSE)</f>
        <v>Boys</v>
      </c>
      <c r="I86" s="5" t="str">
        <f t="shared" si="51"/>
        <v>OLA1SJN1</v>
      </c>
      <c r="J86" s="5" t="str">
        <f t="shared" si="52"/>
        <v>JOESJN1</v>
      </c>
      <c r="K86" s="5"/>
      <c r="L86" s="7"/>
      <c r="M86" s="51"/>
      <c r="N86" s="51"/>
      <c r="O86" s="51"/>
    </row>
    <row r="87" spans="1:15" ht="12.6" customHeight="1" x14ac:dyDescent="0.15">
      <c r="A87" s="29" t="s">
        <v>1030</v>
      </c>
      <c r="B87" s="31">
        <f>VLOOKUP(A87,Master!$A:$H,2,FALSE)</f>
        <v>41286</v>
      </c>
      <c r="C87" s="65">
        <f>VLOOKUP(A87,Master!$A:$H,3,FALSE)</f>
        <v>0.79166666666666596</v>
      </c>
      <c r="D87" s="31" t="str">
        <f>VLOOKUP(A87,Master!$A:$H,4,FALSE)</f>
        <v>JUD</v>
      </c>
      <c r="E87" s="31" t="s">
        <v>21</v>
      </c>
      <c r="F87" s="31" t="s">
        <v>13</v>
      </c>
      <c r="G87" s="66">
        <f>VLOOKUP(A87,Master!$A:$H,7,FALSE)</f>
        <v>7</v>
      </c>
      <c r="H87" s="31" t="str">
        <f>VLOOKUP(A87,Master!$A:$H,8,FALSE)</f>
        <v>Boys</v>
      </c>
      <c r="I87" s="5" t="str">
        <f t="shared" si="51"/>
        <v>SPC3SJN2</v>
      </c>
      <c r="J87" s="5" t="str">
        <f t="shared" si="52"/>
        <v>JUDSJN2</v>
      </c>
      <c r="K87" s="5"/>
      <c r="L87" s="7"/>
      <c r="M87" s="51"/>
      <c r="N87" s="51"/>
      <c r="O87" s="51"/>
    </row>
    <row r="88" spans="1:15" ht="12.6" customHeight="1" x14ac:dyDescent="0.15">
      <c r="A88" s="29" t="s">
        <v>1031</v>
      </c>
      <c r="B88" s="31">
        <f>VLOOKUP(A88,Master!$A:$H,2,FALSE)</f>
        <v>41286</v>
      </c>
      <c r="C88" s="65">
        <f>VLOOKUP(A88,Master!$A:$H,3,FALSE)</f>
        <v>0.70833333333333304</v>
      </c>
      <c r="D88" s="31" t="str">
        <f>VLOOKUP(A88,Master!$A:$H,4,FALSE)</f>
        <v>MAR-K</v>
      </c>
      <c r="E88" s="31" t="s">
        <v>24</v>
      </c>
      <c r="F88" s="31" t="s">
        <v>26</v>
      </c>
      <c r="G88" s="66">
        <f>VLOOKUP(A88,Master!$A:$H,7,FALSE)</f>
        <v>7</v>
      </c>
      <c r="H88" s="31" t="str">
        <f>VLOOKUP(A88,Master!$A:$H,8,FALSE)</f>
        <v>Boys</v>
      </c>
      <c r="I88" s="5" t="str">
        <f t="shared" si="51"/>
        <v>JUD2SPC1</v>
      </c>
      <c r="J88" s="5" t="str">
        <f t="shared" si="52"/>
        <v>MAR-KSPC1</v>
      </c>
      <c r="K88" s="5"/>
      <c r="L88" s="7"/>
      <c r="M88" s="51"/>
      <c r="N88" s="51"/>
      <c r="O88" s="51"/>
    </row>
    <row r="89" spans="1:15" ht="12.6" customHeight="1" x14ac:dyDescent="0.15">
      <c r="A89" s="29" t="s">
        <v>1032</v>
      </c>
      <c r="B89" s="31">
        <f>VLOOKUP(A89,Master!$A:$H,2,FALSE)</f>
        <v>41286</v>
      </c>
      <c r="C89" s="65">
        <f>VLOOKUP(A89,Master!$A:$H,3,FALSE)</f>
        <v>0.750000000000001</v>
      </c>
      <c r="D89" s="31" t="str">
        <f>VLOOKUP(A89,Master!$A:$H,4,FALSE)</f>
        <v>SPC</v>
      </c>
      <c r="E89" s="31" t="s">
        <v>16</v>
      </c>
      <c r="F89" s="31" t="s">
        <v>43</v>
      </c>
      <c r="G89" s="66">
        <f>VLOOKUP(A89,Master!$A:$H,7,FALSE)</f>
        <v>7</v>
      </c>
      <c r="H89" s="31" t="str">
        <f>VLOOKUP(A89,Master!$A:$H,8,FALSE)</f>
        <v>Boys</v>
      </c>
      <c r="I89" s="5" t="str">
        <f t="shared" si="51"/>
        <v>CTK2JOE1</v>
      </c>
      <c r="J89" s="5" t="str">
        <f t="shared" si="52"/>
        <v>SPCJOE1</v>
      </c>
      <c r="K89" s="5"/>
      <c r="L89" s="7"/>
      <c r="M89" s="51"/>
      <c r="N89" s="51"/>
      <c r="O89" s="51"/>
    </row>
    <row r="90" spans="1:15" ht="12.6" customHeight="1" x14ac:dyDescent="0.15">
      <c r="A90" s="29" t="s">
        <v>1033</v>
      </c>
      <c r="B90" s="31">
        <f>VLOOKUP(A90,Master!$A:$H,2,FALSE)</f>
        <v>41293</v>
      </c>
      <c r="C90" s="65">
        <f>VLOOKUP(A90,Master!$A:$H,3,FALSE)</f>
        <v>0.625</v>
      </c>
      <c r="D90" s="31" t="str">
        <f>VLOOKUP(A90,Master!$A:$H,4,FALSE)</f>
        <v>SJN</v>
      </c>
      <c r="E90" s="31" t="s">
        <v>43</v>
      </c>
      <c r="F90" s="31" t="s">
        <v>26</v>
      </c>
      <c r="G90" s="66">
        <f>VLOOKUP(A90,Master!$A:$H,7,FALSE)</f>
        <v>7</v>
      </c>
      <c r="H90" s="31" t="str">
        <f>VLOOKUP(A90,Master!$A:$H,8,FALSE)</f>
        <v>Boys</v>
      </c>
      <c r="I90" s="5" t="str">
        <f t="shared" si="51"/>
        <v>JOE1SPC1</v>
      </c>
      <c r="J90" s="5" t="str">
        <f t="shared" si="52"/>
        <v>SJNSPC1</v>
      </c>
      <c r="K90" s="5"/>
      <c r="L90" s="7"/>
      <c r="M90" s="51"/>
      <c r="N90" s="51"/>
      <c r="O90" s="51"/>
    </row>
    <row r="91" spans="1:15" ht="12.6" customHeight="1" x14ac:dyDescent="0.15">
      <c r="A91" s="29" t="s">
        <v>1034</v>
      </c>
      <c r="B91" s="31">
        <f>VLOOKUP(A91,Master!$A:$H,2,FALSE)</f>
        <v>41293</v>
      </c>
      <c r="C91" s="65">
        <f>VLOOKUP(A91,Master!$A:$H,3,FALSE)</f>
        <v>0.70833333333333304</v>
      </c>
      <c r="D91" s="31" t="str">
        <f>VLOOKUP(A91,Master!$A:$H,4,FALSE)</f>
        <v>JUD</v>
      </c>
      <c r="E91" s="31" t="s">
        <v>49</v>
      </c>
      <c r="F91" s="31" t="s">
        <v>16</v>
      </c>
      <c r="G91" s="66">
        <f>VLOOKUP(A91,Master!$A:$H,7,FALSE)</f>
        <v>7</v>
      </c>
      <c r="H91" s="31" t="str">
        <f>VLOOKUP(A91,Master!$A:$H,8,FALSE)</f>
        <v>Boys</v>
      </c>
      <c r="I91" s="5" t="str">
        <f t="shared" si="51"/>
        <v>SCS1CTK2</v>
      </c>
      <c r="J91" s="5" t="str">
        <f t="shared" si="52"/>
        <v>JUDCTK2</v>
      </c>
      <c r="K91" s="5"/>
      <c r="L91" s="7"/>
      <c r="M91" s="51"/>
      <c r="N91" s="51"/>
      <c r="O91" s="51"/>
    </row>
    <row r="92" spans="1:15" ht="12.6" customHeight="1" x14ac:dyDescent="0.15">
      <c r="A92" s="29" t="s">
        <v>1035</v>
      </c>
      <c r="B92" s="31">
        <f>VLOOKUP(A92,Master!$A:$H,2,FALSE)</f>
        <v>41293</v>
      </c>
      <c r="C92" s="65">
        <f>VLOOKUP(A92,Master!$A:$H,3,FALSE)</f>
        <v>0.70833333333333304</v>
      </c>
      <c r="D92" s="31" t="str">
        <f>VLOOKUP(A92,Master!$A:$H,4,FALSE)</f>
        <v>OLA</v>
      </c>
      <c r="E92" s="31" t="s">
        <v>4</v>
      </c>
      <c r="F92" s="31" t="s">
        <v>14</v>
      </c>
      <c r="G92" s="66">
        <f>VLOOKUP(A92,Master!$A:$H,7,FALSE)</f>
        <v>7</v>
      </c>
      <c r="H92" s="31" t="str">
        <f>VLOOKUP(A92,Master!$A:$H,8,FALSE)</f>
        <v>Boys</v>
      </c>
      <c r="I92" s="5" t="str">
        <f t="shared" si="51"/>
        <v>CTK1SPC2</v>
      </c>
      <c r="J92" s="5" t="str">
        <f t="shared" si="52"/>
        <v>OLASPC2</v>
      </c>
      <c r="K92" s="5"/>
      <c r="L92" s="7"/>
      <c r="M92" s="51"/>
      <c r="N92" s="51"/>
      <c r="O92" s="51"/>
    </row>
    <row r="93" spans="1:15" ht="12.6" customHeight="1" x14ac:dyDescent="0.15">
      <c r="A93" s="29" t="s">
        <v>1036</v>
      </c>
      <c r="B93" s="31">
        <f>VLOOKUP(A93,Master!$A:$H,2,FALSE)</f>
        <v>41293</v>
      </c>
      <c r="C93" s="65">
        <f>VLOOKUP(A93,Master!$A:$H,3,FALSE)</f>
        <v>0.70833333333333304</v>
      </c>
      <c r="D93" s="31" t="str">
        <f>VLOOKUP(A93,Master!$A:$H,4,FALSE)</f>
        <v>BRG</v>
      </c>
      <c r="E93" s="31" t="s">
        <v>48</v>
      </c>
      <c r="F93" s="31" t="s">
        <v>20</v>
      </c>
      <c r="G93" s="66">
        <f>VLOOKUP(A93,Master!$A:$H,7,FALSE)</f>
        <v>7</v>
      </c>
      <c r="H93" s="31" t="str">
        <f>VLOOKUP(A93,Master!$A:$H,8,FALSE)</f>
        <v>Boys</v>
      </c>
      <c r="I93" s="5" t="str">
        <f t="shared" si="51"/>
        <v>NDA1OLA1</v>
      </c>
      <c r="J93" s="5" t="str">
        <f t="shared" si="52"/>
        <v>BRGOLA1</v>
      </c>
      <c r="K93" s="5"/>
      <c r="L93" s="7"/>
      <c r="M93" s="51"/>
      <c r="N93" s="51"/>
      <c r="O93" s="51"/>
    </row>
    <row r="94" spans="1:15" ht="12.6" customHeight="1" x14ac:dyDescent="0.15">
      <c r="A94" s="29" t="s">
        <v>1037</v>
      </c>
      <c r="B94" s="31">
        <f>VLOOKUP(A94,Master!$A:$H,2,FALSE)</f>
        <v>41293</v>
      </c>
      <c r="C94" s="65">
        <f>VLOOKUP(A94,Master!$A:$H,3,FALSE)</f>
        <v>0.66666666666666696</v>
      </c>
      <c r="D94" s="31" t="str">
        <f>VLOOKUP(A94,Master!$A:$H,4,FALSE)</f>
        <v>SJN</v>
      </c>
      <c r="E94" s="31" t="s">
        <v>25</v>
      </c>
      <c r="F94" s="31" t="s">
        <v>15</v>
      </c>
      <c r="G94" s="66">
        <f>VLOOKUP(A94,Master!$A:$H,7,FALSE)</f>
        <v>7</v>
      </c>
      <c r="H94" s="31" t="str">
        <f>VLOOKUP(A94,Master!$A:$H,8,FALSE)</f>
        <v>Boys</v>
      </c>
      <c r="I94" s="5" t="str">
        <f t="shared" si="51"/>
        <v>OLA2IHM1</v>
      </c>
      <c r="J94" s="5" t="str">
        <f t="shared" si="52"/>
        <v>SJNIHM1</v>
      </c>
      <c r="K94" s="5"/>
      <c r="L94" s="7"/>
      <c r="M94" s="51"/>
      <c r="N94" s="51"/>
      <c r="O94" s="51"/>
    </row>
    <row r="95" spans="1:15" ht="12.6" customHeight="1" x14ac:dyDescent="0.15">
      <c r="A95" s="29" t="s">
        <v>1038</v>
      </c>
      <c r="B95" s="31">
        <f>VLOOKUP(A95,Master!$A:$H,2,FALSE)</f>
        <v>41293</v>
      </c>
      <c r="C95" s="65">
        <f>VLOOKUP(A95,Master!$A:$H,3,FALSE)</f>
        <v>0.75</v>
      </c>
      <c r="D95" s="31" t="str">
        <f>VLOOKUP(A95,Master!$A:$H,4,FALSE)</f>
        <v>BRG</v>
      </c>
      <c r="E95" s="31" t="s">
        <v>18</v>
      </c>
      <c r="F95" s="31" t="s">
        <v>60</v>
      </c>
      <c r="G95" s="66">
        <f>VLOOKUP(A95,Master!$A:$H,7,FALSE)</f>
        <v>7</v>
      </c>
      <c r="H95" s="31" t="str">
        <f>VLOOKUP(A95,Master!$A:$H,8,FALSE)</f>
        <v>Boys</v>
      </c>
      <c r="I95" s="5" t="str">
        <f t="shared" si="51"/>
        <v>STM1TRN1</v>
      </c>
      <c r="J95" s="5" t="str">
        <f t="shared" si="52"/>
        <v>BRGTRN1</v>
      </c>
      <c r="K95" s="5"/>
      <c r="L95" s="7"/>
      <c r="M95" s="51"/>
      <c r="N95" s="51"/>
      <c r="O95" s="51"/>
    </row>
    <row r="96" spans="1:15" ht="12.6" customHeight="1" x14ac:dyDescent="0.15">
      <c r="A96" s="29" t="s">
        <v>1039</v>
      </c>
      <c r="B96" s="31">
        <f>VLOOKUP(A96,Master!$A:$H,2,FALSE)</f>
        <v>41293</v>
      </c>
      <c r="C96" s="65">
        <f>VLOOKUP(A96,Master!$A:$H,3,FALSE)</f>
        <v>0.66666666666666696</v>
      </c>
      <c r="D96" s="31" t="str">
        <f>VLOOKUP(A96,Master!$A:$H,4,FALSE)</f>
        <v>STM</v>
      </c>
      <c r="E96" s="31" t="s">
        <v>23</v>
      </c>
      <c r="F96" s="31" t="s">
        <v>47</v>
      </c>
      <c r="G96" s="66">
        <f>VLOOKUP(A96,Master!$A:$H,7,FALSE)</f>
        <v>7</v>
      </c>
      <c r="H96" s="31" t="str">
        <f>VLOOKUP(A96,Master!$A:$H,8,FALSE)</f>
        <v>Boys</v>
      </c>
      <c r="I96" s="5" t="str">
        <f t="shared" si="51"/>
        <v>JUD3OLA3</v>
      </c>
      <c r="J96" s="5" t="str">
        <f t="shared" si="52"/>
        <v>STMOLA3</v>
      </c>
      <c r="K96" s="5"/>
      <c r="L96" s="7"/>
      <c r="M96" s="51"/>
      <c r="N96" s="51"/>
      <c r="O96" s="51"/>
    </row>
    <row r="97" spans="1:15" ht="12.6" customHeight="1" x14ac:dyDescent="0.15">
      <c r="A97" s="29" t="s">
        <v>1040</v>
      </c>
      <c r="B97" s="31">
        <f>VLOOKUP(A97,Master!$A:$H,2,FALSE)</f>
        <v>41293</v>
      </c>
      <c r="C97" s="65">
        <f>VLOOKUP(A97,Master!$A:$H,3,FALSE)</f>
        <v>0.75</v>
      </c>
      <c r="D97" s="31" t="str">
        <f>VLOOKUP(A97,Master!$A:$H,4,FALSE)</f>
        <v>JUD</v>
      </c>
      <c r="E97" s="31" t="s">
        <v>7</v>
      </c>
      <c r="F97" s="31" t="s">
        <v>12</v>
      </c>
      <c r="G97" s="66">
        <f>VLOOKUP(A97,Master!$A:$H,7,FALSE)</f>
        <v>7</v>
      </c>
      <c r="H97" s="31" t="str">
        <f>VLOOKUP(A97,Master!$A:$H,8,FALSE)</f>
        <v>Boys</v>
      </c>
      <c r="I97" s="5" t="str">
        <f t="shared" si="51"/>
        <v>BRG1JUD1</v>
      </c>
      <c r="J97" s="5" t="str">
        <f t="shared" si="52"/>
        <v>JUDJUD1</v>
      </c>
      <c r="K97" s="5"/>
      <c r="L97" s="7"/>
      <c r="M97" s="51"/>
      <c r="N97" s="51"/>
      <c r="O97" s="51"/>
    </row>
    <row r="98" spans="1:15" ht="12.6" customHeight="1" x14ac:dyDescent="0.15">
      <c r="A98" s="29" t="s">
        <v>1041</v>
      </c>
      <c r="B98" s="31">
        <f>VLOOKUP(A98,Master!$A:$H,2,FALSE)</f>
        <v>41293</v>
      </c>
      <c r="C98" s="65">
        <f>VLOOKUP(A98,Master!$A:$H,3,FALSE)</f>
        <v>0.70833333333333404</v>
      </c>
      <c r="D98" s="31" t="str">
        <f>VLOOKUP(A98,Master!$A:$H,4,FALSE)</f>
        <v>JOE</v>
      </c>
      <c r="E98" s="31" t="s">
        <v>19</v>
      </c>
      <c r="F98" s="31" t="s">
        <v>22</v>
      </c>
      <c r="G98" s="66">
        <f>VLOOKUP(A98,Master!$A:$H,7,FALSE)</f>
        <v>7</v>
      </c>
      <c r="H98" s="31" t="str">
        <f>VLOOKUP(A98,Master!$A:$H,8,FALSE)</f>
        <v>Boys</v>
      </c>
      <c r="I98" s="5" t="str">
        <f t="shared" si="51"/>
        <v>SJN1STM2</v>
      </c>
      <c r="J98" s="5" t="str">
        <f t="shared" si="52"/>
        <v>JOESTM2</v>
      </c>
      <c r="K98" s="5"/>
      <c r="L98" s="7"/>
      <c r="M98" s="51"/>
      <c r="N98" s="51"/>
      <c r="O98" s="51"/>
    </row>
    <row r="99" spans="1:15" ht="12.6" customHeight="1" x14ac:dyDescent="0.15">
      <c r="A99" s="29" t="s">
        <v>1042</v>
      </c>
      <c r="B99" s="31">
        <f>VLOOKUP(A99,Master!$A:$H,2,FALSE)</f>
        <v>41293</v>
      </c>
      <c r="C99" s="65">
        <f>VLOOKUP(A99,Master!$A:$H,3,FALSE)</f>
        <v>0.70833333333333404</v>
      </c>
      <c r="D99" s="31" t="str">
        <f>VLOOKUP(A99,Master!$A:$H,4,FALSE)</f>
        <v>SPC</v>
      </c>
      <c r="E99" s="31" t="s">
        <v>13</v>
      </c>
      <c r="F99" s="31" t="s">
        <v>9</v>
      </c>
      <c r="G99" s="66">
        <f>VLOOKUP(A99,Master!$A:$H,7,FALSE)</f>
        <v>7</v>
      </c>
      <c r="H99" s="31" t="str">
        <f>VLOOKUP(A99,Master!$A:$H,8,FALSE)</f>
        <v>Boys</v>
      </c>
      <c r="I99" s="5" t="str">
        <f t="shared" si="51"/>
        <v>SJN2BRG2</v>
      </c>
      <c r="J99" s="5" t="str">
        <f t="shared" si="52"/>
        <v>SPCBRG2</v>
      </c>
      <c r="K99" s="5"/>
      <c r="L99" s="7"/>
      <c r="M99" s="51"/>
      <c r="N99" s="51"/>
      <c r="O99" s="51"/>
    </row>
    <row r="100" spans="1:15" ht="12.6" customHeight="1" x14ac:dyDescent="0.15">
      <c r="A100" s="29" t="s">
        <v>1043</v>
      </c>
      <c r="B100" s="31">
        <f>VLOOKUP(A100,Master!$A:$H,2,FALSE)</f>
        <v>41293</v>
      </c>
      <c r="C100" s="65">
        <f>VLOOKUP(A100,Master!$A:$H,3,FALSE)</f>
        <v>0.79166666666666596</v>
      </c>
      <c r="D100" s="31" t="str">
        <f>VLOOKUP(A100,Master!$A:$H,4,FALSE)</f>
        <v>JUD</v>
      </c>
      <c r="E100" s="31" t="s">
        <v>24</v>
      </c>
      <c r="F100" s="31" t="s">
        <v>21</v>
      </c>
      <c r="G100" s="66">
        <f>VLOOKUP(A100,Master!$A:$H,7,FALSE)</f>
        <v>7</v>
      </c>
      <c r="H100" s="31" t="str">
        <f>VLOOKUP(A100,Master!$A:$H,8,FALSE)</f>
        <v>Boys</v>
      </c>
      <c r="I100" s="5" t="str">
        <f t="shared" si="51"/>
        <v>JUD2SPC3</v>
      </c>
      <c r="J100" s="5" t="str">
        <f t="shared" si="52"/>
        <v>JUDSPC3</v>
      </c>
      <c r="K100" s="5"/>
      <c r="L100" s="7"/>
      <c r="M100" s="51"/>
      <c r="N100" s="51"/>
      <c r="O100" s="51"/>
    </row>
    <row r="101" spans="1:15" ht="12.6" customHeight="1" x14ac:dyDescent="0.15">
      <c r="A101" s="29" t="s">
        <v>1044</v>
      </c>
      <c r="B101" s="31">
        <f>VLOOKUP(A101,Master!$A:$H,2,FALSE)</f>
        <v>41300</v>
      </c>
      <c r="C101" s="65">
        <f>VLOOKUP(A101,Master!$A:$H,3,FALSE)</f>
        <v>0.70833333333333404</v>
      </c>
      <c r="D101" s="31" t="str">
        <f>VLOOKUP(A101,Master!$A:$H,4,FALSE)</f>
        <v>MAR-K</v>
      </c>
      <c r="E101" s="31" t="s">
        <v>9</v>
      </c>
      <c r="F101" s="31" t="s">
        <v>24</v>
      </c>
      <c r="G101" s="66">
        <f>VLOOKUP(A101,Master!$A:$H,7,FALSE)</f>
        <v>7</v>
      </c>
      <c r="H101" s="31" t="str">
        <f>VLOOKUP(A101,Master!$A:$H,8,FALSE)</f>
        <v>Boys</v>
      </c>
      <c r="I101" s="5" t="str">
        <f t="shared" si="51"/>
        <v>BRG2JUD2</v>
      </c>
      <c r="J101" s="5" t="str">
        <f t="shared" si="52"/>
        <v>MAR-KJUD2</v>
      </c>
      <c r="K101" s="5"/>
      <c r="L101" s="7"/>
      <c r="M101" s="51"/>
      <c r="N101" s="51"/>
      <c r="O101" s="51"/>
    </row>
    <row r="102" spans="1:15" ht="12.6" customHeight="1" x14ac:dyDescent="0.15">
      <c r="A102" s="29" t="s">
        <v>1045</v>
      </c>
      <c r="B102" s="31">
        <f>VLOOKUP(A102,Master!$A:$H,2,FALSE)</f>
        <v>41300</v>
      </c>
      <c r="C102" s="65">
        <f>VLOOKUP(A102,Master!$A:$H,3,FALSE)</f>
        <v>0.70833333333333404</v>
      </c>
      <c r="D102" s="31" t="str">
        <f>VLOOKUP(A102,Master!$A:$H,4,FALSE)</f>
        <v>SPC</v>
      </c>
      <c r="E102" s="31" t="s">
        <v>21</v>
      </c>
      <c r="F102" s="31" t="s">
        <v>43</v>
      </c>
      <c r="G102" s="66">
        <f>VLOOKUP(A102,Master!$A:$H,7,FALSE)</f>
        <v>7</v>
      </c>
      <c r="H102" s="31" t="str">
        <f>VLOOKUP(A102,Master!$A:$H,8,FALSE)</f>
        <v>Boys</v>
      </c>
      <c r="I102" s="5" t="str">
        <f t="shared" si="51"/>
        <v>SPC3JOE1</v>
      </c>
      <c r="J102" s="5" t="str">
        <f t="shared" si="52"/>
        <v>SPCJOE1</v>
      </c>
      <c r="K102" s="5"/>
      <c r="L102" s="7"/>
      <c r="M102" s="51"/>
      <c r="N102" s="51"/>
      <c r="O102" s="51"/>
    </row>
    <row r="103" spans="1:15" ht="12.6" customHeight="1" x14ac:dyDescent="0.15">
      <c r="A103" s="29" t="s">
        <v>1046</v>
      </c>
      <c r="B103" s="31">
        <f>VLOOKUP(A103,Master!$A:$H,2,FALSE)</f>
        <v>41300</v>
      </c>
      <c r="C103" s="65">
        <f>VLOOKUP(A103,Master!$A:$H,3,FALSE)</f>
        <v>0.70833333333333304</v>
      </c>
      <c r="D103" s="31" t="str">
        <f>VLOOKUP(A103,Master!$A:$H,4,FALSE)</f>
        <v>IHM</v>
      </c>
      <c r="E103" s="31" t="s">
        <v>26</v>
      </c>
      <c r="F103" s="31" t="s">
        <v>49</v>
      </c>
      <c r="G103" s="66">
        <f>VLOOKUP(A103,Master!$A:$H,7,FALSE)</f>
        <v>7</v>
      </c>
      <c r="H103" s="31" t="str">
        <f>VLOOKUP(A103,Master!$A:$H,8,FALSE)</f>
        <v>Boys</v>
      </c>
      <c r="I103" s="5" t="str">
        <f t="shared" si="51"/>
        <v>SPC1SCS1</v>
      </c>
      <c r="J103" s="5" t="str">
        <f t="shared" si="52"/>
        <v>IHMSCS1</v>
      </c>
      <c r="K103" s="5"/>
      <c r="L103" s="7"/>
      <c r="M103" s="51"/>
      <c r="N103" s="51"/>
      <c r="O103" s="51"/>
    </row>
    <row r="104" spans="1:15" ht="12.6" customHeight="1" x14ac:dyDescent="0.15">
      <c r="A104" s="29" t="s">
        <v>1047</v>
      </c>
      <c r="B104" s="31">
        <f>VLOOKUP(A104,Master!$A:$H,2,FALSE)</f>
        <v>41300</v>
      </c>
      <c r="C104" s="65">
        <f>VLOOKUP(A104,Master!$A:$H,3,FALSE)</f>
        <v>0.83333333333333304</v>
      </c>
      <c r="D104" s="31" t="str">
        <f>VLOOKUP(A104,Master!$A:$H,4,FALSE)</f>
        <v>JUD</v>
      </c>
      <c r="E104" s="31" t="s">
        <v>14</v>
      </c>
      <c r="F104" s="31" t="s">
        <v>16</v>
      </c>
      <c r="G104" s="66">
        <f>VLOOKUP(A104,Master!$A:$H,7,FALSE)</f>
        <v>7</v>
      </c>
      <c r="H104" s="31" t="str">
        <f>VLOOKUP(A104,Master!$A:$H,8,FALSE)</f>
        <v>Boys</v>
      </c>
      <c r="I104" s="5" t="str">
        <f t="shared" si="51"/>
        <v>SPC2CTK2</v>
      </c>
      <c r="J104" s="5" t="str">
        <f t="shared" si="52"/>
        <v>JUDCTK2</v>
      </c>
      <c r="K104" s="5"/>
      <c r="L104" s="7"/>
      <c r="M104" s="51"/>
      <c r="N104" s="51"/>
      <c r="O104" s="51"/>
    </row>
    <row r="105" spans="1:15" ht="12.6" customHeight="1" x14ac:dyDescent="0.15">
      <c r="A105" s="29" t="s">
        <v>1048</v>
      </c>
      <c r="B105" s="31">
        <f>VLOOKUP(A105,Master!$A:$H,2,FALSE)</f>
        <v>41300</v>
      </c>
      <c r="C105" s="65">
        <f>VLOOKUP(A105,Master!$A:$H,3,FALSE)</f>
        <v>0.70833333333333304</v>
      </c>
      <c r="D105" s="31" t="str">
        <f>VLOOKUP(A105,Master!$A:$H,4,FALSE)</f>
        <v>OLA</v>
      </c>
      <c r="E105" s="31" t="s">
        <v>23</v>
      </c>
      <c r="F105" s="31" t="s">
        <v>4</v>
      </c>
      <c r="G105" s="66">
        <f>VLOOKUP(A105,Master!$A:$H,7,FALSE)</f>
        <v>7</v>
      </c>
      <c r="H105" s="31" t="str">
        <f>VLOOKUP(A105,Master!$A:$H,8,FALSE)</f>
        <v>Boys</v>
      </c>
      <c r="I105" s="5" t="str">
        <f t="shared" si="51"/>
        <v>JUD3CTK1</v>
      </c>
      <c r="J105" s="5" t="str">
        <f t="shared" si="52"/>
        <v>OLACTK1</v>
      </c>
      <c r="K105" s="5"/>
      <c r="L105" s="7"/>
      <c r="M105" s="51"/>
      <c r="N105" s="51"/>
      <c r="O105" s="51"/>
    </row>
    <row r="106" spans="1:15" ht="12.6" customHeight="1" x14ac:dyDescent="0.15">
      <c r="A106" s="29" t="s">
        <v>1049</v>
      </c>
      <c r="B106" s="31">
        <f>VLOOKUP(A106,Master!$A:$H,2,FALSE)</f>
        <v>41300</v>
      </c>
      <c r="C106" s="65">
        <f>VLOOKUP(A106,Master!$A:$H,3,FALSE)</f>
        <v>0.750000000000001</v>
      </c>
      <c r="D106" s="31" t="str">
        <f>VLOOKUP(A106,Master!$A:$H,4,FALSE)</f>
        <v>SPC</v>
      </c>
      <c r="E106" s="31" t="s">
        <v>22</v>
      </c>
      <c r="F106" s="31" t="s">
        <v>48</v>
      </c>
      <c r="G106" s="66">
        <f>VLOOKUP(A106,Master!$A:$H,7,FALSE)</f>
        <v>7</v>
      </c>
      <c r="H106" s="31" t="str">
        <f>VLOOKUP(A106,Master!$A:$H,8,FALSE)</f>
        <v>Boys</v>
      </c>
      <c r="I106" s="5" t="str">
        <f t="shared" si="51"/>
        <v>STM2NDA1</v>
      </c>
      <c r="J106" s="5" t="str">
        <f t="shared" si="52"/>
        <v>SPCNDA1</v>
      </c>
      <c r="K106" s="5"/>
      <c r="L106" s="7"/>
      <c r="M106" s="51"/>
      <c r="N106" s="51"/>
      <c r="O106" s="51"/>
    </row>
    <row r="107" spans="1:15" ht="12.6" customHeight="1" x14ac:dyDescent="0.15">
      <c r="A107" s="29" t="s">
        <v>1050</v>
      </c>
      <c r="B107" s="31">
        <f>VLOOKUP(A107,Master!$A:$H,2,FALSE)</f>
        <v>41300</v>
      </c>
      <c r="C107" s="65">
        <f>VLOOKUP(A107,Master!$A:$H,3,FALSE)</f>
        <v>0.54166666666666663</v>
      </c>
      <c r="D107" s="31" t="str">
        <f>VLOOKUP(A107,Master!$A:$H,4,FALSE)</f>
        <v>SJN</v>
      </c>
      <c r="E107" s="31" t="s">
        <v>15</v>
      </c>
      <c r="F107" s="31" t="s">
        <v>20</v>
      </c>
      <c r="G107" s="66">
        <f>VLOOKUP(A107,Master!$A:$H,7,FALSE)</f>
        <v>7</v>
      </c>
      <c r="H107" s="31" t="str">
        <f>VLOOKUP(A107,Master!$A:$H,8,FALSE)</f>
        <v>Boys</v>
      </c>
      <c r="I107" s="5" t="str">
        <f t="shared" si="51"/>
        <v>IHM1OLA1</v>
      </c>
      <c r="J107" s="5" t="str">
        <f t="shared" si="52"/>
        <v>SJNOLA1</v>
      </c>
      <c r="K107" s="5"/>
      <c r="L107" s="7"/>
      <c r="M107" s="51"/>
      <c r="N107" s="51"/>
      <c r="O107" s="51"/>
    </row>
    <row r="108" spans="1:15" ht="12.6" customHeight="1" x14ac:dyDescent="0.15">
      <c r="A108" s="29" t="s">
        <v>1051</v>
      </c>
      <c r="B108" s="31">
        <f>VLOOKUP(A108,Master!$A:$H,2,FALSE)</f>
        <v>41300</v>
      </c>
      <c r="C108" s="65">
        <f>VLOOKUP(A108,Master!$A:$H,3,FALSE)</f>
        <v>0.41666666666666702</v>
      </c>
      <c r="D108" s="31" t="str">
        <f>VLOOKUP(A108,Master!$A:$H,4,FALSE)</f>
        <v>TRN</v>
      </c>
      <c r="E108" s="31" t="s">
        <v>60</v>
      </c>
      <c r="F108" s="31" t="s">
        <v>25</v>
      </c>
      <c r="G108" s="66">
        <f>VLOOKUP(A108,Master!$A:$H,7,FALSE)</f>
        <v>7</v>
      </c>
      <c r="H108" s="31" t="str">
        <f>VLOOKUP(A108,Master!$A:$H,8,FALSE)</f>
        <v>Boys</v>
      </c>
      <c r="I108" s="5" t="str">
        <f t="shared" si="51"/>
        <v>TRN1OLA2</v>
      </c>
      <c r="J108" s="5" t="str">
        <f t="shared" si="52"/>
        <v>TRNOLA2</v>
      </c>
      <c r="K108" s="5"/>
      <c r="L108" s="7"/>
      <c r="M108" s="51"/>
      <c r="N108" s="51"/>
      <c r="O108" s="51"/>
    </row>
    <row r="109" spans="1:15" ht="12.6" customHeight="1" x14ac:dyDescent="0.15">
      <c r="A109" s="29" t="s">
        <v>1052</v>
      </c>
      <c r="B109" s="31">
        <f>VLOOKUP(A109,Master!$A:$H,2,FALSE)</f>
        <v>41301</v>
      </c>
      <c r="C109" s="65">
        <f>VLOOKUP(A109,Master!$A:$H,3,FALSE)</f>
        <v>0.66666666666666696</v>
      </c>
      <c r="D109" s="31" t="str">
        <f>VLOOKUP(A109,Master!$A:$H,4,FALSE)</f>
        <v>BRG</v>
      </c>
      <c r="E109" s="31" t="s">
        <v>47</v>
      </c>
      <c r="F109" s="31" t="s">
        <v>18</v>
      </c>
      <c r="G109" s="66">
        <f>VLOOKUP(A109,Master!$A:$H,7,FALSE)</f>
        <v>7</v>
      </c>
      <c r="H109" s="31" t="str">
        <f>VLOOKUP(A109,Master!$A:$H,8,FALSE)</f>
        <v>Boys</v>
      </c>
      <c r="I109" s="5" t="str">
        <f t="shared" si="51"/>
        <v>OLA3STM1</v>
      </c>
      <c r="J109" s="5" t="str">
        <f t="shared" si="52"/>
        <v>BRGSTM1</v>
      </c>
      <c r="K109" s="5"/>
      <c r="L109" s="7"/>
      <c r="M109" s="51"/>
      <c r="N109" s="51"/>
      <c r="O109" s="51"/>
    </row>
    <row r="110" spans="1:15" ht="12.6" customHeight="1" x14ac:dyDescent="0.15">
      <c r="A110" s="29" t="s">
        <v>1053</v>
      </c>
      <c r="B110" s="31">
        <f>VLOOKUP(A110,Master!$A:$H,2,FALSE)</f>
        <v>41300</v>
      </c>
      <c r="C110" s="65">
        <f>VLOOKUP(A110,Master!$A:$H,3,FALSE)</f>
        <v>0.75</v>
      </c>
      <c r="D110" s="31" t="str">
        <f>VLOOKUP(A110,Master!$A:$H,4,FALSE)</f>
        <v>OLA</v>
      </c>
      <c r="E110" s="31" t="s">
        <v>12</v>
      </c>
      <c r="F110" s="31" t="s">
        <v>19</v>
      </c>
      <c r="G110" s="66">
        <f>VLOOKUP(A110,Master!$A:$H,7,FALSE)</f>
        <v>7</v>
      </c>
      <c r="H110" s="31" t="str">
        <f>VLOOKUP(A110,Master!$A:$H,8,FALSE)</f>
        <v>Boys</v>
      </c>
      <c r="I110" s="5" t="str">
        <f t="shared" si="51"/>
        <v>JUD1SJN1</v>
      </c>
      <c r="J110" s="5" t="str">
        <f t="shared" si="52"/>
        <v>OLASJN1</v>
      </c>
      <c r="M110" s="51"/>
      <c r="N110" s="51"/>
      <c r="O110" s="51"/>
    </row>
    <row r="111" spans="1:15" ht="12.6" customHeight="1" x14ac:dyDescent="0.15">
      <c r="A111" s="29" t="s">
        <v>1054</v>
      </c>
      <c r="B111" s="31">
        <f>VLOOKUP(A111,Master!$A:$H,2,FALSE)</f>
        <v>41300</v>
      </c>
      <c r="C111" s="65">
        <f>VLOOKUP(A111,Master!$A:$H,3,FALSE)</f>
        <v>0.75</v>
      </c>
      <c r="D111" s="31" t="str">
        <f>VLOOKUP(A111,Master!$A:$H,4,FALSE)</f>
        <v>STM</v>
      </c>
      <c r="E111" s="31" t="s">
        <v>7</v>
      </c>
      <c r="F111" s="31" t="s">
        <v>13</v>
      </c>
      <c r="G111" s="66">
        <f>VLOOKUP(A111,Master!$A:$H,7,FALSE)</f>
        <v>7</v>
      </c>
      <c r="H111" s="31" t="str">
        <f>VLOOKUP(A111,Master!$A:$H,8,FALSE)</f>
        <v>Boys</v>
      </c>
      <c r="I111" s="5" t="str">
        <f t="shared" si="51"/>
        <v>BRG1SJN2</v>
      </c>
      <c r="J111" s="5" t="str">
        <f t="shared" si="52"/>
        <v>STMSJN2</v>
      </c>
      <c r="M111" s="51"/>
      <c r="N111" s="51"/>
      <c r="O111" s="51"/>
    </row>
  </sheetData>
  <mergeCells count="2">
    <mergeCell ref="Q25:AL25"/>
    <mergeCell ref="O27:O48"/>
  </mergeCells>
  <conditionalFormatting sqref="Q27:AL48">
    <cfRule type="cellIs" dxfId="10" priority="5" stopIfTrue="1" operator="greaterThan">
      <formula>1</formula>
    </cfRule>
  </conditionalFormatting>
  <conditionalFormatting sqref="Q53:AL74">
    <cfRule type="cellIs" dxfId="9" priority="3" operator="greaterThan">
      <formula>1</formula>
    </cfRule>
    <cfRule type="cellIs" dxfId="8" priority="1" operator="greaterThan">
      <formula>1</formula>
    </cfRule>
  </conditionalFormatting>
  <conditionalFormatting sqref="M53:O74">
    <cfRule type="cellIs" dxfId="7" priority="2" operator="greaterThan">
      <formula>2</formula>
    </cfRule>
  </conditionalFormatting>
  <pageMargins left="0.75" right="0.75" top="1" bottom="1" header="0.5" footer="0.5"/>
  <pageSetup scale="35" orientation="landscape" horizontalDpi="4294967294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D95"/>
  <sheetViews>
    <sheetView topLeftCell="A7" zoomScaleNormal="100" workbookViewId="0">
      <selection activeCell="AH24" sqref="AH24"/>
    </sheetView>
  </sheetViews>
  <sheetFormatPr defaultColWidth="9.140625" defaultRowHeight="12.6" customHeight="1" x14ac:dyDescent="0.15"/>
  <cols>
    <col min="1" max="1" width="4.28515625" style="1" bestFit="1" customWidth="1"/>
    <col min="2" max="2" width="6.140625" style="7" bestFit="1" customWidth="1"/>
    <col min="3" max="3" width="6.42578125" style="1" bestFit="1" customWidth="1"/>
    <col min="4" max="4" width="5" style="1" bestFit="1" customWidth="1"/>
    <col min="5" max="6" width="4.5703125" style="1" bestFit="1" customWidth="1"/>
    <col min="7" max="7" width="3.140625" style="1" bestFit="1" customWidth="1"/>
    <col min="8" max="8" width="5.28515625" style="1" bestFit="1" customWidth="1"/>
    <col min="9" max="9" width="8.140625" style="1" hidden="1" customWidth="1"/>
    <col min="10" max="11" width="7.7109375" style="1" hidden="1" customWidth="1"/>
    <col min="12" max="12" width="5.28515625" style="1" hidden="1" customWidth="1"/>
    <col min="13" max="13" width="4.5703125" style="1" customWidth="1"/>
    <col min="14" max="58" width="5.28515625" style="1" customWidth="1"/>
    <col min="59" max="16384" width="9.140625" style="1"/>
  </cols>
  <sheetData>
    <row r="1" spans="1:19" ht="12.6" customHeight="1" thickBot="1" x14ac:dyDescent="0.2">
      <c r="A1" s="34" t="s">
        <v>64</v>
      </c>
      <c r="B1" s="34" t="s">
        <v>0</v>
      </c>
      <c r="C1" s="38" t="s">
        <v>1</v>
      </c>
      <c r="D1" s="38" t="s">
        <v>35</v>
      </c>
      <c r="E1" s="38" t="s">
        <v>36</v>
      </c>
      <c r="F1" s="39" t="s">
        <v>37</v>
      </c>
      <c r="G1" s="38" t="s">
        <v>38</v>
      </c>
      <c r="H1" s="38" t="s">
        <v>3</v>
      </c>
      <c r="I1" s="3"/>
      <c r="J1" s="3"/>
      <c r="K1" s="3"/>
      <c r="L1" s="3"/>
      <c r="N1" s="61" t="s">
        <v>53</v>
      </c>
      <c r="O1" s="4" t="s">
        <v>39</v>
      </c>
      <c r="P1" s="4" t="s">
        <v>27</v>
      </c>
      <c r="Q1" s="4" t="s">
        <v>2</v>
      </c>
      <c r="R1" s="4" t="s">
        <v>28</v>
      </c>
      <c r="S1" s="4" t="s">
        <v>17</v>
      </c>
    </row>
    <row r="2" spans="1:19" ht="12.6" customHeight="1" x14ac:dyDescent="0.15">
      <c r="A2" s="29" t="s">
        <v>1055</v>
      </c>
      <c r="B2" s="31">
        <f>VLOOKUP(A2,Master!$A:$H,2,FALSE)</f>
        <v>41216</v>
      </c>
      <c r="C2" s="65">
        <f>VLOOKUP(A2,Master!$A:$H,3,FALSE)</f>
        <v>0</v>
      </c>
      <c r="D2" s="31" t="str">
        <f>VLOOKUP(A2,Master!$A:$H,4,FALSE)</f>
        <v>BYE</v>
      </c>
      <c r="E2" s="31" t="s">
        <v>43</v>
      </c>
      <c r="F2" s="31" t="s">
        <v>4</v>
      </c>
      <c r="G2" s="66">
        <f>VLOOKUP(A2,Master!$A:$H,7,FALSE)</f>
        <v>7</v>
      </c>
      <c r="H2" s="31" t="str">
        <f>VLOOKUP(A2,Master!$A:$H,8,FALSE)</f>
        <v>Girls</v>
      </c>
      <c r="I2" s="5" t="str">
        <f t="shared" ref="I2:I65" si="0">CONCATENATE(E2,F2)</f>
        <v>JOE1CTK1</v>
      </c>
      <c r="J2" s="5" t="str">
        <f t="shared" ref="J2:J65" si="1">CONCATENATE(D2,F2)</f>
        <v>BYECTK1</v>
      </c>
      <c r="K2" s="5" t="str">
        <f t="shared" ref="K2:K15" si="2">CONCATENATE(LEFT(N2,3),N2)</f>
        <v>BRGBRG1</v>
      </c>
      <c r="L2" s="28">
        <f t="shared" ref="L2:L15" si="3">COUNTIF($J$2:$J$71,K2)</f>
        <v>0</v>
      </c>
      <c r="N2" s="18" t="s">
        <v>7</v>
      </c>
      <c r="O2" s="19">
        <f t="shared" ref="O2:O15" si="4">SUM(COUNTIF($E$2:$E$71,N2)+COUNTIF($F$2:$F$71,N2))</f>
        <v>10</v>
      </c>
      <c r="P2" s="19">
        <f t="shared" ref="P2:P15" si="5">COUNTIF($F$2:$F$71,N2)</f>
        <v>5</v>
      </c>
      <c r="Q2" s="19">
        <f t="shared" ref="Q2:Q15" si="6">COUNTIF($E$2:$E$71,N2)</f>
        <v>5</v>
      </c>
      <c r="R2" s="24">
        <f t="shared" ref="R2:R15" si="7">SUM(P2-L2)</f>
        <v>5</v>
      </c>
      <c r="S2" s="20">
        <f t="shared" ref="S2:S15" si="8">SUM(COUNTIF($I$2:$I$71,CONCATENATE($N2,$S$1))+COUNTIF($I$2:$I$71,CONCATENATE($S$1,$N2)))</f>
        <v>1</v>
      </c>
    </row>
    <row r="3" spans="1:19" ht="12.6" customHeight="1" x14ac:dyDescent="0.15">
      <c r="A3" s="29" t="s">
        <v>1056</v>
      </c>
      <c r="B3" s="31">
        <f>VLOOKUP(A3,Master!$A:$H,2,FALSE)</f>
        <v>41216</v>
      </c>
      <c r="C3" s="65">
        <f>VLOOKUP(A3,Master!$A:$H,3,FALSE)</f>
        <v>0.75</v>
      </c>
      <c r="D3" s="31" t="str">
        <f>VLOOKUP(A3,Master!$A:$H,4,FALSE)</f>
        <v>OLA</v>
      </c>
      <c r="E3" s="31" t="s">
        <v>20</v>
      </c>
      <c r="F3" s="31" t="s">
        <v>49</v>
      </c>
      <c r="G3" s="66">
        <f>VLOOKUP(A3,Master!$A:$H,7,FALSE)</f>
        <v>7</v>
      </c>
      <c r="H3" s="31" t="str">
        <f>VLOOKUP(A3,Master!$A:$H,8,FALSE)</f>
        <v>Girls</v>
      </c>
      <c r="I3" s="5" t="str">
        <f t="shared" si="0"/>
        <v>OLA1SCS1</v>
      </c>
      <c r="J3" s="5" t="str">
        <f t="shared" si="1"/>
        <v>OLASCS1</v>
      </c>
      <c r="K3" s="5" t="str">
        <f t="shared" si="2"/>
        <v>CTKCTK1</v>
      </c>
      <c r="L3" s="28">
        <f t="shared" si="3"/>
        <v>0</v>
      </c>
      <c r="N3" s="8" t="s">
        <v>4</v>
      </c>
      <c r="O3" s="19">
        <f t="shared" si="4"/>
        <v>10</v>
      </c>
      <c r="P3" s="19">
        <f t="shared" si="5"/>
        <v>4</v>
      </c>
      <c r="Q3" s="19">
        <f t="shared" si="6"/>
        <v>6</v>
      </c>
      <c r="R3" s="24">
        <f t="shared" si="7"/>
        <v>4</v>
      </c>
      <c r="S3" s="20">
        <f t="shared" si="8"/>
        <v>1</v>
      </c>
    </row>
    <row r="4" spans="1:19" ht="12.6" customHeight="1" x14ac:dyDescent="0.15">
      <c r="A4" s="29" t="s">
        <v>1057</v>
      </c>
      <c r="B4" s="31">
        <f>VLOOKUP(A4,Master!$A:$H,2,FALSE)</f>
        <v>41216</v>
      </c>
      <c r="C4" s="65">
        <f>VLOOKUP(A4,Master!$A:$H,3,FALSE)</f>
        <v>0.66666666666666696</v>
      </c>
      <c r="D4" s="31" t="str">
        <f>VLOOKUP(A4,Master!$A:$H,4,FALSE)</f>
        <v>JOE</v>
      </c>
      <c r="E4" s="31" t="s">
        <v>19</v>
      </c>
      <c r="F4" s="31" t="s">
        <v>15</v>
      </c>
      <c r="G4" s="66">
        <f>VLOOKUP(A4,Master!$A:$H,7,FALSE)</f>
        <v>7</v>
      </c>
      <c r="H4" s="31" t="str">
        <f>VLOOKUP(A4,Master!$A:$H,8,FALSE)</f>
        <v>Girls</v>
      </c>
      <c r="I4" s="5" t="str">
        <f t="shared" si="0"/>
        <v>SJN1IHM1</v>
      </c>
      <c r="J4" s="5" t="str">
        <f t="shared" si="1"/>
        <v>JOEIHM1</v>
      </c>
      <c r="K4" s="5" t="str">
        <f t="shared" si="2"/>
        <v>IHMIHM1</v>
      </c>
      <c r="L4" s="28">
        <f t="shared" si="3"/>
        <v>0</v>
      </c>
      <c r="N4" s="8" t="s">
        <v>15</v>
      </c>
      <c r="O4" s="19">
        <f t="shared" si="4"/>
        <v>10</v>
      </c>
      <c r="P4" s="19">
        <f t="shared" si="5"/>
        <v>5</v>
      </c>
      <c r="Q4" s="19">
        <f t="shared" si="6"/>
        <v>5</v>
      </c>
      <c r="R4" s="24">
        <f t="shared" si="7"/>
        <v>5</v>
      </c>
      <c r="S4" s="20">
        <f t="shared" si="8"/>
        <v>1</v>
      </c>
    </row>
    <row r="5" spans="1:19" ht="12.6" customHeight="1" x14ac:dyDescent="0.15">
      <c r="A5" s="29" t="s">
        <v>1058</v>
      </c>
      <c r="B5" s="31">
        <f>VLOOKUP(A5,Master!$A:$H,2,FALSE)</f>
        <v>41216</v>
      </c>
      <c r="C5" s="65">
        <f>VLOOKUP(A5,Master!$A:$H,3,FALSE)</f>
        <v>0.66666666666666696</v>
      </c>
      <c r="D5" s="31" t="str">
        <f>VLOOKUP(A5,Master!$A:$H,4,FALSE)</f>
        <v>IHM</v>
      </c>
      <c r="E5" s="31" t="s">
        <v>7</v>
      </c>
      <c r="F5" s="31" t="s">
        <v>17</v>
      </c>
      <c r="G5" s="66">
        <f>VLOOKUP(A5,Master!$A:$H,7,FALSE)</f>
        <v>7</v>
      </c>
      <c r="H5" s="31" t="str">
        <f>VLOOKUP(A5,Master!$A:$H,8,FALSE)</f>
        <v>Girls</v>
      </c>
      <c r="I5" s="5" t="str">
        <f t="shared" si="0"/>
        <v>BRG1BYE</v>
      </c>
      <c r="J5" s="5" t="str">
        <f t="shared" si="1"/>
        <v>IHMBYE</v>
      </c>
      <c r="K5" s="5" t="str">
        <f t="shared" si="2"/>
        <v>JOEJOE1</v>
      </c>
      <c r="L5" s="28">
        <f t="shared" si="3"/>
        <v>1</v>
      </c>
      <c r="N5" s="8" t="s">
        <v>43</v>
      </c>
      <c r="O5" s="19">
        <f t="shared" si="4"/>
        <v>10</v>
      </c>
      <c r="P5" s="19">
        <f t="shared" si="5"/>
        <v>4</v>
      </c>
      <c r="Q5" s="19">
        <f t="shared" si="6"/>
        <v>6</v>
      </c>
      <c r="R5" s="24">
        <f t="shared" si="7"/>
        <v>3</v>
      </c>
      <c r="S5" s="20">
        <f t="shared" si="8"/>
        <v>1</v>
      </c>
    </row>
    <row r="6" spans="1:19" ht="12.6" customHeight="1" x14ac:dyDescent="0.15">
      <c r="A6" s="29" t="s">
        <v>1059</v>
      </c>
      <c r="B6" s="31">
        <f>VLOOKUP(A6,Master!$A:$H,2,FALSE)</f>
        <v>41216</v>
      </c>
      <c r="C6" s="65">
        <f>VLOOKUP(A6,Master!$A:$H,3,FALSE)</f>
        <v>0.625</v>
      </c>
      <c r="D6" s="31" t="str">
        <f>VLOOKUP(A6,Master!$A:$H,4,FALSE)</f>
        <v>STM</v>
      </c>
      <c r="E6" s="31" t="s">
        <v>26</v>
      </c>
      <c r="F6" s="31" t="s">
        <v>12</v>
      </c>
      <c r="G6" s="66">
        <f>VLOOKUP(A6,Master!$A:$H,7,FALSE)</f>
        <v>7</v>
      </c>
      <c r="H6" s="31" t="str">
        <f>VLOOKUP(A6,Master!$A:$H,8,FALSE)</f>
        <v>Girls</v>
      </c>
      <c r="I6" s="5" t="str">
        <f t="shared" si="0"/>
        <v>SPC1JUD1</v>
      </c>
      <c r="J6" s="5" t="str">
        <f t="shared" si="1"/>
        <v>STMJUD1</v>
      </c>
      <c r="K6" s="5" t="str">
        <f t="shared" si="2"/>
        <v>JUDJUD1</v>
      </c>
      <c r="L6" s="28">
        <f t="shared" si="3"/>
        <v>0</v>
      </c>
      <c r="N6" s="8" t="s">
        <v>12</v>
      </c>
      <c r="O6" s="19">
        <f t="shared" si="4"/>
        <v>10</v>
      </c>
      <c r="P6" s="19">
        <f t="shared" si="5"/>
        <v>5</v>
      </c>
      <c r="Q6" s="19">
        <f t="shared" si="6"/>
        <v>5</v>
      </c>
      <c r="R6" s="24">
        <f t="shared" si="7"/>
        <v>5</v>
      </c>
      <c r="S6" s="20">
        <f t="shared" si="8"/>
        <v>0</v>
      </c>
    </row>
    <row r="7" spans="1:19" ht="12.6" customHeight="1" x14ac:dyDescent="0.15">
      <c r="A7" s="29" t="s">
        <v>1060</v>
      </c>
      <c r="B7" s="31">
        <f>VLOOKUP(A7,Master!$A:$H,2,FALSE)</f>
        <v>41216</v>
      </c>
      <c r="C7" s="65">
        <f>VLOOKUP(A7,Master!$A:$H,3,FALSE)</f>
        <v>0.66666666666666696</v>
      </c>
      <c r="D7" s="31" t="str">
        <f>VLOOKUP(A7,Master!$A:$H,4,FALSE)</f>
        <v>CTK</v>
      </c>
      <c r="E7" s="31" t="s">
        <v>48</v>
      </c>
      <c r="F7" s="31" t="s">
        <v>13</v>
      </c>
      <c r="G7" s="66">
        <f>VLOOKUP(A7,Master!$A:$H,7,FALSE)</f>
        <v>7</v>
      </c>
      <c r="H7" s="31" t="str">
        <f>VLOOKUP(A7,Master!$A:$H,8,FALSE)</f>
        <v>Girls</v>
      </c>
      <c r="I7" s="5" t="str">
        <f t="shared" si="0"/>
        <v>NDA1SJN2</v>
      </c>
      <c r="J7" s="5" t="str">
        <f t="shared" si="1"/>
        <v>CTKSJN2</v>
      </c>
      <c r="K7" s="5" t="str">
        <f t="shared" si="2"/>
        <v>NDANDA1</v>
      </c>
      <c r="L7" s="28">
        <f t="shared" si="3"/>
        <v>0</v>
      </c>
      <c r="N7" s="8" t="s">
        <v>48</v>
      </c>
      <c r="O7" s="19">
        <f t="shared" si="4"/>
        <v>10</v>
      </c>
      <c r="P7" s="19">
        <f t="shared" si="5"/>
        <v>4</v>
      </c>
      <c r="Q7" s="19">
        <f t="shared" si="6"/>
        <v>6</v>
      </c>
      <c r="R7" s="24">
        <f t="shared" si="7"/>
        <v>4</v>
      </c>
      <c r="S7" s="20">
        <f t="shared" si="8"/>
        <v>1</v>
      </c>
    </row>
    <row r="8" spans="1:19" ht="12.6" customHeight="1" x14ac:dyDescent="0.15">
      <c r="A8" s="29" t="s">
        <v>1061</v>
      </c>
      <c r="B8" s="31">
        <f>VLOOKUP(A8,Master!$A:$H,2,FALSE)</f>
        <v>41216</v>
      </c>
      <c r="C8" s="65">
        <f>VLOOKUP(A8,Master!$A:$H,3,FALSE)</f>
        <v>0.66666666666666696</v>
      </c>
      <c r="D8" s="31" t="str">
        <f>VLOOKUP(A8,Master!$A:$H,4,FALSE)</f>
        <v>SCL</v>
      </c>
      <c r="E8" s="31" t="s">
        <v>18</v>
      </c>
      <c r="F8" s="31" t="s">
        <v>44</v>
      </c>
      <c r="G8" s="66">
        <f>VLOOKUP(A8,Master!$A:$H,7,FALSE)</f>
        <v>7</v>
      </c>
      <c r="H8" s="31" t="str">
        <f>VLOOKUP(A8,Master!$A:$H,8,FALSE)</f>
        <v>Girls</v>
      </c>
      <c r="I8" s="5" t="str">
        <f t="shared" si="0"/>
        <v>STM1SCL1</v>
      </c>
      <c r="J8" s="5" t="str">
        <f t="shared" si="1"/>
        <v>SCLSCL1</v>
      </c>
      <c r="K8" s="5" t="str">
        <f t="shared" si="2"/>
        <v>OLAOLA1</v>
      </c>
      <c r="L8" s="28">
        <f t="shared" si="3"/>
        <v>0</v>
      </c>
      <c r="N8" s="8" t="s">
        <v>20</v>
      </c>
      <c r="O8" s="19">
        <f t="shared" si="4"/>
        <v>10</v>
      </c>
      <c r="P8" s="19">
        <f t="shared" si="5"/>
        <v>5</v>
      </c>
      <c r="Q8" s="19">
        <f t="shared" si="6"/>
        <v>5</v>
      </c>
      <c r="R8" s="24">
        <f t="shared" si="7"/>
        <v>5</v>
      </c>
      <c r="S8" s="20">
        <f t="shared" si="8"/>
        <v>1</v>
      </c>
    </row>
    <row r="9" spans="1:19" ht="12.6" customHeight="1" x14ac:dyDescent="0.15">
      <c r="A9" s="29" t="s">
        <v>1062</v>
      </c>
      <c r="B9" s="31">
        <f>VLOOKUP(A9,Master!$A:$H,2,FALSE)</f>
        <v>41223</v>
      </c>
      <c r="C9" s="65">
        <f>VLOOKUP(A9,Master!$A:$H,3,FALSE)</f>
        <v>0.625</v>
      </c>
      <c r="D9" s="31" t="str">
        <f>VLOOKUP(A9,Master!$A:$H,4,FALSE)</f>
        <v>JUD</v>
      </c>
      <c r="E9" s="31" t="s">
        <v>13</v>
      </c>
      <c r="F9" s="31" t="s">
        <v>18</v>
      </c>
      <c r="G9" s="66">
        <f>VLOOKUP(A9,Master!$A:$H,7,FALSE)</f>
        <v>7</v>
      </c>
      <c r="H9" s="31" t="str">
        <f>VLOOKUP(A9,Master!$A:$H,8,FALSE)</f>
        <v>Girls</v>
      </c>
      <c r="I9" s="5" t="str">
        <f t="shared" si="0"/>
        <v>SJN2STM1</v>
      </c>
      <c r="J9" s="5" t="str">
        <f t="shared" si="1"/>
        <v>JUDSTM1</v>
      </c>
      <c r="K9" s="5" t="str">
        <f t="shared" si="2"/>
        <v>SCLSCL1</v>
      </c>
      <c r="L9" s="28">
        <f t="shared" si="3"/>
        <v>1</v>
      </c>
      <c r="N9" s="8" t="s">
        <v>44</v>
      </c>
      <c r="O9" s="19">
        <f t="shared" si="4"/>
        <v>10</v>
      </c>
      <c r="P9" s="19">
        <f t="shared" si="5"/>
        <v>5</v>
      </c>
      <c r="Q9" s="19">
        <f t="shared" si="6"/>
        <v>5</v>
      </c>
      <c r="R9" s="24">
        <f t="shared" si="7"/>
        <v>4</v>
      </c>
      <c r="S9" s="20">
        <f t="shared" si="8"/>
        <v>1</v>
      </c>
    </row>
    <row r="10" spans="1:19" ht="12.6" customHeight="1" x14ac:dyDescent="0.15">
      <c r="A10" s="29" t="s">
        <v>1063</v>
      </c>
      <c r="B10" s="31">
        <f>VLOOKUP(A10,Master!$A:$H,2,FALSE)</f>
        <v>41223</v>
      </c>
      <c r="C10" s="65">
        <f>VLOOKUP(A10,Master!$A:$H,3,FALSE)</f>
        <v>0.75</v>
      </c>
      <c r="D10" s="31" t="str">
        <f>VLOOKUP(A10,Master!$A:$H,4,FALSE)</f>
        <v>BRG</v>
      </c>
      <c r="E10" s="31" t="s">
        <v>43</v>
      </c>
      <c r="F10" s="31" t="s">
        <v>20</v>
      </c>
      <c r="G10" s="66">
        <f>VLOOKUP(A10,Master!$A:$H,7,FALSE)</f>
        <v>7</v>
      </c>
      <c r="H10" s="31" t="str">
        <f>VLOOKUP(A10,Master!$A:$H,8,FALSE)</f>
        <v>Girls</v>
      </c>
      <c r="I10" s="5" t="str">
        <f t="shared" si="0"/>
        <v>JOE1OLA1</v>
      </c>
      <c r="J10" s="5" t="str">
        <f t="shared" si="1"/>
        <v>BRGOLA1</v>
      </c>
      <c r="K10" s="5" t="str">
        <f t="shared" si="2"/>
        <v>SCSSCS1</v>
      </c>
      <c r="L10" s="28">
        <f t="shared" si="3"/>
        <v>1</v>
      </c>
      <c r="N10" s="8" t="s">
        <v>49</v>
      </c>
      <c r="O10" s="19">
        <f t="shared" si="4"/>
        <v>10</v>
      </c>
      <c r="P10" s="19">
        <f t="shared" si="5"/>
        <v>4</v>
      </c>
      <c r="Q10" s="19">
        <f t="shared" si="6"/>
        <v>6</v>
      </c>
      <c r="R10" s="24">
        <f t="shared" si="7"/>
        <v>3</v>
      </c>
      <c r="S10" s="20">
        <f t="shared" si="8"/>
        <v>1</v>
      </c>
    </row>
    <row r="11" spans="1:19" ht="12.6" customHeight="1" x14ac:dyDescent="0.15">
      <c r="A11" s="29" t="s">
        <v>1064</v>
      </c>
      <c r="B11" s="31">
        <f>VLOOKUP(A11,Master!$A:$H,2,FALSE)</f>
        <v>41223</v>
      </c>
      <c r="C11" s="65">
        <f>VLOOKUP(A11,Master!$A:$H,3,FALSE)</f>
        <v>0</v>
      </c>
      <c r="D11" s="31" t="str">
        <f>VLOOKUP(A11,Master!$A:$H,4,FALSE)</f>
        <v>BYE</v>
      </c>
      <c r="E11" s="31" t="s">
        <v>44</v>
      </c>
      <c r="F11" s="31" t="s">
        <v>4</v>
      </c>
      <c r="G11" s="66">
        <f>VLOOKUP(A11,Master!$A:$H,7,FALSE)</f>
        <v>7</v>
      </c>
      <c r="H11" s="31" t="str">
        <f>VLOOKUP(A11,Master!$A:$H,8,FALSE)</f>
        <v>Girls</v>
      </c>
      <c r="I11" s="5" t="str">
        <f t="shared" si="0"/>
        <v>SCL1CTK1</v>
      </c>
      <c r="J11" s="5" t="str">
        <f t="shared" si="1"/>
        <v>BYECTK1</v>
      </c>
      <c r="K11" s="5" t="str">
        <f t="shared" si="2"/>
        <v>SJNSJN1</v>
      </c>
      <c r="L11" s="28">
        <f t="shared" si="3"/>
        <v>0</v>
      </c>
      <c r="N11" s="8" t="s">
        <v>19</v>
      </c>
      <c r="O11" s="19">
        <f t="shared" si="4"/>
        <v>10</v>
      </c>
      <c r="P11" s="19">
        <f t="shared" si="5"/>
        <v>4</v>
      </c>
      <c r="Q11" s="19">
        <f t="shared" si="6"/>
        <v>6</v>
      </c>
      <c r="R11" s="24">
        <f t="shared" si="7"/>
        <v>4</v>
      </c>
      <c r="S11" s="20">
        <f t="shared" si="8"/>
        <v>1</v>
      </c>
    </row>
    <row r="12" spans="1:19" ht="12.6" customHeight="1" x14ac:dyDescent="0.15">
      <c r="A12" s="29" t="s">
        <v>1065</v>
      </c>
      <c r="B12" s="31">
        <f>VLOOKUP(A12,Master!$A:$H,2,FALSE)</f>
        <v>41223</v>
      </c>
      <c r="C12" s="65">
        <f>VLOOKUP(A12,Master!$A:$H,3,FALSE)</f>
        <v>0.66666666666666696</v>
      </c>
      <c r="D12" s="31" t="str">
        <f>VLOOKUP(A12,Master!$A:$H,4,FALSE)</f>
        <v>JOE</v>
      </c>
      <c r="E12" s="31" t="s">
        <v>49</v>
      </c>
      <c r="F12" s="31" t="s">
        <v>19</v>
      </c>
      <c r="G12" s="66">
        <f>VLOOKUP(A12,Master!$A:$H,7,FALSE)</f>
        <v>7</v>
      </c>
      <c r="H12" s="31" t="str">
        <f>VLOOKUP(A12,Master!$A:$H,8,FALSE)</f>
        <v>Girls</v>
      </c>
      <c r="I12" s="5" t="str">
        <f t="shared" si="0"/>
        <v>SCS1SJN1</v>
      </c>
      <c r="J12" s="5" t="str">
        <f t="shared" si="1"/>
        <v>JOESJN1</v>
      </c>
      <c r="K12" s="5" t="str">
        <f t="shared" si="2"/>
        <v>SPCSPC1</v>
      </c>
      <c r="L12" s="28">
        <f t="shared" si="3"/>
        <v>0</v>
      </c>
      <c r="N12" s="8" t="s">
        <v>26</v>
      </c>
      <c r="O12" s="19">
        <f t="shared" si="4"/>
        <v>10</v>
      </c>
      <c r="P12" s="19">
        <f t="shared" si="5"/>
        <v>5</v>
      </c>
      <c r="Q12" s="19">
        <f t="shared" si="6"/>
        <v>5</v>
      </c>
      <c r="R12" s="24">
        <f t="shared" si="7"/>
        <v>5</v>
      </c>
      <c r="S12" s="20">
        <f t="shared" si="8"/>
        <v>1</v>
      </c>
    </row>
    <row r="13" spans="1:19" ht="12.6" customHeight="1" x14ac:dyDescent="0.15">
      <c r="A13" s="29" t="s">
        <v>1066</v>
      </c>
      <c r="B13" s="31">
        <f>VLOOKUP(A13,Master!$A:$H,2,FALSE)</f>
        <v>41223</v>
      </c>
      <c r="C13" s="65">
        <f>VLOOKUP(A13,Master!$A:$H,3,FALSE)</f>
        <v>0.75</v>
      </c>
      <c r="D13" s="31" t="str">
        <f>VLOOKUP(A13,Master!$A:$H,4,FALSE)</f>
        <v>SPC</v>
      </c>
      <c r="E13" s="31" t="s">
        <v>15</v>
      </c>
      <c r="F13" s="31" t="s">
        <v>17</v>
      </c>
      <c r="G13" s="66">
        <f>VLOOKUP(A13,Master!$A:$H,7,FALSE)</f>
        <v>7</v>
      </c>
      <c r="H13" s="31" t="str">
        <f>VLOOKUP(A13,Master!$A:$H,8,FALSE)</f>
        <v>Girls</v>
      </c>
      <c r="I13" s="5" t="str">
        <f t="shared" si="0"/>
        <v>IHM1BYE</v>
      </c>
      <c r="J13" s="5" t="str">
        <f t="shared" si="1"/>
        <v>SPCBYE</v>
      </c>
      <c r="K13" s="5" t="str">
        <f t="shared" si="2"/>
        <v>SPCSPC2</v>
      </c>
      <c r="L13" s="28">
        <f t="shared" si="3"/>
        <v>0</v>
      </c>
      <c r="N13" s="8" t="s">
        <v>14</v>
      </c>
      <c r="O13" s="19">
        <f t="shared" si="4"/>
        <v>0</v>
      </c>
      <c r="P13" s="19">
        <f t="shared" si="5"/>
        <v>0</v>
      </c>
      <c r="Q13" s="19">
        <f t="shared" si="6"/>
        <v>0</v>
      </c>
      <c r="R13" s="24">
        <f t="shared" si="7"/>
        <v>0</v>
      </c>
      <c r="S13" s="20">
        <f t="shared" si="8"/>
        <v>0</v>
      </c>
    </row>
    <row r="14" spans="1:19" ht="12.6" customHeight="1" x14ac:dyDescent="0.15">
      <c r="A14" s="29" t="s">
        <v>1067</v>
      </c>
      <c r="B14" s="31">
        <f>VLOOKUP(A14,Master!$A:$H,2,FALSE)</f>
        <v>41223</v>
      </c>
      <c r="C14" s="65">
        <f>VLOOKUP(A14,Master!$A:$H,3,FALSE)</f>
        <v>0.70833333333333304</v>
      </c>
      <c r="D14" s="31" t="str">
        <f>VLOOKUP(A14,Master!$A:$H,4,FALSE)</f>
        <v>MAR-K</v>
      </c>
      <c r="E14" s="31" t="s">
        <v>7</v>
      </c>
      <c r="F14" s="31" t="s">
        <v>26</v>
      </c>
      <c r="G14" s="66">
        <f>VLOOKUP(A14,Master!$A:$H,7,FALSE)</f>
        <v>7</v>
      </c>
      <c r="H14" s="31" t="str">
        <f>VLOOKUP(A14,Master!$A:$H,8,FALSE)</f>
        <v>Girls</v>
      </c>
      <c r="I14" s="5" t="str">
        <f t="shared" si="0"/>
        <v>BRG1SPC1</v>
      </c>
      <c r="J14" s="5" t="str">
        <f t="shared" si="1"/>
        <v>MAR-KSPC1</v>
      </c>
      <c r="K14" s="5" t="str">
        <f t="shared" si="2"/>
        <v>STMSTM1</v>
      </c>
      <c r="L14" s="28">
        <f t="shared" si="3"/>
        <v>0</v>
      </c>
      <c r="N14" s="8" t="s">
        <v>18</v>
      </c>
      <c r="O14" s="19">
        <f t="shared" si="4"/>
        <v>10</v>
      </c>
      <c r="P14" s="19">
        <f t="shared" si="5"/>
        <v>5</v>
      </c>
      <c r="Q14" s="19">
        <f t="shared" si="6"/>
        <v>5</v>
      </c>
      <c r="R14" s="24">
        <f t="shared" si="7"/>
        <v>5</v>
      </c>
      <c r="S14" s="20">
        <f t="shared" si="8"/>
        <v>0</v>
      </c>
    </row>
    <row r="15" spans="1:19" ht="12.6" customHeight="1" x14ac:dyDescent="0.15">
      <c r="A15" s="29" t="s">
        <v>1068</v>
      </c>
      <c r="B15" s="31">
        <f>VLOOKUP(A15,Master!$A:$H,2,FALSE)</f>
        <v>41223</v>
      </c>
      <c r="C15" s="65">
        <f>VLOOKUP(A15,Master!$A:$H,3,FALSE)</f>
        <v>0.66666666666666696</v>
      </c>
      <c r="D15" s="31" t="str">
        <f>VLOOKUP(A15,Master!$A:$H,4,FALSE)</f>
        <v>STM</v>
      </c>
      <c r="E15" s="31" t="s">
        <v>12</v>
      </c>
      <c r="F15" s="31" t="s">
        <v>48</v>
      </c>
      <c r="G15" s="66">
        <f>VLOOKUP(A15,Master!$A:$H,7,FALSE)</f>
        <v>7</v>
      </c>
      <c r="H15" s="31" t="str">
        <f>VLOOKUP(A15,Master!$A:$H,8,FALSE)</f>
        <v>Girls</v>
      </c>
      <c r="I15" s="5" t="str">
        <f t="shared" si="0"/>
        <v>JUD1NDA1</v>
      </c>
      <c r="J15" s="5" t="str">
        <f t="shared" si="1"/>
        <v>STMNDA1</v>
      </c>
      <c r="K15" s="5" t="str">
        <f t="shared" si="2"/>
        <v>BYEBYE</v>
      </c>
      <c r="L15" s="28">
        <f t="shared" si="3"/>
        <v>2</v>
      </c>
      <c r="N15" s="8" t="s">
        <v>17</v>
      </c>
      <c r="O15" s="19">
        <f t="shared" si="4"/>
        <v>10</v>
      </c>
      <c r="P15" s="19">
        <f t="shared" si="5"/>
        <v>10</v>
      </c>
      <c r="Q15" s="19">
        <f t="shared" si="6"/>
        <v>0</v>
      </c>
      <c r="R15" s="24">
        <f t="shared" si="7"/>
        <v>8</v>
      </c>
      <c r="S15" s="20">
        <f t="shared" si="8"/>
        <v>0</v>
      </c>
    </row>
    <row r="16" spans="1:19" ht="12.6" customHeight="1" x14ac:dyDescent="0.15">
      <c r="A16" s="29" t="s">
        <v>1069</v>
      </c>
      <c r="B16" s="31">
        <f>VLOOKUP(A16,Master!$A:$H,2,FALSE)</f>
        <v>41231</v>
      </c>
      <c r="C16" s="65">
        <f>VLOOKUP(A16,Master!$A:$H,3,FALSE)</f>
        <v>0.58333333333333404</v>
      </c>
      <c r="D16" s="31" t="str">
        <f>VLOOKUP(A16,Master!$A:$H,4,FALSE)</f>
        <v>CTK</v>
      </c>
      <c r="E16" s="31" t="s">
        <v>18</v>
      </c>
      <c r="F16" s="31" t="s">
        <v>12</v>
      </c>
      <c r="G16" s="66">
        <f>VLOOKUP(A16,Master!$A:$H,7,FALSE)</f>
        <v>7</v>
      </c>
      <c r="H16" s="31" t="str">
        <f>VLOOKUP(A16,Master!$A:$H,8,FALSE)</f>
        <v>Girls</v>
      </c>
      <c r="I16" s="5" t="str">
        <f t="shared" si="0"/>
        <v>STM1JUD1</v>
      </c>
      <c r="J16" s="5" t="str">
        <f t="shared" si="1"/>
        <v>CTKJUD1</v>
      </c>
      <c r="K16" s="5"/>
      <c r="L16" s="5"/>
    </row>
    <row r="17" spans="1:30" ht="12.6" customHeight="1" x14ac:dyDescent="0.15">
      <c r="A17" s="29" t="s">
        <v>1070</v>
      </c>
      <c r="B17" s="31">
        <f>VLOOKUP(A17,Master!$A:$H,2,FALSE)</f>
        <v>41230</v>
      </c>
      <c r="C17" s="65">
        <f>VLOOKUP(A17,Master!$A:$H,3,FALSE)</f>
        <v>0.54166666666666696</v>
      </c>
      <c r="D17" s="31" t="str">
        <f>VLOOKUP(A17,Master!$A:$H,4,FALSE)</f>
        <v>SJN</v>
      </c>
      <c r="E17" s="31" t="s">
        <v>13</v>
      </c>
      <c r="F17" s="31" t="s">
        <v>44</v>
      </c>
      <c r="G17" s="66">
        <f>VLOOKUP(A17,Master!$A:$H,7,FALSE)</f>
        <v>7</v>
      </c>
      <c r="H17" s="31" t="str">
        <f>VLOOKUP(A17,Master!$A:$H,8,FALSE)</f>
        <v>Girls</v>
      </c>
      <c r="I17" s="5" t="str">
        <f t="shared" si="0"/>
        <v>SJN2SCL1</v>
      </c>
      <c r="J17" s="5" t="str">
        <f t="shared" si="1"/>
        <v>SJNSCL1</v>
      </c>
      <c r="K17" s="5"/>
      <c r="L17" s="5"/>
      <c r="M17" s="5"/>
      <c r="P17" s="74" t="s">
        <v>27</v>
      </c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6"/>
    </row>
    <row r="18" spans="1:30" ht="12.6" customHeight="1" x14ac:dyDescent="0.15">
      <c r="A18" s="29" t="s">
        <v>1071</v>
      </c>
      <c r="B18" s="31">
        <f>VLOOKUP(A18,Master!$A:$H,2,FALSE)</f>
        <v>41230</v>
      </c>
      <c r="C18" s="65">
        <f>VLOOKUP(A18,Master!$A:$H,3,FALSE)</f>
        <v>0.625000000000001</v>
      </c>
      <c r="D18" s="31" t="str">
        <f>VLOOKUP(A18,Master!$A:$H,4,FALSE)</f>
        <v>JOE</v>
      </c>
      <c r="E18" s="31" t="s">
        <v>19</v>
      </c>
      <c r="F18" s="31" t="s">
        <v>43</v>
      </c>
      <c r="G18" s="66">
        <f>VLOOKUP(A18,Master!$A:$H,7,FALSE)</f>
        <v>7</v>
      </c>
      <c r="H18" s="31" t="str">
        <f>VLOOKUP(A18,Master!$A:$H,8,FALSE)</f>
        <v>Girls</v>
      </c>
      <c r="I18" s="5" t="str">
        <f t="shared" si="0"/>
        <v>SJN1JOE1</v>
      </c>
      <c r="J18" s="5" t="str">
        <f t="shared" si="1"/>
        <v>JOEJOE1</v>
      </c>
      <c r="K18" s="5"/>
      <c r="L18" s="5"/>
      <c r="M18" s="5"/>
      <c r="O18" s="9"/>
      <c r="P18" s="10" t="str">
        <f>N2</f>
        <v>BRG1</v>
      </c>
      <c r="Q18" s="10" t="str">
        <f>N3</f>
        <v>CTK1</v>
      </c>
      <c r="R18" s="10" t="str">
        <f>N4</f>
        <v>IHM1</v>
      </c>
      <c r="S18" s="10" t="str">
        <f>N5</f>
        <v>JOE1</v>
      </c>
      <c r="T18" s="10" t="str">
        <f>N6</f>
        <v>JUD1</v>
      </c>
      <c r="U18" s="10" t="str">
        <f>N7</f>
        <v>NDA1</v>
      </c>
      <c r="V18" s="10" t="str">
        <f>N8</f>
        <v>OLA1</v>
      </c>
      <c r="W18" s="10" t="str">
        <f>N9</f>
        <v>SCL1</v>
      </c>
      <c r="X18" s="10" t="str">
        <f>N10</f>
        <v>SCS1</v>
      </c>
      <c r="Y18" s="10" t="str">
        <f>N11</f>
        <v>SJN1</v>
      </c>
      <c r="Z18" s="10" t="str">
        <f>N12</f>
        <v>SPC1</v>
      </c>
      <c r="AA18" s="10" t="str">
        <f>N13</f>
        <v>SPC2</v>
      </c>
      <c r="AB18" s="10" t="str">
        <f>N14</f>
        <v>STM1</v>
      </c>
      <c r="AC18" s="10" t="str">
        <f>N15</f>
        <v>BYE</v>
      </c>
      <c r="AD18" s="10" t="s">
        <v>29</v>
      </c>
    </row>
    <row r="19" spans="1:30" ht="12.6" customHeight="1" x14ac:dyDescent="0.15">
      <c r="A19" s="29" t="s">
        <v>1072</v>
      </c>
      <c r="B19" s="31">
        <f>VLOOKUP(A19,Master!$A:$H,2,FALSE)</f>
        <v>41230</v>
      </c>
      <c r="C19" s="65">
        <f>VLOOKUP(A19,Master!$A:$H,3,FALSE)</f>
        <v>0</v>
      </c>
      <c r="D19" s="31" t="str">
        <f>VLOOKUP(A19,Master!$A:$H,4,FALSE)</f>
        <v>BYE</v>
      </c>
      <c r="E19" s="31" t="s">
        <v>4</v>
      </c>
      <c r="F19" s="31" t="s">
        <v>20</v>
      </c>
      <c r="G19" s="66">
        <f>VLOOKUP(A19,Master!$A:$H,7,FALSE)</f>
        <v>7</v>
      </c>
      <c r="H19" s="31" t="str">
        <f>VLOOKUP(A19,Master!$A:$H,8,FALSE)</f>
        <v>Girls</v>
      </c>
      <c r="I19" s="5" t="str">
        <f t="shared" si="0"/>
        <v>CTK1OLA1</v>
      </c>
      <c r="J19" s="5" t="str">
        <f t="shared" si="1"/>
        <v>BYEOLA1</v>
      </c>
      <c r="K19" s="5"/>
      <c r="L19" s="5"/>
      <c r="M19" s="5"/>
      <c r="N19" s="77" t="s">
        <v>40</v>
      </c>
      <c r="O19" s="8" t="str">
        <f t="shared" ref="O19:O32" si="9">N2</f>
        <v>BRG1</v>
      </c>
      <c r="P19" s="10"/>
      <c r="Q19" s="40">
        <f t="shared" ref="Q19:AC26" si="10">COUNTIF($I$2:$I$71,CONCATENATE($O19,Q$18))</f>
        <v>0</v>
      </c>
      <c r="R19" s="40">
        <f t="shared" si="10"/>
        <v>0</v>
      </c>
      <c r="S19" s="40">
        <f t="shared" si="10"/>
        <v>0</v>
      </c>
      <c r="T19" s="40">
        <f t="shared" si="10"/>
        <v>0</v>
      </c>
      <c r="U19" s="40">
        <f t="shared" si="10"/>
        <v>0</v>
      </c>
      <c r="V19" s="40">
        <f t="shared" si="10"/>
        <v>0</v>
      </c>
      <c r="W19" s="40">
        <f t="shared" si="10"/>
        <v>1</v>
      </c>
      <c r="X19" s="40">
        <f t="shared" si="10"/>
        <v>1</v>
      </c>
      <c r="Y19" s="40">
        <f t="shared" si="10"/>
        <v>0</v>
      </c>
      <c r="Z19" s="40">
        <f t="shared" si="10"/>
        <v>1</v>
      </c>
      <c r="AA19" s="40">
        <f t="shared" si="10"/>
        <v>0</v>
      </c>
      <c r="AB19" s="40">
        <f t="shared" si="10"/>
        <v>1</v>
      </c>
      <c r="AC19" s="40">
        <f t="shared" si="10"/>
        <v>1</v>
      </c>
      <c r="AD19" s="23">
        <f t="shared" ref="AD19:AD32" si="11">SUM(P19:AC19)</f>
        <v>5</v>
      </c>
    </row>
    <row r="20" spans="1:30" ht="12.6" customHeight="1" x14ac:dyDescent="0.15">
      <c r="A20" s="29" t="s">
        <v>1073</v>
      </c>
      <c r="B20" s="31">
        <f>VLOOKUP(A20,Master!$A:$H,2,FALSE)</f>
        <v>41230</v>
      </c>
      <c r="C20" s="65">
        <f>VLOOKUP(A20,Master!$A:$H,3,FALSE)</f>
        <v>0.5</v>
      </c>
      <c r="D20" s="31" t="str">
        <f>VLOOKUP(A20,Master!$A:$H,4,FALSE)</f>
        <v>IHM</v>
      </c>
      <c r="E20" s="31" t="s">
        <v>49</v>
      </c>
      <c r="F20" s="31" t="s">
        <v>17</v>
      </c>
      <c r="G20" s="66">
        <f>VLOOKUP(A20,Master!$A:$H,7,FALSE)</f>
        <v>7</v>
      </c>
      <c r="H20" s="31" t="str">
        <f>VLOOKUP(A20,Master!$A:$H,8,FALSE)</f>
        <v>Girls</v>
      </c>
      <c r="I20" s="5" t="str">
        <f t="shared" si="0"/>
        <v>SCS1BYE</v>
      </c>
      <c r="J20" s="5" t="str">
        <f t="shared" si="1"/>
        <v>IHMBYE</v>
      </c>
      <c r="K20" s="5"/>
      <c r="L20" s="5"/>
      <c r="M20" s="5"/>
      <c r="N20" s="78"/>
      <c r="O20" s="8" t="str">
        <f t="shared" si="9"/>
        <v>CTK1</v>
      </c>
      <c r="P20" s="40">
        <f t="shared" ref="P20:P32" si="12">SUM(COUNTIF($I$2:$I$71,CONCATENATE($O20,P$18)))</f>
        <v>0</v>
      </c>
      <c r="Q20" s="10"/>
      <c r="R20" s="40">
        <f t="shared" si="10"/>
        <v>0</v>
      </c>
      <c r="S20" s="40">
        <f t="shared" si="10"/>
        <v>0</v>
      </c>
      <c r="T20" s="40">
        <f t="shared" si="10"/>
        <v>1</v>
      </c>
      <c r="U20" s="40">
        <f t="shared" si="10"/>
        <v>0</v>
      </c>
      <c r="V20" s="40">
        <f t="shared" si="10"/>
        <v>1</v>
      </c>
      <c r="W20" s="40">
        <f t="shared" si="10"/>
        <v>0</v>
      </c>
      <c r="X20" s="40">
        <f t="shared" si="10"/>
        <v>0</v>
      </c>
      <c r="Y20" s="40">
        <f t="shared" si="10"/>
        <v>1</v>
      </c>
      <c r="Z20" s="40">
        <f t="shared" si="10"/>
        <v>1</v>
      </c>
      <c r="AA20" s="40">
        <f t="shared" si="10"/>
        <v>0</v>
      </c>
      <c r="AB20" s="40">
        <f t="shared" si="10"/>
        <v>1</v>
      </c>
      <c r="AC20" s="40">
        <f t="shared" si="10"/>
        <v>1</v>
      </c>
      <c r="AD20" s="23">
        <f t="shared" si="11"/>
        <v>6</v>
      </c>
    </row>
    <row r="21" spans="1:30" ht="12.6" customHeight="1" x14ac:dyDescent="0.15">
      <c r="A21" s="29" t="s">
        <v>1074</v>
      </c>
      <c r="B21" s="31">
        <f>VLOOKUP(A21,Master!$A:$H,2,FALSE)</f>
        <v>41230</v>
      </c>
      <c r="C21" s="65">
        <f>VLOOKUP(A21,Master!$A:$H,3,FALSE)</f>
        <v>0.70833333333333304</v>
      </c>
      <c r="D21" s="31" t="str">
        <f>VLOOKUP(A21,Master!$A:$H,4,FALSE)</f>
        <v>STM</v>
      </c>
      <c r="E21" s="31" t="s">
        <v>26</v>
      </c>
      <c r="F21" s="31" t="s">
        <v>15</v>
      </c>
      <c r="G21" s="66">
        <f>VLOOKUP(A21,Master!$A:$H,7,FALSE)</f>
        <v>7</v>
      </c>
      <c r="H21" s="31" t="str">
        <f>VLOOKUP(A21,Master!$A:$H,8,FALSE)</f>
        <v>Girls</v>
      </c>
      <c r="I21" s="5" t="str">
        <f t="shared" si="0"/>
        <v>SPC1IHM1</v>
      </c>
      <c r="J21" s="5" t="str">
        <f t="shared" si="1"/>
        <v>STMIHM1</v>
      </c>
      <c r="K21" s="5"/>
      <c r="L21" s="5"/>
      <c r="M21" s="5"/>
      <c r="N21" s="78"/>
      <c r="O21" s="8" t="str">
        <f t="shared" si="9"/>
        <v>IHM1</v>
      </c>
      <c r="P21" s="40">
        <f t="shared" si="12"/>
        <v>1</v>
      </c>
      <c r="Q21" s="40">
        <f t="shared" ref="Q21:W32" si="13">SUM(COUNTIF($I$2:$I$71,CONCATENATE($O21,Q$18)))</f>
        <v>0</v>
      </c>
      <c r="R21" s="10"/>
      <c r="S21" s="40">
        <f t="shared" si="10"/>
        <v>0</v>
      </c>
      <c r="T21" s="40">
        <f t="shared" si="10"/>
        <v>0</v>
      </c>
      <c r="U21" s="40">
        <f t="shared" si="10"/>
        <v>1</v>
      </c>
      <c r="V21" s="40">
        <f t="shared" si="10"/>
        <v>0</v>
      </c>
      <c r="W21" s="40">
        <f t="shared" si="10"/>
        <v>1</v>
      </c>
      <c r="X21" s="40">
        <f t="shared" si="10"/>
        <v>0</v>
      </c>
      <c r="Y21" s="40">
        <f t="shared" si="10"/>
        <v>0</v>
      </c>
      <c r="Z21" s="40">
        <f t="shared" si="10"/>
        <v>0</v>
      </c>
      <c r="AA21" s="40">
        <f t="shared" si="10"/>
        <v>0</v>
      </c>
      <c r="AB21" s="40">
        <f t="shared" si="10"/>
        <v>0</v>
      </c>
      <c r="AC21" s="40">
        <f t="shared" si="10"/>
        <v>1</v>
      </c>
      <c r="AD21" s="23">
        <f t="shared" si="11"/>
        <v>4</v>
      </c>
    </row>
    <row r="22" spans="1:30" ht="12.6" customHeight="1" x14ac:dyDescent="0.15">
      <c r="A22" s="29" t="s">
        <v>1075</v>
      </c>
      <c r="B22" s="31">
        <f>VLOOKUP(A22,Master!$A:$H,2,FALSE)</f>
        <v>41230</v>
      </c>
      <c r="C22" s="65">
        <f>VLOOKUP(A22,Master!$A:$H,3,FALSE)</f>
        <v>0.625</v>
      </c>
      <c r="D22" s="31" t="str">
        <f>VLOOKUP(A22,Master!$A:$H,4,FALSE)</f>
        <v>SCS</v>
      </c>
      <c r="E22" s="31" t="s">
        <v>48</v>
      </c>
      <c r="F22" s="31" t="s">
        <v>7</v>
      </c>
      <c r="G22" s="66">
        <f>VLOOKUP(A22,Master!$A:$H,7,FALSE)</f>
        <v>7</v>
      </c>
      <c r="H22" s="31" t="str">
        <f>VLOOKUP(A22,Master!$A:$H,8,FALSE)</f>
        <v>Girls</v>
      </c>
      <c r="I22" s="5" t="str">
        <f t="shared" si="0"/>
        <v>NDA1BRG1</v>
      </c>
      <c r="J22" s="5" t="str">
        <f t="shared" si="1"/>
        <v>SCSBRG1</v>
      </c>
      <c r="K22" s="5"/>
      <c r="L22" s="5"/>
      <c r="M22" s="5"/>
      <c r="N22" s="78"/>
      <c r="O22" s="8" t="str">
        <f t="shared" si="9"/>
        <v>JOE1</v>
      </c>
      <c r="P22" s="40">
        <f t="shared" si="12"/>
        <v>1</v>
      </c>
      <c r="Q22" s="40">
        <f t="shared" si="13"/>
        <v>1</v>
      </c>
      <c r="R22" s="40">
        <f t="shared" si="13"/>
        <v>0</v>
      </c>
      <c r="S22" s="10"/>
      <c r="T22" s="40">
        <f t="shared" si="10"/>
        <v>0</v>
      </c>
      <c r="U22" s="40">
        <f t="shared" si="10"/>
        <v>1</v>
      </c>
      <c r="V22" s="40">
        <f t="shared" si="10"/>
        <v>1</v>
      </c>
      <c r="W22" s="40">
        <f t="shared" si="10"/>
        <v>0</v>
      </c>
      <c r="X22" s="40">
        <f t="shared" si="10"/>
        <v>0</v>
      </c>
      <c r="Y22" s="40">
        <f t="shared" si="10"/>
        <v>0</v>
      </c>
      <c r="Z22" s="40">
        <f t="shared" si="10"/>
        <v>0</v>
      </c>
      <c r="AA22" s="40">
        <f t="shared" si="10"/>
        <v>0</v>
      </c>
      <c r="AB22" s="40">
        <f t="shared" si="10"/>
        <v>0</v>
      </c>
      <c r="AC22" s="40">
        <f t="shared" si="10"/>
        <v>1</v>
      </c>
      <c r="AD22" s="23">
        <f t="shared" si="11"/>
        <v>5</v>
      </c>
    </row>
    <row r="23" spans="1:30" ht="12.6" customHeight="1" x14ac:dyDescent="0.15">
      <c r="A23" s="29" t="s">
        <v>1076</v>
      </c>
      <c r="B23" s="31">
        <f>VLOOKUP(A23,Master!$A:$H,2,FALSE)</f>
        <v>41244</v>
      </c>
      <c r="C23" s="65">
        <f>VLOOKUP(A23,Master!$A:$H,3,FALSE)</f>
        <v>0.75</v>
      </c>
      <c r="D23" s="31" t="str">
        <f>VLOOKUP(A23,Master!$A:$H,4,FALSE)</f>
        <v>OLA</v>
      </c>
      <c r="E23" s="31" t="s">
        <v>15</v>
      </c>
      <c r="F23" s="31" t="s">
        <v>48</v>
      </c>
      <c r="G23" s="66">
        <f>VLOOKUP(A23,Master!$A:$H,7,FALSE)</f>
        <v>7</v>
      </c>
      <c r="H23" s="31" t="str">
        <f>VLOOKUP(A23,Master!$A:$H,8,FALSE)</f>
        <v>Girls</v>
      </c>
      <c r="I23" s="5" t="str">
        <f t="shared" si="0"/>
        <v>IHM1NDA1</v>
      </c>
      <c r="J23" s="5" t="str">
        <f t="shared" si="1"/>
        <v>OLANDA1</v>
      </c>
      <c r="K23" s="5"/>
      <c r="L23" s="5"/>
      <c r="M23" s="5"/>
      <c r="N23" s="78"/>
      <c r="O23" s="8" t="str">
        <f t="shared" si="9"/>
        <v>JUD1</v>
      </c>
      <c r="P23" s="40">
        <f t="shared" si="12"/>
        <v>1</v>
      </c>
      <c r="Q23" s="40">
        <f t="shared" si="13"/>
        <v>0</v>
      </c>
      <c r="R23" s="40">
        <f t="shared" si="13"/>
        <v>1</v>
      </c>
      <c r="S23" s="40">
        <f t="shared" si="13"/>
        <v>1</v>
      </c>
      <c r="T23" s="10"/>
      <c r="U23" s="40">
        <f t="shared" si="10"/>
        <v>1</v>
      </c>
      <c r="V23" s="40">
        <f t="shared" si="10"/>
        <v>0</v>
      </c>
      <c r="W23" s="40">
        <f t="shared" si="10"/>
        <v>0</v>
      </c>
      <c r="X23" s="40">
        <f t="shared" si="10"/>
        <v>0</v>
      </c>
      <c r="Y23" s="40">
        <f t="shared" si="10"/>
        <v>0</v>
      </c>
      <c r="Z23" s="40">
        <f t="shared" si="10"/>
        <v>0</v>
      </c>
      <c r="AA23" s="40">
        <f t="shared" si="10"/>
        <v>0</v>
      </c>
      <c r="AB23" s="40">
        <f t="shared" si="10"/>
        <v>0</v>
      </c>
      <c r="AC23" s="40">
        <f t="shared" si="10"/>
        <v>0</v>
      </c>
      <c r="AD23" s="23">
        <f t="shared" si="11"/>
        <v>4</v>
      </c>
    </row>
    <row r="24" spans="1:30" ht="12.6" customHeight="1" x14ac:dyDescent="0.15">
      <c r="A24" s="29" t="s">
        <v>1077</v>
      </c>
      <c r="B24" s="31">
        <f>VLOOKUP(A24,Master!$A:$H,2,FALSE)</f>
        <v>41244</v>
      </c>
      <c r="C24" s="65">
        <f>VLOOKUP(A24,Master!$A:$H,3,FALSE)</f>
        <v>0.66666666666666696</v>
      </c>
      <c r="D24" s="31" t="str">
        <f>VLOOKUP(A24,Master!$A:$H,4,FALSE)</f>
        <v>SPC</v>
      </c>
      <c r="E24" s="31" t="s">
        <v>7</v>
      </c>
      <c r="F24" s="31" t="s">
        <v>18</v>
      </c>
      <c r="G24" s="66">
        <f>VLOOKUP(A24,Master!$A:$H,7,FALSE)</f>
        <v>7</v>
      </c>
      <c r="H24" s="31" t="str">
        <f>VLOOKUP(A24,Master!$A:$H,8,FALSE)</f>
        <v>Girls</v>
      </c>
      <c r="I24" s="5" t="str">
        <f t="shared" si="0"/>
        <v>BRG1STM1</v>
      </c>
      <c r="J24" s="5" t="str">
        <f t="shared" si="1"/>
        <v>SPCSTM1</v>
      </c>
      <c r="K24" s="5"/>
      <c r="L24" s="5"/>
      <c r="M24" s="5"/>
      <c r="N24" s="78"/>
      <c r="O24" s="8" t="str">
        <f t="shared" si="9"/>
        <v>NDA1</v>
      </c>
      <c r="P24" s="40">
        <f t="shared" si="12"/>
        <v>1</v>
      </c>
      <c r="Q24" s="40">
        <f t="shared" si="13"/>
        <v>1</v>
      </c>
      <c r="R24" s="40">
        <f t="shared" si="13"/>
        <v>0</v>
      </c>
      <c r="S24" s="40">
        <f t="shared" si="13"/>
        <v>0</v>
      </c>
      <c r="T24" s="40">
        <f t="shared" si="13"/>
        <v>0</v>
      </c>
      <c r="U24" s="10"/>
      <c r="V24" s="40">
        <f t="shared" si="10"/>
        <v>0</v>
      </c>
      <c r="W24" s="40">
        <f t="shared" si="10"/>
        <v>0</v>
      </c>
      <c r="X24" s="40">
        <f t="shared" si="10"/>
        <v>1</v>
      </c>
      <c r="Y24" s="40">
        <f t="shared" si="10"/>
        <v>1</v>
      </c>
      <c r="Z24" s="40">
        <f t="shared" si="10"/>
        <v>0</v>
      </c>
      <c r="AA24" s="40">
        <f t="shared" si="10"/>
        <v>0</v>
      </c>
      <c r="AB24" s="40">
        <f t="shared" si="10"/>
        <v>0</v>
      </c>
      <c r="AC24" s="40">
        <f t="shared" si="10"/>
        <v>1</v>
      </c>
      <c r="AD24" s="23">
        <f t="shared" si="11"/>
        <v>5</v>
      </c>
    </row>
    <row r="25" spans="1:30" ht="12.6" customHeight="1" x14ac:dyDescent="0.15">
      <c r="A25" s="29" t="s">
        <v>1078</v>
      </c>
      <c r="B25" s="31">
        <f>VLOOKUP(A25,Master!$A:$H,2,FALSE)</f>
        <v>41244</v>
      </c>
      <c r="C25" s="65">
        <f>VLOOKUP(A25,Master!$A:$H,3,FALSE)</f>
        <v>0.70833333333333304</v>
      </c>
      <c r="D25" s="31" t="str">
        <f>VLOOKUP(A25,Master!$A:$H,4,FALSE)</f>
        <v>JUD</v>
      </c>
      <c r="E25" s="31" t="s">
        <v>12</v>
      </c>
      <c r="F25" s="31" t="s">
        <v>13</v>
      </c>
      <c r="G25" s="66">
        <f>VLOOKUP(A25,Master!$A:$H,7,FALSE)</f>
        <v>7</v>
      </c>
      <c r="H25" s="31" t="str">
        <f>VLOOKUP(A25,Master!$A:$H,8,FALSE)</f>
        <v>Girls</v>
      </c>
      <c r="I25" s="5" t="str">
        <f t="shared" si="0"/>
        <v>JUD1SJN2</v>
      </c>
      <c r="J25" s="5" t="str">
        <f t="shared" si="1"/>
        <v>JUDSJN2</v>
      </c>
      <c r="K25" s="5"/>
      <c r="L25" s="5"/>
      <c r="M25" s="5"/>
      <c r="N25" s="78"/>
      <c r="O25" s="8" t="str">
        <f t="shared" si="9"/>
        <v>OLA1</v>
      </c>
      <c r="P25" s="40">
        <f t="shared" si="12"/>
        <v>0</v>
      </c>
      <c r="Q25" s="40">
        <f t="shared" si="13"/>
        <v>0</v>
      </c>
      <c r="R25" s="40">
        <f t="shared" si="13"/>
        <v>0</v>
      </c>
      <c r="S25" s="40">
        <f t="shared" si="13"/>
        <v>0</v>
      </c>
      <c r="T25" s="40">
        <f t="shared" si="13"/>
        <v>0</v>
      </c>
      <c r="U25" s="40">
        <f t="shared" si="13"/>
        <v>1</v>
      </c>
      <c r="V25" s="10"/>
      <c r="W25" s="40">
        <f t="shared" si="10"/>
        <v>1</v>
      </c>
      <c r="X25" s="40">
        <f t="shared" si="10"/>
        <v>1</v>
      </c>
      <c r="Y25" s="40">
        <f t="shared" si="10"/>
        <v>0</v>
      </c>
      <c r="Z25" s="40">
        <f t="shared" si="10"/>
        <v>0</v>
      </c>
      <c r="AA25" s="40">
        <f t="shared" si="10"/>
        <v>0</v>
      </c>
      <c r="AB25" s="40">
        <f t="shared" si="10"/>
        <v>0</v>
      </c>
      <c r="AC25" s="40">
        <f t="shared" si="10"/>
        <v>1</v>
      </c>
      <c r="AD25" s="23">
        <f t="shared" si="11"/>
        <v>4</v>
      </c>
    </row>
    <row r="26" spans="1:30" ht="12.6" customHeight="1" x14ac:dyDescent="0.15">
      <c r="A26" s="29" t="s">
        <v>1079</v>
      </c>
      <c r="B26" s="31">
        <f>VLOOKUP(A26,Master!$A:$H,2,FALSE)</f>
        <v>41244</v>
      </c>
      <c r="C26" s="65">
        <f>VLOOKUP(A26,Master!$A:$H,3,FALSE)</f>
        <v>0.75</v>
      </c>
      <c r="D26" s="31" t="str">
        <f>VLOOKUP(A26,Master!$A:$H,4,FALSE)</f>
        <v>BRG</v>
      </c>
      <c r="E26" s="31" t="s">
        <v>43</v>
      </c>
      <c r="F26" s="31" t="s">
        <v>17</v>
      </c>
      <c r="G26" s="66">
        <f>VLOOKUP(A26,Master!$A:$H,7,FALSE)</f>
        <v>7</v>
      </c>
      <c r="H26" s="31" t="str">
        <f>VLOOKUP(A26,Master!$A:$H,8,FALSE)</f>
        <v>Girls</v>
      </c>
      <c r="I26" s="5" t="str">
        <f t="shared" si="0"/>
        <v>JOE1BYE</v>
      </c>
      <c r="J26" s="5" t="str">
        <f t="shared" si="1"/>
        <v>BRGBYE</v>
      </c>
      <c r="K26" s="5"/>
      <c r="L26" s="5"/>
      <c r="M26" s="5"/>
      <c r="N26" s="78"/>
      <c r="O26" s="8" t="str">
        <f t="shared" si="9"/>
        <v>SCL1</v>
      </c>
      <c r="P26" s="40">
        <f t="shared" si="12"/>
        <v>0</v>
      </c>
      <c r="Q26" s="40">
        <f t="shared" si="13"/>
        <v>1</v>
      </c>
      <c r="R26" s="40">
        <f t="shared" si="13"/>
        <v>0</v>
      </c>
      <c r="S26" s="40">
        <f t="shared" si="13"/>
        <v>0</v>
      </c>
      <c r="T26" s="40">
        <f t="shared" si="13"/>
        <v>1</v>
      </c>
      <c r="U26" s="40">
        <f t="shared" si="13"/>
        <v>0</v>
      </c>
      <c r="V26" s="40">
        <f t="shared" si="13"/>
        <v>0</v>
      </c>
      <c r="W26" s="10"/>
      <c r="X26" s="40">
        <f t="shared" si="10"/>
        <v>0</v>
      </c>
      <c r="Y26" s="40">
        <f t="shared" si="10"/>
        <v>1</v>
      </c>
      <c r="Z26" s="40">
        <f t="shared" si="10"/>
        <v>1</v>
      </c>
      <c r="AA26" s="40">
        <f t="shared" si="10"/>
        <v>0</v>
      </c>
      <c r="AB26" s="40">
        <f t="shared" si="10"/>
        <v>0</v>
      </c>
      <c r="AC26" s="40">
        <f t="shared" si="10"/>
        <v>1</v>
      </c>
      <c r="AD26" s="23">
        <f t="shared" si="11"/>
        <v>5</v>
      </c>
    </row>
    <row r="27" spans="1:30" ht="12.6" customHeight="1" x14ac:dyDescent="0.15">
      <c r="A27" s="29" t="s">
        <v>1080</v>
      </c>
      <c r="B27" s="31">
        <f>VLOOKUP(A27,Master!$A:$H,2,FALSE)</f>
        <v>41244</v>
      </c>
      <c r="C27" s="65">
        <f>VLOOKUP(A27,Master!$A:$H,3,FALSE)</f>
        <v>0</v>
      </c>
      <c r="D27" s="31" t="str">
        <f>VLOOKUP(A27,Master!$A:$H,4,FALSE)</f>
        <v>BYE</v>
      </c>
      <c r="E27" s="31" t="s">
        <v>4</v>
      </c>
      <c r="F27" s="31" t="s">
        <v>19</v>
      </c>
      <c r="G27" s="66">
        <f>VLOOKUP(A27,Master!$A:$H,7,FALSE)</f>
        <v>7</v>
      </c>
      <c r="H27" s="31" t="str">
        <f>VLOOKUP(A27,Master!$A:$H,8,FALSE)</f>
        <v>Girls</v>
      </c>
      <c r="I27" s="5" t="str">
        <f t="shared" si="0"/>
        <v>CTK1SJN1</v>
      </c>
      <c r="J27" s="5" t="str">
        <f t="shared" si="1"/>
        <v>BYESJN1</v>
      </c>
      <c r="K27" s="5"/>
      <c r="L27" s="5"/>
      <c r="M27" s="5"/>
      <c r="N27" s="78"/>
      <c r="O27" s="8" t="str">
        <f t="shared" si="9"/>
        <v>SCS1</v>
      </c>
      <c r="P27" s="40">
        <f t="shared" si="12"/>
        <v>0</v>
      </c>
      <c r="Q27" s="40">
        <f t="shared" si="13"/>
        <v>0</v>
      </c>
      <c r="R27" s="40">
        <f t="shared" si="13"/>
        <v>1</v>
      </c>
      <c r="S27" s="40">
        <f t="shared" si="13"/>
        <v>0</v>
      </c>
      <c r="T27" s="40">
        <f t="shared" si="13"/>
        <v>1</v>
      </c>
      <c r="U27" s="40">
        <f t="shared" si="13"/>
        <v>0</v>
      </c>
      <c r="V27" s="40">
        <f t="shared" si="13"/>
        <v>0</v>
      </c>
      <c r="W27" s="40">
        <f t="shared" si="13"/>
        <v>0</v>
      </c>
      <c r="X27" s="10"/>
      <c r="Y27" s="40">
        <f>COUNTIF($I$2:$I$71,CONCATENATE($O27,Y$18))</f>
        <v>1</v>
      </c>
      <c r="Z27" s="40">
        <f>COUNTIF($I$2:$I$71,CONCATENATE($O27,Z$18))</f>
        <v>1</v>
      </c>
      <c r="AA27" s="40">
        <f>COUNTIF($I$2:$I$71,CONCATENATE($O27,AA$18))</f>
        <v>0</v>
      </c>
      <c r="AB27" s="40">
        <f>COUNTIF($I$2:$I$71,CONCATENATE($O27,AB$18))</f>
        <v>1</v>
      </c>
      <c r="AC27" s="40">
        <f>COUNTIF($I$2:$I$71,CONCATENATE($O27,AC$18))</f>
        <v>1</v>
      </c>
      <c r="AD27" s="23">
        <f t="shared" si="11"/>
        <v>6</v>
      </c>
    </row>
    <row r="28" spans="1:30" ht="12.6" customHeight="1" x14ac:dyDescent="0.15">
      <c r="A28" s="29" t="s">
        <v>1081</v>
      </c>
      <c r="B28" s="31">
        <f>VLOOKUP(A28,Master!$A:$H,2,FALSE)</f>
        <v>41244</v>
      </c>
      <c r="C28" s="65">
        <f>VLOOKUP(A28,Master!$A:$H,3,FALSE)</f>
        <v>0.625</v>
      </c>
      <c r="D28" s="31" t="str">
        <f>VLOOKUP(A28,Master!$A:$H,4,FALSE)</f>
        <v>SJN</v>
      </c>
      <c r="E28" s="31" t="s">
        <v>20</v>
      </c>
      <c r="F28" s="31" t="s">
        <v>44</v>
      </c>
      <c r="G28" s="66">
        <f>VLOOKUP(A28,Master!$A:$H,7,FALSE)</f>
        <v>7</v>
      </c>
      <c r="H28" s="31" t="str">
        <f>VLOOKUP(A28,Master!$A:$H,8,FALSE)</f>
        <v>Girls</v>
      </c>
      <c r="I28" s="5" t="str">
        <f t="shared" si="0"/>
        <v>OLA1SCL1</v>
      </c>
      <c r="J28" s="5" t="str">
        <f t="shared" si="1"/>
        <v>SJNSCL1</v>
      </c>
      <c r="K28" s="5"/>
      <c r="L28" s="5"/>
      <c r="M28" s="5"/>
      <c r="N28" s="78"/>
      <c r="O28" s="8" t="str">
        <f t="shared" si="9"/>
        <v>SJN1</v>
      </c>
      <c r="P28" s="40">
        <f t="shared" si="12"/>
        <v>0</v>
      </c>
      <c r="Q28" s="40">
        <f t="shared" si="13"/>
        <v>0</v>
      </c>
      <c r="R28" s="40">
        <f t="shared" si="13"/>
        <v>1</v>
      </c>
      <c r="S28" s="40">
        <f t="shared" si="13"/>
        <v>1</v>
      </c>
      <c r="T28" s="40">
        <f t="shared" si="13"/>
        <v>0</v>
      </c>
      <c r="U28" s="40">
        <f t="shared" si="13"/>
        <v>0</v>
      </c>
      <c r="V28" s="40">
        <f t="shared" si="13"/>
        <v>1</v>
      </c>
      <c r="W28" s="40">
        <f t="shared" si="13"/>
        <v>0</v>
      </c>
      <c r="X28" s="40">
        <f>SUM(COUNTIF($I$2:$I$71,CONCATENATE($O28,X$18)))</f>
        <v>0</v>
      </c>
      <c r="Y28" s="10"/>
      <c r="Z28" s="40">
        <f>COUNTIF($I$2:$I$71,CONCATENATE($O28,Z$18))</f>
        <v>1</v>
      </c>
      <c r="AA28" s="40">
        <f>COUNTIF($I$2:$I$71,CONCATENATE($O28,AA$18))</f>
        <v>0</v>
      </c>
      <c r="AB28" s="40">
        <f>COUNTIF($I$2:$I$71,CONCATENATE($O28,AB$18))</f>
        <v>1</v>
      </c>
      <c r="AC28" s="40">
        <f>COUNTIF($I$2:$I$71,CONCATENATE($O28,AC$18))</f>
        <v>1</v>
      </c>
      <c r="AD28" s="23">
        <f t="shared" si="11"/>
        <v>6</v>
      </c>
    </row>
    <row r="29" spans="1:30" ht="12.6" customHeight="1" x14ac:dyDescent="0.15">
      <c r="A29" s="29" t="s">
        <v>1082</v>
      </c>
      <c r="B29" s="31">
        <f>VLOOKUP(A29,Master!$A:$H,2,FALSE)</f>
        <v>41244</v>
      </c>
      <c r="C29" s="65">
        <f>VLOOKUP(A29,Master!$A:$H,3,FALSE)</f>
        <v>0.625000000000001</v>
      </c>
      <c r="D29" s="31" t="str">
        <f>VLOOKUP(A29,Master!$A:$H,4,FALSE)</f>
        <v>SCL</v>
      </c>
      <c r="E29" s="31" t="s">
        <v>49</v>
      </c>
      <c r="F29" s="31" t="s">
        <v>26</v>
      </c>
      <c r="G29" s="66">
        <f>VLOOKUP(A29,Master!$A:$H,7,FALSE)</f>
        <v>7</v>
      </c>
      <c r="H29" s="31" t="str">
        <f>VLOOKUP(A29,Master!$A:$H,8,FALSE)</f>
        <v>Girls</v>
      </c>
      <c r="I29" s="5" t="str">
        <f t="shared" si="0"/>
        <v>SCS1SPC1</v>
      </c>
      <c r="J29" s="5" t="str">
        <f t="shared" si="1"/>
        <v>SCLSPC1</v>
      </c>
      <c r="K29" s="5"/>
      <c r="L29" s="5"/>
      <c r="M29" s="5"/>
      <c r="N29" s="78"/>
      <c r="O29" s="8" t="str">
        <f t="shared" si="9"/>
        <v>SPC1</v>
      </c>
      <c r="P29" s="40">
        <f t="shared" si="12"/>
        <v>0</v>
      </c>
      <c r="Q29" s="40">
        <f t="shared" si="13"/>
        <v>0</v>
      </c>
      <c r="R29" s="40">
        <f t="shared" si="13"/>
        <v>1</v>
      </c>
      <c r="S29" s="40">
        <f t="shared" si="13"/>
        <v>1</v>
      </c>
      <c r="T29" s="40">
        <f t="shared" si="13"/>
        <v>1</v>
      </c>
      <c r="U29" s="40">
        <f t="shared" si="13"/>
        <v>0</v>
      </c>
      <c r="V29" s="40">
        <f t="shared" si="13"/>
        <v>1</v>
      </c>
      <c r="W29" s="40">
        <f t="shared" si="13"/>
        <v>0</v>
      </c>
      <c r="X29" s="40">
        <f>SUM(COUNTIF($I$2:$I$71,CONCATENATE($O29,X$18)))</f>
        <v>0</v>
      </c>
      <c r="Y29" s="40">
        <f>SUM(COUNTIF($I$2:$I$71,CONCATENATE($O29,Y$18)))</f>
        <v>0</v>
      </c>
      <c r="Z29" s="10"/>
      <c r="AA29" s="40">
        <f>COUNTIF($I$2:$I$71,CONCATENATE($O29,AA$18))</f>
        <v>0</v>
      </c>
      <c r="AB29" s="40">
        <f>COUNTIF($I$2:$I$71,CONCATENATE($O29,AB$18))</f>
        <v>0</v>
      </c>
      <c r="AC29" s="40">
        <f>COUNTIF($I$2:$I$71,CONCATENATE($O29,AC$18))</f>
        <v>1</v>
      </c>
      <c r="AD29" s="23">
        <f t="shared" si="11"/>
        <v>5</v>
      </c>
    </row>
    <row r="30" spans="1:30" ht="12.6" customHeight="1" x14ac:dyDescent="0.15">
      <c r="A30" s="29" t="s">
        <v>1083</v>
      </c>
      <c r="B30" s="31">
        <f>VLOOKUP(A30,Master!$A:$H,2,FALSE)</f>
        <v>41251</v>
      </c>
      <c r="C30" s="65">
        <f>VLOOKUP(A30,Master!$A:$H,3,FALSE)</f>
        <v>0.70833333333333304</v>
      </c>
      <c r="D30" s="31" t="str">
        <f>VLOOKUP(A30,Master!$A:$H,4,FALSE)</f>
        <v>SPC</v>
      </c>
      <c r="E30" s="31" t="s">
        <v>48</v>
      </c>
      <c r="F30" s="31" t="s">
        <v>49</v>
      </c>
      <c r="G30" s="66">
        <f>VLOOKUP(A30,Master!$A:$H,7,FALSE)</f>
        <v>7</v>
      </c>
      <c r="H30" s="31" t="str">
        <f>VLOOKUP(A30,Master!$A:$H,8,FALSE)</f>
        <v>Girls</v>
      </c>
      <c r="I30" s="5" t="str">
        <f t="shared" si="0"/>
        <v>NDA1SCS1</v>
      </c>
      <c r="J30" s="5" t="str">
        <f t="shared" si="1"/>
        <v>SPCSCS1</v>
      </c>
      <c r="K30" s="5"/>
      <c r="L30" s="5"/>
      <c r="M30" s="5"/>
      <c r="N30" s="78"/>
      <c r="O30" s="8" t="str">
        <f t="shared" si="9"/>
        <v>SPC2</v>
      </c>
      <c r="P30" s="40">
        <f t="shared" si="12"/>
        <v>0</v>
      </c>
      <c r="Q30" s="40">
        <f t="shared" si="13"/>
        <v>0</v>
      </c>
      <c r="R30" s="40">
        <f t="shared" si="13"/>
        <v>0</v>
      </c>
      <c r="S30" s="40">
        <f t="shared" si="13"/>
        <v>0</v>
      </c>
      <c r="T30" s="40">
        <f t="shared" si="13"/>
        <v>0</v>
      </c>
      <c r="U30" s="40">
        <f t="shared" si="13"/>
        <v>0</v>
      </c>
      <c r="V30" s="40">
        <f t="shared" si="13"/>
        <v>0</v>
      </c>
      <c r="W30" s="40">
        <f t="shared" si="13"/>
        <v>0</v>
      </c>
      <c r="X30" s="40">
        <f>SUM(COUNTIF($I$2:$I$71,CONCATENATE($O30,X$18)))</f>
        <v>0</v>
      </c>
      <c r="Y30" s="40">
        <f>SUM(COUNTIF($I$2:$I$71,CONCATENATE($O30,Y$18)))</f>
        <v>0</v>
      </c>
      <c r="Z30" s="40">
        <f>SUM(COUNTIF($I$2:$I$71,CONCATENATE($O30,Z$18)))</f>
        <v>0</v>
      </c>
      <c r="AA30" s="10"/>
      <c r="AB30" s="40">
        <f>COUNTIF($I$2:$I$71,CONCATENATE($O30,AB$18))</f>
        <v>0</v>
      </c>
      <c r="AC30" s="40">
        <f>COUNTIF($I$2:$I$71,CONCATENATE($O30,AC$18))</f>
        <v>0</v>
      </c>
      <c r="AD30" s="23">
        <f t="shared" si="11"/>
        <v>0</v>
      </c>
    </row>
    <row r="31" spans="1:30" ht="12.6" customHeight="1" x14ac:dyDescent="0.15">
      <c r="A31" s="29" t="s">
        <v>1084</v>
      </c>
      <c r="B31" s="31">
        <f>VLOOKUP(A31,Master!$A:$H,2,FALSE)</f>
        <v>41251</v>
      </c>
      <c r="C31" s="65">
        <f>VLOOKUP(A31,Master!$A:$H,3,FALSE)</f>
        <v>0.58333333333333304</v>
      </c>
      <c r="D31" s="31" t="str">
        <f>VLOOKUP(A31,Master!$A:$H,4,FALSE)</f>
        <v>OLA</v>
      </c>
      <c r="E31" s="31" t="s">
        <v>18</v>
      </c>
      <c r="F31" s="31" t="s">
        <v>15</v>
      </c>
      <c r="G31" s="66">
        <f>VLOOKUP(A31,Master!$A:$H,7,FALSE)</f>
        <v>7</v>
      </c>
      <c r="H31" s="31" t="str">
        <f>VLOOKUP(A31,Master!$A:$H,8,FALSE)</f>
        <v>Girls</v>
      </c>
      <c r="I31" s="5" t="str">
        <f t="shared" si="0"/>
        <v>STM1IHM1</v>
      </c>
      <c r="J31" s="5" t="str">
        <f t="shared" si="1"/>
        <v>OLAIHM1</v>
      </c>
      <c r="K31" s="5"/>
      <c r="L31" s="5"/>
      <c r="M31" s="5"/>
      <c r="N31" s="78"/>
      <c r="O31" s="8" t="str">
        <f t="shared" si="9"/>
        <v>STM1</v>
      </c>
      <c r="P31" s="40">
        <f t="shared" si="12"/>
        <v>0</v>
      </c>
      <c r="Q31" s="40">
        <f t="shared" si="13"/>
        <v>0</v>
      </c>
      <c r="R31" s="40">
        <f t="shared" si="13"/>
        <v>1</v>
      </c>
      <c r="S31" s="40">
        <f t="shared" si="13"/>
        <v>1</v>
      </c>
      <c r="T31" s="40">
        <f t="shared" si="13"/>
        <v>1</v>
      </c>
      <c r="U31" s="40">
        <f t="shared" si="13"/>
        <v>0</v>
      </c>
      <c r="V31" s="40">
        <f t="shared" si="13"/>
        <v>1</v>
      </c>
      <c r="W31" s="40">
        <f t="shared" si="13"/>
        <v>1</v>
      </c>
      <c r="X31" s="40">
        <f>SUM(COUNTIF($I$2:$I$71,CONCATENATE($O31,X$18)))</f>
        <v>0</v>
      </c>
      <c r="Y31" s="40">
        <f>SUM(COUNTIF($I$2:$I$71,CONCATENATE($O31,Y$18)))</f>
        <v>0</v>
      </c>
      <c r="Z31" s="40">
        <f>SUM(COUNTIF($I$2:$I$71,CONCATENATE($O31,Z$18)))</f>
        <v>0</v>
      </c>
      <c r="AA31" s="40">
        <f>SUM(COUNTIF($I$2:$I$71,CONCATENATE($O31,AA$18)))</f>
        <v>0</v>
      </c>
      <c r="AB31" s="10"/>
      <c r="AC31" s="40">
        <f>COUNTIF($I$2:$I$71,CONCATENATE($O31,AC$18))</f>
        <v>0</v>
      </c>
      <c r="AD31" s="23">
        <f t="shared" si="11"/>
        <v>5</v>
      </c>
    </row>
    <row r="32" spans="1:30" ht="12.6" customHeight="1" x14ac:dyDescent="0.15">
      <c r="A32" s="29" t="s">
        <v>1085</v>
      </c>
      <c r="B32" s="31">
        <f>VLOOKUP(A32,Master!$A:$H,2,FALSE)</f>
        <v>41251</v>
      </c>
      <c r="C32" s="65">
        <f>VLOOKUP(A32,Master!$A:$H,3,FALSE)</f>
        <v>0.625</v>
      </c>
      <c r="D32" s="31" t="str">
        <f>VLOOKUP(A32,Master!$A:$H,4,FALSE)</f>
        <v>JUD</v>
      </c>
      <c r="E32" s="31" t="s">
        <v>13</v>
      </c>
      <c r="F32" s="31" t="s">
        <v>7</v>
      </c>
      <c r="G32" s="66">
        <f>VLOOKUP(A32,Master!$A:$H,7,FALSE)</f>
        <v>7</v>
      </c>
      <c r="H32" s="31" t="str">
        <f>VLOOKUP(A32,Master!$A:$H,8,FALSE)</f>
        <v>Girls</v>
      </c>
      <c r="I32" s="5" t="str">
        <f t="shared" si="0"/>
        <v>SJN2BRG1</v>
      </c>
      <c r="J32" s="5" t="str">
        <f t="shared" si="1"/>
        <v>JUDBRG1</v>
      </c>
      <c r="K32" s="5"/>
      <c r="L32" s="5"/>
      <c r="M32" s="5"/>
      <c r="N32" s="78"/>
      <c r="O32" s="8" t="str">
        <f t="shared" si="9"/>
        <v>BYE</v>
      </c>
      <c r="P32" s="40">
        <f t="shared" si="12"/>
        <v>0</v>
      </c>
      <c r="Q32" s="40">
        <f t="shared" si="13"/>
        <v>0</v>
      </c>
      <c r="R32" s="40">
        <f t="shared" si="13"/>
        <v>0</v>
      </c>
      <c r="S32" s="40">
        <f t="shared" si="13"/>
        <v>0</v>
      </c>
      <c r="T32" s="40">
        <f t="shared" si="13"/>
        <v>0</v>
      </c>
      <c r="U32" s="40">
        <f t="shared" si="13"/>
        <v>0</v>
      </c>
      <c r="V32" s="40">
        <f t="shared" si="13"/>
        <v>0</v>
      </c>
      <c r="W32" s="40">
        <f t="shared" si="13"/>
        <v>0</v>
      </c>
      <c r="X32" s="40">
        <f>SUM(COUNTIF($I$2:$I$71,CONCATENATE($O32,X$18)))</f>
        <v>0</v>
      </c>
      <c r="Y32" s="40">
        <f>SUM(COUNTIF($I$2:$I$71,CONCATENATE($O32,Y$18)))</f>
        <v>0</v>
      </c>
      <c r="Z32" s="40">
        <f>SUM(COUNTIF($I$2:$I$71,CONCATENATE($O32,Z$18)))</f>
        <v>0</v>
      </c>
      <c r="AA32" s="40">
        <f>SUM(COUNTIF($I$2:$I$71,CONCATENATE($O32,AA$18)))</f>
        <v>0</v>
      </c>
      <c r="AB32" s="40">
        <f>SUM(COUNTIF($I$2:$I$71,CONCATENATE($O32,AB$18)))</f>
        <v>0</v>
      </c>
      <c r="AC32" s="10"/>
      <c r="AD32" s="23">
        <f t="shared" si="11"/>
        <v>0</v>
      </c>
    </row>
    <row r="33" spans="1:30" ht="12.6" customHeight="1" x14ac:dyDescent="0.15">
      <c r="A33" s="29" t="s">
        <v>1086</v>
      </c>
      <c r="B33" s="31">
        <f>VLOOKUP(A33,Master!$A:$H,2,FALSE)</f>
        <v>41251</v>
      </c>
      <c r="C33" s="65">
        <f>VLOOKUP(A33,Master!$A:$H,3,FALSE)</f>
        <v>0.66666666666666696</v>
      </c>
      <c r="D33" s="31" t="str">
        <f>VLOOKUP(A33,Master!$A:$H,4,FALSE)</f>
        <v>MAR-K</v>
      </c>
      <c r="E33" s="31" t="s">
        <v>44</v>
      </c>
      <c r="F33" s="31" t="s">
        <v>12</v>
      </c>
      <c r="G33" s="66">
        <f>VLOOKUP(A33,Master!$A:$H,7,FALSE)</f>
        <v>7</v>
      </c>
      <c r="H33" s="31" t="str">
        <f>VLOOKUP(A33,Master!$A:$H,8,FALSE)</f>
        <v>Girls</v>
      </c>
      <c r="I33" s="5" t="str">
        <f t="shared" si="0"/>
        <v>SCL1JUD1</v>
      </c>
      <c r="J33" s="5" t="str">
        <f t="shared" si="1"/>
        <v>MAR-KJUD1</v>
      </c>
      <c r="K33" s="5"/>
      <c r="L33" s="5"/>
      <c r="M33" s="5"/>
      <c r="N33" s="79"/>
      <c r="O33" s="55" t="s">
        <v>29</v>
      </c>
      <c r="P33" s="9">
        <f t="shared" ref="P33:AC33" si="14">SUM(P19:P32)</f>
        <v>4</v>
      </c>
      <c r="Q33" s="9">
        <f t="shared" si="14"/>
        <v>3</v>
      </c>
      <c r="R33" s="9">
        <f t="shared" si="14"/>
        <v>5</v>
      </c>
      <c r="S33" s="9">
        <f t="shared" si="14"/>
        <v>4</v>
      </c>
      <c r="T33" s="9">
        <f t="shared" si="14"/>
        <v>5</v>
      </c>
      <c r="U33" s="9">
        <f t="shared" si="14"/>
        <v>4</v>
      </c>
      <c r="V33" s="9">
        <f t="shared" si="14"/>
        <v>5</v>
      </c>
      <c r="W33" s="9">
        <f t="shared" si="14"/>
        <v>4</v>
      </c>
      <c r="X33" s="9">
        <f t="shared" si="14"/>
        <v>3</v>
      </c>
      <c r="Y33" s="9">
        <f t="shared" si="14"/>
        <v>4</v>
      </c>
      <c r="Z33" s="9">
        <f t="shared" si="14"/>
        <v>5</v>
      </c>
      <c r="AA33" s="9">
        <f t="shared" si="14"/>
        <v>0</v>
      </c>
      <c r="AB33" s="9">
        <f t="shared" si="14"/>
        <v>4</v>
      </c>
      <c r="AC33" s="9">
        <f t="shared" si="14"/>
        <v>10</v>
      </c>
      <c r="AD33" s="10"/>
    </row>
    <row r="34" spans="1:30" ht="12.6" customHeight="1" x14ac:dyDescent="0.2">
      <c r="A34" s="29" t="s">
        <v>1087</v>
      </c>
      <c r="B34" s="31">
        <f>VLOOKUP(A34,Master!$A:$H,2,FALSE)</f>
        <v>41251</v>
      </c>
      <c r="C34" s="65">
        <f>VLOOKUP(A34,Master!$A:$H,3,FALSE)</f>
        <v>0.625</v>
      </c>
      <c r="D34" s="31" t="str">
        <f>VLOOKUP(A34,Master!$A:$H,4,FALSE)</f>
        <v>SCS</v>
      </c>
      <c r="E34" s="31" t="s">
        <v>26</v>
      </c>
      <c r="F34" s="31" t="s">
        <v>43</v>
      </c>
      <c r="G34" s="66">
        <f>VLOOKUP(A34,Master!$A:$H,7,FALSE)</f>
        <v>7</v>
      </c>
      <c r="H34" s="31" t="str">
        <f>VLOOKUP(A34,Master!$A:$H,8,FALSE)</f>
        <v>Girls</v>
      </c>
      <c r="I34" s="5" t="str">
        <f t="shared" si="0"/>
        <v>SPC1JOE1</v>
      </c>
      <c r="J34" s="5" t="str">
        <f t="shared" si="1"/>
        <v>SCSJOE1</v>
      </c>
      <c r="K34" s="5"/>
      <c r="L34" s="5"/>
      <c r="M34" s="5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30" ht="12.6" customHeight="1" x14ac:dyDescent="0.15">
      <c r="A35" s="29" t="s">
        <v>1088</v>
      </c>
      <c r="B35" s="31">
        <f>VLOOKUP(A35,Master!$A:$H,2,FALSE)</f>
        <v>41251</v>
      </c>
      <c r="C35" s="65">
        <f>VLOOKUP(A35,Master!$A:$H,3,FALSE)</f>
        <v>0</v>
      </c>
      <c r="D35" s="31" t="str">
        <f>VLOOKUP(A35,Master!$A:$H,4,FALSE)</f>
        <v>BYE</v>
      </c>
      <c r="E35" s="31" t="s">
        <v>4</v>
      </c>
      <c r="F35" s="31" t="s">
        <v>17</v>
      </c>
      <c r="G35" s="66">
        <f>VLOOKUP(A35,Master!$A:$H,7,FALSE)</f>
        <v>7</v>
      </c>
      <c r="H35" s="31" t="str">
        <f>VLOOKUP(A35,Master!$A:$H,8,FALSE)</f>
        <v>Girls</v>
      </c>
      <c r="I35" s="5" t="str">
        <f t="shared" si="0"/>
        <v>CTK1BYE</v>
      </c>
      <c r="J35" s="5" t="str">
        <f t="shared" si="1"/>
        <v>BYEBYE</v>
      </c>
      <c r="K35" s="5"/>
      <c r="L35" s="5"/>
      <c r="M35" s="5"/>
      <c r="O35" s="9"/>
      <c r="P35" s="10" t="str">
        <f>N2</f>
        <v>BRG1</v>
      </c>
      <c r="Q35" s="10" t="str">
        <f>N3</f>
        <v>CTK1</v>
      </c>
      <c r="R35" s="10" t="str">
        <f>N4</f>
        <v>IHM1</v>
      </c>
      <c r="S35" s="10" t="str">
        <f>N5</f>
        <v>JOE1</v>
      </c>
      <c r="T35" s="10" t="str">
        <f>N6</f>
        <v>JUD1</v>
      </c>
      <c r="U35" s="10" t="str">
        <f>N7</f>
        <v>NDA1</v>
      </c>
      <c r="V35" s="10" t="str">
        <f>N8</f>
        <v>OLA1</v>
      </c>
      <c r="W35" s="10" t="str">
        <f>N9</f>
        <v>SCL1</v>
      </c>
      <c r="X35" s="10" t="str">
        <f>N10</f>
        <v>SCS1</v>
      </c>
      <c r="Y35" s="10" t="str">
        <f>N11</f>
        <v>SJN1</v>
      </c>
      <c r="Z35" s="10" t="str">
        <f>N12</f>
        <v>SPC1</v>
      </c>
      <c r="AA35" s="10" t="str">
        <f>N13</f>
        <v>SPC2</v>
      </c>
      <c r="AB35" s="10" t="str">
        <f>N14</f>
        <v>STM1</v>
      </c>
      <c r="AC35" s="10" t="str">
        <f>N15</f>
        <v>BYE</v>
      </c>
      <c r="AD35" s="10" t="s">
        <v>29</v>
      </c>
    </row>
    <row r="36" spans="1:30" ht="12.6" customHeight="1" x14ac:dyDescent="0.15">
      <c r="A36" s="29" t="s">
        <v>1089</v>
      </c>
      <c r="B36" s="31">
        <f>VLOOKUP(A36,Master!$A:$H,2,FALSE)</f>
        <v>41251</v>
      </c>
      <c r="C36" s="65">
        <f>VLOOKUP(A36,Master!$A:$H,3,FALSE)</f>
        <v>0.70833333333333304</v>
      </c>
      <c r="D36" s="31" t="str">
        <f>VLOOKUP(A36,Master!$A:$H,4,FALSE)</f>
        <v>IHM</v>
      </c>
      <c r="E36" s="31" t="s">
        <v>19</v>
      </c>
      <c r="F36" s="31" t="s">
        <v>20</v>
      </c>
      <c r="G36" s="66">
        <f>VLOOKUP(A36,Master!$A:$H,7,FALSE)</f>
        <v>7</v>
      </c>
      <c r="H36" s="31" t="str">
        <f>VLOOKUP(A36,Master!$A:$H,8,FALSE)</f>
        <v>Girls</v>
      </c>
      <c r="I36" s="5" t="str">
        <f t="shared" si="0"/>
        <v>SJN1OLA1</v>
      </c>
      <c r="J36" s="5" t="str">
        <f t="shared" si="1"/>
        <v>IHMOLA1</v>
      </c>
      <c r="K36" s="5"/>
      <c r="L36" s="5"/>
      <c r="O36" s="8" t="str">
        <f t="shared" ref="O36:O49" si="15">N2</f>
        <v>BRG1</v>
      </c>
      <c r="P36" s="58">
        <f t="shared" ref="P36:AC49" si="16">SUM(COUNTIF($I$2:$I$71,CONCATENATE($O36,P$35))+COUNTIF($I$2:$I$71,CONCATENATE(P$35,$O36)))</f>
        <v>0</v>
      </c>
      <c r="Q36" s="54">
        <f t="shared" si="16"/>
        <v>0</v>
      </c>
      <c r="R36" s="54">
        <f t="shared" si="16"/>
        <v>1</v>
      </c>
      <c r="S36" s="54">
        <f t="shared" si="16"/>
        <v>1</v>
      </c>
      <c r="T36" s="54">
        <f t="shared" si="16"/>
        <v>1</v>
      </c>
      <c r="U36" s="54">
        <f t="shared" si="16"/>
        <v>1</v>
      </c>
      <c r="V36" s="54">
        <f t="shared" si="16"/>
        <v>0</v>
      </c>
      <c r="W36" s="54">
        <f t="shared" si="16"/>
        <v>1</v>
      </c>
      <c r="X36" s="54">
        <f t="shared" si="16"/>
        <v>1</v>
      </c>
      <c r="Y36" s="54">
        <f t="shared" si="16"/>
        <v>0</v>
      </c>
      <c r="Z36" s="54">
        <f t="shared" si="16"/>
        <v>1</v>
      </c>
      <c r="AA36" s="54">
        <f t="shared" si="16"/>
        <v>0</v>
      </c>
      <c r="AB36" s="54">
        <f t="shared" si="16"/>
        <v>1</v>
      </c>
      <c r="AC36" s="54">
        <f t="shared" si="16"/>
        <v>1</v>
      </c>
      <c r="AD36" s="23">
        <f t="shared" ref="AD36:AD49" si="17">SUM(P36:AC36)</f>
        <v>9</v>
      </c>
    </row>
    <row r="37" spans="1:30" ht="12.6" customHeight="1" x14ac:dyDescent="0.15">
      <c r="A37" s="29" t="s">
        <v>1090</v>
      </c>
      <c r="B37" s="31">
        <f>VLOOKUP(A37,Master!$A:$H,2,FALSE)</f>
        <v>41258</v>
      </c>
      <c r="C37" s="65">
        <f>VLOOKUP(A37,Master!$A:$H,3,FALSE)</f>
        <v>0</v>
      </c>
      <c r="D37" s="31" t="str">
        <f>VLOOKUP(A37,Master!$A:$H,4,FALSE)</f>
        <v>BYE</v>
      </c>
      <c r="E37" s="31" t="s">
        <v>20</v>
      </c>
      <c r="F37" s="31" t="s">
        <v>17</v>
      </c>
      <c r="G37" s="66">
        <f>VLOOKUP(A37,Master!$A:$H,7,FALSE)</f>
        <v>7</v>
      </c>
      <c r="H37" s="31" t="str">
        <f>VLOOKUP(A37,Master!$A:$H,8,FALSE)</f>
        <v>Girls</v>
      </c>
      <c r="I37" s="5" t="str">
        <f t="shared" si="0"/>
        <v>OLA1BYE</v>
      </c>
      <c r="J37" s="5" t="str">
        <f t="shared" si="1"/>
        <v>BYEBYE</v>
      </c>
      <c r="K37" s="5"/>
      <c r="L37" s="5"/>
      <c r="O37" s="8" t="str">
        <f t="shared" si="15"/>
        <v>CTK1</v>
      </c>
      <c r="P37" s="62">
        <f t="shared" si="16"/>
        <v>0</v>
      </c>
      <c r="Q37" s="58">
        <f t="shared" si="16"/>
        <v>0</v>
      </c>
      <c r="R37" s="62">
        <f t="shared" si="16"/>
        <v>0</v>
      </c>
      <c r="S37" s="62">
        <f t="shared" si="16"/>
        <v>1</v>
      </c>
      <c r="T37" s="62">
        <f t="shared" si="16"/>
        <v>1</v>
      </c>
      <c r="U37" s="62">
        <f t="shared" si="16"/>
        <v>1</v>
      </c>
      <c r="V37" s="62">
        <f t="shared" si="16"/>
        <v>1</v>
      </c>
      <c r="W37" s="62">
        <f t="shared" si="16"/>
        <v>1</v>
      </c>
      <c r="X37" s="62">
        <f t="shared" si="16"/>
        <v>0</v>
      </c>
      <c r="Y37" s="62">
        <f t="shared" si="16"/>
        <v>1</v>
      </c>
      <c r="Z37" s="62">
        <f t="shared" si="16"/>
        <v>1</v>
      </c>
      <c r="AA37" s="62">
        <f t="shared" si="16"/>
        <v>0</v>
      </c>
      <c r="AB37" s="62">
        <f t="shared" si="16"/>
        <v>1</v>
      </c>
      <c r="AC37" s="62">
        <f t="shared" si="16"/>
        <v>1</v>
      </c>
      <c r="AD37" s="64">
        <f t="shared" si="17"/>
        <v>9</v>
      </c>
    </row>
    <row r="38" spans="1:30" ht="12.6" customHeight="1" x14ac:dyDescent="0.2">
      <c r="A38" s="29" t="s">
        <v>1091</v>
      </c>
      <c r="B38" s="31">
        <f>VLOOKUP(A38,Master!$A:$H,2,FALSE)</f>
        <v>41258</v>
      </c>
      <c r="C38" s="65">
        <f>VLOOKUP(A38,Master!$A:$H,3,FALSE)</f>
        <v>0.625</v>
      </c>
      <c r="D38" s="31" t="str">
        <f>VLOOKUP(A38,Master!$A:$H,4,FALSE)</f>
        <v>SPC</v>
      </c>
      <c r="E38" s="31" t="s">
        <v>44</v>
      </c>
      <c r="F38" s="31" t="s">
        <v>19</v>
      </c>
      <c r="G38" s="66">
        <f>VLOOKUP(A38,Master!$A:$H,7,FALSE)</f>
        <v>7</v>
      </c>
      <c r="H38" s="31" t="str">
        <f>VLOOKUP(A38,Master!$A:$H,8,FALSE)</f>
        <v>Girls</v>
      </c>
      <c r="I38" s="5" t="str">
        <f t="shared" si="0"/>
        <v>SCL1SJN1</v>
      </c>
      <c r="J38" s="5" t="str">
        <f t="shared" si="1"/>
        <v>SPCSJN1</v>
      </c>
      <c r="K38" s="5"/>
      <c r="L38" s="5"/>
      <c r="N38"/>
      <c r="O38" s="8" t="str">
        <f t="shared" si="15"/>
        <v>IHM1</v>
      </c>
      <c r="P38" s="54">
        <f t="shared" si="16"/>
        <v>1</v>
      </c>
      <c r="Q38" s="54">
        <f t="shared" si="16"/>
        <v>0</v>
      </c>
      <c r="R38" s="58">
        <f t="shared" si="16"/>
        <v>0</v>
      </c>
      <c r="S38" s="54">
        <f t="shared" si="16"/>
        <v>0</v>
      </c>
      <c r="T38" s="54">
        <f t="shared" si="16"/>
        <v>1</v>
      </c>
      <c r="U38" s="54">
        <f t="shared" si="16"/>
        <v>1</v>
      </c>
      <c r="V38" s="54">
        <f t="shared" si="16"/>
        <v>0</v>
      </c>
      <c r="W38" s="54">
        <f t="shared" si="16"/>
        <v>1</v>
      </c>
      <c r="X38" s="54">
        <f t="shared" si="16"/>
        <v>1</v>
      </c>
      <c r="Y38" s="54">
        <f t="shared" si="16"/>
        <v>1</v>
      </c>
      <c r="Z38" s="54">
        <f t="shared" si="16"/>
        <v>1</v>
      </c>
      <c r="AA38" s="54">
        <f t="shared" si="16"/>
        <v>0</v>
      </c>
      <c r="AB38" s="54">
        <f t="shared" si="16"/>
        <v>1</v>
      </c>
      <c r="AC38" s="54">
        <f t="shared" si="16"/>
        <v>1</v>
      </c>
      <c r="AD38" s="23">
        <f t="shared" si="17"/>
        <v>9</v>
      </c>
    </row>
    <row r="39" spans="1:30" ht="12.6" customHeight="1" x14ac:dyDescent="0.2">
      <c r="A39" s="29" t="s">
        <v>1092</v>
      </c>
      <c r="B39" s="31">
        <f>VLOOKUP(A39,Master!$A:$H,2,FALSE)</f>
        <v>41258</v>
      </c>
      <c r="C39" s="65">
        <f>VLOOKUP(A39,Master!$A:$H,3,FALSE)</f>
        <v>0.625</v>
      </c>
      <c r="D39" s="31" t="str">
        <f>VLOOKUP(A39,Master!$A:$H,4,FALSE)</f>
        <v>JOE</v>
      </c>
      <c r="E39" s="31" t="s">
        <v>49</v>
      </c>
      <c r="F39" s="31" t="s">
        <v>18</v>
      </c>
      <c r="G39" s="66">
        <f>VLOOKUP(A39,Master!$A:$H,7,FALSE)</f>
        <v>7</v>
      </c>
      <c r="H39" s="31" t="str">
        <f>VLOOKUP(A39,Master!$A:$H,8,FALSE)</f>
        <v>Girls</v>
      </c>
      <c r="I39" s="5" t="str">
        <f t="shared" si="0"/>
        <v>SCS1STM1</v>
      </c>
      <c r="J39" s="5" t="str">
        <f t="shared" si="1"/>
        <v>JOESTM1</v>
      </c>
      <c r="K39" s="5"/>
      <c r="L39" s="5"/>
      <c r="N39"/>
      <c r="O39" s="8" t="str">
        <f t="shared" si="15"/>
        <v>JOE1</v>
      </c>
      <c r="P39" s="62">
        <f t="shared" si="16"/>
        <v>1</v>
      </c>
      <c r="Q39" s="62">
        <f t="shared" si="16"/>
        <v>1</v>
      </c>
      <c r="R39" s="62">
        <f t="shared" si="16"/>
        <v>0</v>
      </c>
      <c r="S39" s="58">
        <f t="shared" si="16"/>
        <v>0</v>
      </c>
      <c r="T39" s="62">
        <f t="shared" si="16"/>
        <v>1</v>
      </c>
      <c r="U39" s="62">
        <f t="shared" si="16"/>
        <v>1</v>
      </c>
      <c r="V39" s="62">
        <f t="shared" si="16"/>
        <v>1</v>
      </c>
      <c r="W39" s="62">
        <f t="shared" si="16"/>
        <v>0</v>
      </c>
      <c r="X39" s="62">
        <f t="shared" si="16"/>
        <v>0</v>
      </c>
      <c r="Y39" s="62">
        <f t="shared" si="16"/>
        <v>1</v>
      </c>
      <c r="Z39" s="62">
        <f t="shared" si="16"/>
        <v>1</v>
      </c>
      <c r="AA39" s="62">
        <f t="shared" si="16"/>
        <v>0</v>
      </c>
      <c r="AB39" s="62">
        <f t="shared" si="16"/>
        <v>1</v>
      </c>
      <c r="AC39" s="62">
        <f t="shared" si="16"/>
        <v>1</v>
      </c>
      <c r="AD39" s="64">
        <f t="shared" si="17"/>
        <v>9</v>
      </c>
    </row>
    <row r="40" spans="1:30" ht="12.6" customHeight="1" x14ac:dyDescent="0.2">
      <c r="A40" s="29" t="s">
        <v>1093</v>
      </c>
      <c r="B40" s="31">
        <f>VLOOKUP(A40,Master!$A:$H,2,FALSE)</f>
        <v>41258</v>
      </c>
      <c r="C40" s="65">
        <f>VLOOKUP(A40,Master!$A:$H,3,FALSE)</f>
        <v>0.70833333333333304</v>
      </c>
      <c r="D40" s="31" t="str">
        <f>VLOOKUP(A40,Master!$A:$H,4,FALSE)</f>
        <v>JUD</v>
      </c>
      <c r="E40" s="31" t="s">
        <v>15</v>
      </c>
      <c r="F40" s="31" t="s">
        <v>13</v>
      </c>
      <c r="G40" s="66">
        <f>VLOOKUP(A40,Master!$A:$H,7,FALSE)</f>
        <v>7</v>
      </c>
      <c r="H40" s="31" t="str">
        <f>VLOOKUP(A40,Master!$A:$H,8,FALSE)</f>
        <v>Girls</v>
      </c>
      <c r="I40" s="5" t="str">
        <f t="shared" si="0"/>
        <v>IHM1SJN2</v>
      </c>
      <c r="J40" s="5" t="str">
        <f t="shared" si="1"/>
        <v>JUDSJN2</v>
      </c>
      <c r="K40" s="5"/>
      <c r="L40" s="5"/>
      <c r="N40"/>
      <c r="O40" s="8" t="str">
        <f t="shared" si="15"/>
        <v>JUD1</v>
      </c>
      <c r="P40" s="54">
        <f t="shared" si="16"/>
        <v>1</v>
      </c>
      <c r="Q40" s="54">
        <f t="shared" si="16"/>
        <v>1</v>
      </c>
      <c r="R40" s="54">
        <f t="shared" si="16"/>
        <v>1</v>
      </c>
      <c r="S40" s="54">
        <f t="shared" si="16"/>
        <v>1</v>
      </c>
      <c r="T40" s="58">
        <f t="shared" si="16"/>
        <v>0</v>
      </c>
      <c r="U40" s="54">
        <f t="shared" si="16"/>
        <v>1</v>
      </c>
      <c r="V40" s="54">
        <f t="shared" si="16"/>
        <v>0</v>
      </c>
      <c r="W40" s="54">
        <f t="shared" si="16"/>
        <v>1</v>
      </c>
      <c r="X40" s="54">
        <f t="shared" si="16"/>
        <v>1</v>
      </c>
      <c r="Y40" s="54">
        <f t="shared" si="16"/>
        <v>0</v>
      </c>
      <c r="Z40" s="54">
        <f t="shared" si="16"/>
        <v>1</v>
      </c>
      <c r="AA40" s="54">
        <f t="shared" si="16"/>
        <v>0</v>
      </c>
      <c r="AB40" s="54">
        <f t="shared" si="16"/>
        <v>1</v>
      </c>
      <c r="AC40" s="54">
        <f t="shared" si="16"/>
        <v>0</v>
      </c>
      <c r="AD40" s="23">
        <f t="shared" si="17"/>
        <v>9</v>
      </c>
    </row>
    <row r="41" spans="1:30" ht="12.6" customHeight="1" x14ac:dyDescent="0.2">
      <c r="A41" s="29" t="s">
        <v>1094</v>
      </c>
      <c r="B41" s="31">
        <f>VLOOKUP(A41,Master!$A:$H,2,FALSE)</f>
        <v>41258</v>
      </c>
      <c r="C41" s="65">
        <f>VLOOKUP(A41,Master!$A:$H,3,FALSE)</f>
        <v>0.70833333333333304</v>
      </c>
      <c r="D41" s="31" t="str">
        <f>VLOOKUP(A41,Master!$A:$H,4,FALSE)</f>
        <v>MAR-C</v>
      </c>
      <c r="E41" s="31" t="s">
        <v>12</v>
      </c>
      <c r="F41" s="31" t="s">
        <v>7</v>
      </c>
      <c r="G41" s="66">
        <f>VLOOKUP(A41,Master!$A:$H,7,FALSE)</f>
        <v>7</v>
      </c>
      <c r="H41" s="31" t="str">
        <f>VLOOKUP(A41,Master!$A:$H,8,FALSE)</f>
        <v>Girls</v>
      </c>
      <c r="I41" s="5" t="str">
        <f t="shared" si="0"/>
        <v>JUD1BRG1</v>
      </c>
      <c r="J41" s="5" t="str">
        <f t="shared" si="1"/>
        <v>MAR-CBRG1</v>
      </c>
      <c r="K41" s="5"/>
      <c r="L41" s="5"/>
      <c r="N41"/>
      <c r="O41" s="8" t="str">
        <f t="shared" si="15"/>
        <v>NDA1</v>
      </c>
      <c r="P41" s="62">
        <f t="shared" si="16"/>
        <v>1</v>
      </c>
      <c r="Q41" s="62">
        <f t="shared" si="16"/>
        <v>1</v>
      </c>
      <c r="R41" s="62">
        <f t="shared" si="16"/>
        <v>1</v>
      </c>
      <c r="S41" s="62">
        <f t="shared" si="16"/>
        <v>1</v>
      </c>
      <c r="T41" s="62">
        <f t="shared" si="16"/>
        <v>1</v>
      </c>
      <c r="U41" s="58">
        <f t="shared" si="16"/>
        <v>0</v>
      </c>
      <c r="V41" s="62">
        <f t="shared" si="16"/>
        <v>1</v>
      </c>
      <c r="W41" s="62">
        <f t="shared" si="16"/>
        <v>0</v>
      </c>
      <c r="X41" s="62">
        <f t="shared" si="16"/>
        <v>1</v>
      </c>
      <c r="Y41" s="62">
        <f t="shared" si="16"/>
        <v>1</v>
      </c>
      <c r="Z41" s="62">
        <f t="shared" si="16"/>
        <v>0</v>
      </c>
      <c r="AA41" s="62">
        <f t="shared" si="16"/>
        <v>0</v>
      </c>
      <c r="AB41" s="62">
        <f t="shared" si="16"/>
        <v>0</v>
      </c>
      <c r="AC41" s="62">
        <f t="shared" si="16"/>
        <v>1</v>
      </c>
      <c r="AD41" s="64">
        <f t="shared" si="17"/>
        <v>9</v>
      </c>
    </row>
    <row r="42" spans="1:30" ht="12.6" customHeight="1" x14ac:dyDescent="0.2">
      <c r="A42" s="29" t="s">
        <v>1095</v>
      </c>
      <c r="B42" s="31">
        <f>VLOOKUP(A42,Master!$A:$H,2,FALSE)</f>
        <v>41258</v>
      </c>
      <c r="C42" s="65">
        <f>VLOOKUP(A42,Master!$A:$H,3,FALSE)</f>
        <v>0.75</v>
      </c>
      <c r="D42" s="31" t="str">
        <f>VLOOKUP(A42,Master!$A:$H,4,FALSE)</f>
        <v>CTK</v>
      </c>
      <c r="E42" s="31" t="s">
        <v>43</v>
      </c>
      <c r="F42" s="31" t="s">
        <v>48</v>
      </c>
      <c r="G42" s="66">
        <f>VLOOKUP(A42,Master!$A:$H,7,FALSE)</f>
        <v>7</v>
      </c>
      <c r="H42" s="31" t="str">
        <f>VLOOKUP(A42,Master!$A:$H,8,FALSE)</f>
        <v>Girls</v>
      </c>
      <c r="I42" s="5" t="str">
        <f t="shared" si="0"/>
        <v>JOE1NDA1</v>
      </c>
      <c r="J42" s="5" t="str">
        <f t="shared" si="1"/>
        <v>CTKNDA1</v>
      </c>
      <c r="K42" s="5"/>
      <c r="L42" s="5"/>
      <c r="N42"/>
      <c r="O42" s="8" t="str">
        <f t="shared" si="15"/>
        <v>OLA1</v>
      </c>
      <c r="P42" s="54">
        <f t="shared" si="16"/>
        <v>0</v>
      </c>
      <c r="Q42" s="54">
        <f t="shared" si="16"/>
        <v>1</v>
      </c>
      <c r="R42" s="54">
        <f t="shared" si="16"/>
        <v>0</v>
      </c>
      <c r="S42" s="54">
        <f t="shared" si="16"/>
        <v>1</v>
      </c>
      <c r="T42" s="54">
        <f t="shared" si="16"/>
        <v>0</v>
      </c>
      <c r="U42" s="54">
        <f t="shared" si="16"/>
        <v>1</v>
      </c>
      <c r="V42" s="58">
        <f t="shared" si="16"/>
        <v>0</v>
      </c>
      <c r="W42" s="54">
        <f t="shared" si="16"/>
        <v>1</v>
      </c>
      <c r="X42" s="54">
        <f t="shared" si="16"/>
        <v>1</v>
      </c>
      <c r="Y42" s="54">
        <f t="shared" si="16"/>
        <v>1</v>
      </c>
      <c r="Z42" s="54">
        <f t="shared" si="16"/>
        <v>1</v>
      </c>
      <c r="AA42" s="54">
        <f t="shared" si="16"/>
        <v>0</v>
      </c>
      <c r="AB42" s="54">
        <f t="shared" si="16"/>
        <v>1</v>
      </c>
      <c r="AC42" s="54">
        <f t="shared" si="16"/>
        <v>1</v>
      </c>
      <c r="AD42" s="23">
        <f t="shared" si="17"/>
        <v>9</v>
      </c>
    </row>
    <row r="43" spans="1:30" ht="12.6" customHeight="1" x14ac:dyDescent="0.2">
      <c r="A43" s="29" t="s">
        <v>1096</v>
      </c>
      <c r="B43" s="31">
        <f>VLOOKUP(A43,Master!$A:$H,2,FALSE)</f>
        <v>41258</v>
      </c>
      <c r="C43" s="65">
        <f>VLOOKUP(A43,Master!$A:$H,3,FALSE)</f>
        <v>0.58333333333333304</v>
      </c>
      <c r="D43" s="31" t="str">
        <f>VLOOKUP(A43,Master!$A:$H,4,FALSE)</f>
        <v>SJN</v>
      </c>
      <c r="E43" s="31" t="s">
        <v>4</v>
      </c>
      <c r="F43" s="31" t="s">
        <v>26</v>
      </c>
      <c r="G43" s="66">
        <f>VLOOKUP(A43,Master!$A:$H,7,FALSE)</f>
        <v>7</v>
      </c>
      <c r="H43" s="31" t="str">
        <f>VLOOKUP(A43,Master!$A:$H,8,FALSE)</f>
        <v>Girls</v>
      </c>
      <c r="I43" s="5" t="str">
        <f t="shared" si="0"/>
        <v>CTK1SPC1</v>
      </c>
      <c r="J43" s="5" t="str">
        <f t="shared" si="1"/>
        <v>SJNSPC1</v>
      </c>
      <c r="K43" s="5"/>
      <c r="L43" s="5"/>
      <c r="N43"/>
      <c r="O43" s="8" t="str">
        <f t="shared" si="15"/>
        <v>SCL1</v>
      </c>
      <c r="P43" s="62">
        <f t="shared" si="16"/>
        <v>1</v>
      </c>
      <c r="Q43" s="62">
        <f t="shared" si="16"/>
        <v>1</v>
      </c>
      <c r="R43" s="62">
        <f t="shared" si="16"/>
        <v>1</v>
      </c>
      <c r="S43" s="62">
        <f t="shared" si="16"/>
        <v>0</v>
      </c>
      <c r="T43" s="62">
        <f t="shared" si="16"/>
        <v>1</v>
      </c>
      <c r="U43" s="62">
        <f t="shared" si="16"/>
        <v>0</v>
      </c>
      <c r="V43" s="62">
        <f t="shared" si="16"/>
        <v>1</v>
      </c>
      <c r="W43" s="58">
        <f t="shared" si="16"/>
        <v>0</v>
      </c>
      <c r="X43" s="62">
        <f t="shared" si="16"/>
        <v>0</v>
      </c>
      <c r="Y43" s="62">
        <f t="shared" si="16"/>
        <v>1</v>
      </c>
      <c r="Z43" s="62">
        <f t="shared" si="16"/>
        <v>1</v>
      </c>
      <c r="AA43" s="62">
        <f t="shared" si="16"/>
        <v>0</v>
      </c>
      <c r="AB43" s="62">
        <f t="shared" si="16"/>
        <v>1</v>
      </c>
      <c r="AC43" s="62">
        <f t="shared" si="16"/>
        <v>1</v>
      </c>
      <c r="AD43" s="64">
        <f t="shared" si="17"/>
        <v>9</v>
      </c>
    </row>
    <row r="44" spans="1:30" ht="12.6" customHeight="1" x14ac:dyDescent="0.2">
      <c r="A44" s="29" t="s">
        <v>1097</v>
      </c>
      <c r="B44" s="31">
        <f>VLOOKUP(A44,Master!$A:$H,2,FALSE)</f>
        <v>41279</v>
      </c>
      <c r="C44" s="65">
        <f>VLOOKUP(A44,Master!$A:$H,3,FALSE)</f>
        <v>0.75</v>
      </c>
      <c r="D44" s="31" t="str">
        <f>VLOOKUP(A44,Master!$A:$H,4,FALSE)</f>
        <v>BRG</v>
      </c>
      <c r="E44" s="31" t="s">
        <v>48</v>
      </c>
      <c r="F44" s="31" t="s">
        <v>4</v>
      </c>
      <c r="G44" s="66">
        <f>VLOOKUP(A44,Master!$A:$H,7,FALSE)</f>
        <v>7</v>
      </c>
      <c r="H44" s="31" t="str">
        <f>VLOOKUP(A44,Master!$A:$H,8,FALSE)</f>
        <v>Girls</v>
      </c>
      <c r="I44" s="5" t="str">
        <f t="shared" si="0"/>
        <v>NDA1CTK1</v>
      </c>
      <c r="J44" s="5" t="str">
        <f t="shared" si="1"/>
        <v>BRGCTK1</v>
      </c>
      <c r="K44" s="5"/>
      <c r="L44" s="5"/>
      <c r="N44"/>
      <c r="O44" s="8" t="str">
        <f t="shared" si="15"/>
        <v>SCS1</v>
      </c>
      <c r="P44" s="54">
        <f t="shared" si="16"/>
        <v>1</v>
      </c>
      <c r="Q44" s="54">
        <f t="shared" si="16"/>
        <v>0</v>
      </c>
      <c r="R44" s="54">
        <f t="shared" si="16"/>
        <v>1</v>
      </c>
      <c r="S44" s="54">
        <f t="shared" si="16"/>
        <v>0</v>
      </c>
      <c r="T44" s="54">
        <f t="shared" si="16"/>
        <v>1</v>
      </c>
      <c r="U44" s="54">
        <f t="shared" si="16"/>
        <v>1</v>
      </c>
      <c r="V44" s="54">
        <f t="shared" si="16"/>
        <v>1</v>
      </c>
      <c r="W44" s="54">
        <f t="shared" si="16"/>
        <v>0</v>
      </c>
      <c r="X44" s="58">
        <f t="shared" si="16"/>
        <v>0</v>
      </c>
      <c r="Y44" s="54">
        <f t="shared" si="16"/>
        <v>1</v>
      </c>
      <c r="Z44" s="54">
        <f t="shared" si="16"/>
        <v>1</v>
      </c>
      <c r="AA44" s="54">
        <f t="shared" si="16"/>
        <v>0</v>
      </c>
      <c r="AB44" s="54">
        <f t="shared" si="16"/>
        <v>1</v>
      </c>
      <c r="AC44" s="54">
        <f t="shared" si="16"/>
        <v>1</v>
      </c>
      <c r="AD44" s="23">
        <f t="shared" si="17"/>
        <v>9</v>
      </c>
    </row>
    <row r="45" spans="1:30" ht="12.6" customHeight="1" x14ac:dyDescent="0.2">
      <c r="A45" s="29" t="s">
        <v>1098</v>
      </c>
      <c r="B45" s="31">
        <f>VLOOKUP(A45,Master!$A:$H,2,FALSE)</f>
        <v>41279</v>
      </c>
      <c r="C45" s="65">
        <f>VLOOKUP(A45,Master!$A:$H,3,FALSE)</f>
        <v>0</v>
      </c>
      <c r="D45" s="31" t="str">
        <f>VLOOKUP(A45,Master!$A:$H,4,FALSE)</f>
        <v>BYE</v>
      </c>
      <c r="E45" s="31" t="s">
        <v>26</v>
      </c>
      <c r="F45" s="31" t="s">
        <v>20</v>
      </c>
      <c r="G45" s="66">
        <f>VLOOKUP(A45,Master!$A:$H,7,FALSE)</f>
        <v>7</v>
      </c>
      <c r="H45" s="31" t="str">
        <f>VLOOKUP(A45,Master!$A:$H,8,FALSE)</f>
        <v>Girls</v>
      </c>
      <c r="I45" s="5" t="str">
        <f t="shared" si="0"/>
        <v>SPC1OLA1</v>
      </c>
      <c r="J45" s="5" t="str">
        <f t="shared" si="1"/>
        <v>BYEOLA1</v>
      </c>
      <c r="K45" s="5"/>
      <c r="L45" s="5"/>
      <c r="N45"/>
      <c r="O45" s="8" t="str">
        <f t="shared" si="15"/>
        <v>SJN1</v>
      </c>
      <c r="P45" s="62">
        <f t="shared" si="16"/>
        <v>0</v>
      </c>
      <c r="Q45" s="62">
        <f t="shared" si="16"/>
        <v>1</v>
      </c>
      <c r="R45" s="62">
        <f t="shared" si="16"/>
        <v>1</v>
      </c>
      <c r="S45" s="62">
        <f t="shared" si="16"/>
        <v>1</v>
      </c>
      <c r="T45" s="62">
        <f t="shared" si="16"/>
        <v>0</v>
      </c>
      <c r="U45" s="62">
        <f t="shared" si="16"/>
        <v>1</v>
      </c>
      <c r="V45" s="62">
        <f t="shared" si="16"/>
        <v>1</v>
      </c>
      <c r="W45" s="62">
        <f t="shared" si="16"/>
        <v>1</v>
      </c>
      <c r="X45" s="62">
        <f t="shared" si="16"/>
        <v>1</v>
      </c>
      <c r="Y45" s="58">
        <f t="shared" si="16"/>
        <v>0</v>
      </c>
      <c r="Z45" s="62">
        <f t="shared" si="16"/>
        <v>1</v>
      </c>
      <c r="AA45" s="62">
        <f t="shared" si="16"/>
        <v>0</v>
      </c>
      <c r="AB45" s="62">
        <f t="shared" si="16"/>
        <v>1</v>
      </c>
      <c r="AC45" s="62">
        <f t="shared" si="16"/>
        <v>1</v>
      </c>
      <c r="AD45" s="64">
        <f t="shared" si="17"/>
        <v>10</v>
      </c>
    </row>
    <row r="46" spans="1:30" ht="12.6" customHeight="1" x14ac:dyDescent="0.2">
      <c r="A46" s="29" t="s">
        <v>1099</v>
      </c>
      <c r="B46" s="31">
        <f>VLOOKUP(A46,Master!$A:$H,2,FALSE)</f>
        <v>41279</v>
      </c>
      <c r="C46" s="65">
        <f>VLOOKUP(A46,Master!$A:$H,3,FALSE)</f>
        <v>0.70833333333333304</v>
      </c>
      <c r="D46" s="31" t="str">
        <f>VLOOKUP(A46,Master!$A:$H,4,FALSE)</f>
        <v>STM</v>
      </c>
      <c r="E46" s="31" t="s">
        <v>19</v>
      </c>
      <c r="F46" s="31" t="s">
        <v>17</v>
      </c>
      <c r="G46" s="66">
        <f>VLOOKUP(A46,Master!$A:$H,7,FALSE)</f>
        <v>7</v>
      </c>
      <c r="H46" s="31" t="str">
        <f>VLOOKUP(A46,Master!$A:$H,8,FALSE)</f>
        <v>Girls</v>
      </c>
      <c r="I46" s="5" t="str">
        <f t="shared" si="0"/>
        <v>SJN1BYE</v>
      </c>
      <c r="J46" s="5" t="str">
        <f t="shared" si="1"/>
        <v>STMBYE</v>
      </c>
      <c r="K46" s="5"/>
      <c r="L46" s="5"/>
      <c r="N46"/>
      <c r="O46" s="8" t="str">
        <f t="shared" si="15"/>
        <v>SPC1</v>
      </c>
      <c r="P46" s="54">
        <f t="shared" si="16"/>
        <v>1</v>
      </c>
      <c r="Q46" s="54">
        <f t="shared" si="16"/>
        <v>1</v>
      </c>
      <c r="R46" s="54">
        <f t="shared" si="16"/>
        <v>1</v>
      </c>
      <c r="S46" s="54">
        <f t="shared" si="16"/>
        <v>1</v>
      </c>
      <c r="T46" s="54">
        <f t="shared" si="16"/>
        <v>1</v>
      </c>
      <c r="U46" s="54">
        <f t="shared" si="16"/>
        <v>0</v>
      </c>
      <c r="V46" s="54">
        <f t="shared" si="16"/>
        <v>1</v>
      </c>
      <c r="W46" s="54">
        <f t="shared" si="16"/>
        <v>1</v>
      </c>
      <c r="X46" s="54">
        <f t="shared" si="16"/>
        <v>1</v>
      </c>
      <c r="Y46" s="54">
        <f t="shared" si="16"/>
        <v>1</v>
      </c>
      <c r="Z46" s="58">
        <f t="shared" si="16"/>
        <v>0</v>
      </c>
      <c r="AA46" s="58">
        <f t="shared" si="16"/>
        <v>0</v>
      </c>
      <c r="AB46" s="54">
        <f t="shared" si="16"/>
        <v>0</v>
      </c>
      <c r="AC46" s="54">
        <f t="shared" si="16"/>
        <v>1</v>
      </c>
      <c r="AD46" s="23">
        <f t="shared" si="17"/>
        <v>10</v>
      </c>
    </row>
    <row r="47" spans="1:30" ht="12.6" customHeight="1" x14ac:dyDescent="0.2">
      <c r="A47" s="29" t="s">
        <v>1100</v>
      </c>
      <c r="B47" s="31">
        <f>VLOOKUP(A47,Master!$A:$H,2,FALSE)</f>
        <v>41279</v>
      </c>
      <c r="C47" s="65">
        <f>VLOOKUP(A47,Master!$A:$H,3,FALSE)</f>
        <v>0.66666666666666696</v>
      </c>
      <c r="D47" s="31" t="str">
        <f>VLOOKUP(A47,Master!$A:$H,4,FALSE)</f>
        <v>IHM</v>
      </c>
      <c r="E47" s="31" t="s">
        <v>13</v>
      </c>
      <c r="F47" s="31" t="s">
        <v>49</v>
      </c>
      <c r="G47" s="66">
        <f>VLOOKUP(A47,Master!$A:$H,7,FALSE)</f>
        <v>7</v>
      </c>
      <c r="H47" s="31" t="str">
        <f>VLOOKUP(A47,Master!$A:$H,8,FALSE)</f>
        <v>Girls</v>
      </c>
      <c r="I47" s="5" t="str">
        <f t="shared" si="0"/>
        <v>SJN2SCS1</v>
      </c>
      <c r="J47" s="5" t="str">
        <f t="shared" si="1"/>
        <v>IHMSCS1</v>
      </c>
      <c r="K47" s="5"/>
      <c r="L47" s="5"/>
      <c r="N47"/>
      <c r="O47" s="8" t="str">
        <f t="shared" si="15"/>
        <v>SPC2</v>
      </c>
      <c r="P47" s="54">
        <f t="shared" si="16"/>
        <v>0</v>
      </c>
      <c r="Q47" s="54">
        <f t="shared" si="16"/>
        <v>0</v>
      </c>
      <c r="R47" s="54">
        <f t="shared" si="16"/>
        <v>0</v>
      </c>
      <c r="S47" s="54">
        <f t="shared" si="16"/>
        <v>0</v>
      </c>
      <c r="T47" s="54">
        <f t="shared" si="16"/>
        <v>0</v>
      </c>
      <c r="U47" s="54">
        <f t="shared" si="16"/>
        <v>0</v>
      </c>
      <c r="V47" s="54">
        <f t="shared" si="16"/>
        <v>0</v>
      </c>
      <c r="W47" s="54">
        <f t="shared" si="16"/>
        <v>0</v>
      </c>
      <c r="X47" s="54">
        <f t="shared" si="16"/>
        <v>0</v>
      </c>
      <c r="Y47" s="54">
        <f t="shared" si="16"/>
        <v>0</v>
      </c>
      <c r="Z47" s="58">
        <f t="shared" si="16"/>
        <v>0</v>
      </c>
      <c r="AA47" s="58">
        <f t="shared" si="16"/>
        <v>0</v>
      </c>
      <c r="AB47" s="54">
        <f t="shared" si="16"/>
        <v>0</v>
      </c>
      <c r="AC47" s="54">
        <f t="shared" si="16"/>
        <v>0</v>
      </c>
      <c r="AD47" s="23">
        <f t="shared" si="17"/>
        <v>0</v>
      </c>
    </row>
    <row r="48" spans="1:30" ht="12.6" customHeight="1" x14ac:dyDescent="0.2">
      <c r="A48" s="29" t="s">
        <v>1101</v>
      </c>
      <c r="B48" s="31">
        <f>VLOOKUP(A48,Master!$A:$H,2,FALSE)</f>
        <v>41279</v>
      </c>
      <c r="C48" s="65">
        <f>VLOOKUP(A48,Master!$A:$H,3,FALSE)</f>
        <v>0.70833333333333304</v>
      </c>
      <c r="D48" s="31" t="str">
        <f>VLOOKUP(A48,Master!$A:$H,4,FALSE)</f>
        <v>SPC</v>
      </c>
      <c r="E48" s="31" t="s">
        <v>12</v>
      </c>
      <c r="F48" s="31" t="s">
        <v>15</v>
      </c>
      <c r="G48" s="66">
        <f>VLOOKUP(A48,Master!$A:$H,7,FALSE)</f>
        <v>7</v>
      </c>
      <c r="H48" s="31" t="str">
        <f>VLOOKUP(A48,Master!$A:$H,8,FALSE)</f>
        <v>Girls</v>
      </c>
      <c r="I48" s="5" t="str">
        <f t="shared" si="0"/>
        <v>JUD1IHM1</v>
      </c>
      <c r="J48" s="5" t="str">
        <f t="shared" si="1"/>
        <v>SPCIHM1</v>
      </c>
      <c r="K48" s="5"/>
      <c r="L48" s="5"/>
      <c r="N48"/>
      <c r="O48" s="8" t="str">
        <f t="shared" si="15"/>
        <v>STM1</v>
      </c>
      <c r="P48" s="62">
        <f t="shared" si="16"/>
        <v>1</v>
      </c>
      <c r="Q48" s="62">
        <f t="shared" si="16"/>
        <v>1</v>
      </c>
      <c r="R48" s="62">
        <f t="shared" si="16"/>
        <v>1</v>
      </c>
      <c r="S48" s="62">
        <f t="shared" si="16"/>
        <v>1</v>
      </c>
      <c r="T48" s="62">
        <f t="shared" si="16"/>
        <v>1</v>
      </c>
      <c r="U48" s="62">
        <f t="shared" si="16"/>
        <v>0</v>
      </c>
      <c r="V48" s="62">
        <f t="shared" si="16"/>
        <v>1</v>
      </c>
      <c r="W48" s="62">
        <f t="shared" si="16"/>
        <v>1</v>
      </c>
      <c r="X48" s="62">
        <f t="shared" si="16"/>
        <v>1</v>
      </c>
      <c r="Y48" s="62">
        <f t="shared" si="16"/>
        <v>1</v>
      </c>
      <c r="Z48" s="62">
        <f t="shared" si="16"/>
        <v>0</v>
      </c>
      <c r="AA48" s="62">
        <f t="shared" si="16"/>
        <v>0</v>
      </c>
      <c r="AB48" s="58">
        <f t="shared" si="16"/>
        <v>0</v>
      </c>
      <c r="AC48" s="62">
        <f t="shared" si="16"/>
        <v>0</v>
      </c>
      <c r="AD48" s="64">
        <f t="shared" si="17"/>
        <v>9</v>
      </c>
    </row>
    <row r="49" spans="1:30" ht="12.6" customHeight="1" x14ac:dyDescent="0.2">
      <c r="A49" s="29" t="s">
        <v>1102</v>
      </c>
      <c r="B49" s="31">
        <f>VLOOKUP(A49,Master!$A:$H,2,FALSE)</f>
        <v>41279</v>
      </c>
      <c r="C49" s="65">
        <f>VLOOKUP(A49,Master!$A:$H,3,FALSE)</f>
        <v>0.625</v>
      </c>
      <c r="D49" s="31" t="str">
        <f>VLOOKUP(A49,Master!$A:$H,4,FALSE)</f>
        <v>OLA</v>
      </c>
      <c r="E49" s="31" t="s">
        <v>7</v>
      </c>
      <c r="F49" s="31" t="s">
        <v>44</v>
      </c>
      <c r="G49" s="66">
        <f>VLOOKUP(A49,Master!$A:$H,7,FALSE)</f>
        <v>7</v>
      </c>
      <c r="H49" s="31" t="str">
        <f>VLOOKUP(A49,Master!$A:$H,8,FALSE)</f>
        <v>Girls</v>
      </c>
      <c r="I49" s="5" t="str">
        <f t="shared" si="0"/>
        <v>BRG1SCL1</v>
      </c>
      <c r="J49" s="5" t="str">
        <f t="shared" si="1"/>
        <v>OLASCL1</v>
      </c>
      <c r="K49" s="5"/>
      <c r="L49" s="5"/>
      <c r="N49"/>
      <c r="O49" s="8" t="str">
        <f t="shared" si="15"/>
        <v>BYE</v>
      </c>
      <c r="P49" s="54">
        <f t="shared" si="16"/>
        <v>1</v>
      </c>
      <c r="Q49" s="54">
        <f t="shared" si="16"/>
        <v>1</v>
      </c>
      <c r="R49" s="54">
        <f t="shared" si="16"/>
        <v>1</v>
      </c>
      <c r="S49" s="54">
        <f t="shared" si="16"/>
        <v>1</v>
      </c>
      <c r="T49" s="54">
        <f t="shared" si="16"/>
        <v>0</v>
      </c>
      <c r="U49" s="54">
        <f t="shared" si="16"/>
        <v>1</v>
      </c>
      <c r="V49" s="54">
        <f t="shared" si="16"/>
        <v>1</v>
      </c>
      <c r="W49" s="54">
        <f t="shared" si="16"/>
        <v>1</v>
      </c>
      <c r="X49" s="54">
        <f t="shared" si="16"/>
        <v>1</v>
      </c>
      <c r="Y49" s="54">
        <f t="shared" si="16"/>
        <v>1</v>
      </c>
      <c r="Z49" s="54">
        <f t="shared" si="16"/>
        <v>1</v>
      </c>
      <c r="AA49" s="54">
        <f t="shared" si="16"/>
        <v>0</v>
      </c>
      <c r="AB49" s="54">
        <f t="shared" si="16"/>
        <v>0</v>
      </c>
      <c r="AC49" s="58">
        <f t="shared" si="16"/>
        <v>0</v>
      </c>
      <c r="AD49" s="23">
        <f t="shared" si="17"/>
        <v>10</v>
      </c>
    </row>
    <row r="50" spans="1:30" ht="12.6" customHeight="1" x14ac:dyDescent="0.2">
      <c r="A50" s="29" t="s">
        <v>1103</v>
      </c>
      <c r="B50" s="31">
        <f>VLOOKUP(A50,Master!$A:$H,2,FALSE)</f>
        <v>41279</v>
      </c>
      <c r="C50" s="65">
        <f>VLOOKUP(A50,Master!$A:$H,3,FALSE)</f>
        <v>0.66666666666666696</v>
      </c>
      <c r="D50" s="31" t="str">
        <f>VLOOKUP(A50,Master!$A:$H,4,FALSE)</f>
        <v>SCL</v>
      </c>
      <c r="E50" s="31" t="s">
        <v>18</v>
      </c>
      <c r="F50" s="31" t="s">
        <v>43</v>
      </c>
      <c r="G50" s="66">
        <f>VLOOKUP(A50,Master!$A:$H,7,FALSE)</f>
        <v>7</v>
      </c>
      <c r="H50" s="31" t="str">
        <f>VLOOKUP(A50,Master!$A:$H,8,FALSE)</f>
        <v>Girls</v>
      </c>
      <c r="I50" s="5" t="str">
        <f t="shared" si="0"/>
        <v>STM1JOE1</v>
      </c>
      <c r="J50" s="5" t="str">
        <f t="shared" si="1"/>
        <v>SCLJOE1</v>
      </c>
      <c r="K50" s="5"/>
      <c r="L50" s="5"/>
      <c r="N50"/>
      <c r="O50" s="55" t="s">
        <v>29</v>
      </c>
      <c r="P50" s="9">
        <f t="shared" ref="P50:AC50" si="18">SUM(P36:P49)</f>
        <v>9</v>
      </c>
      <c r="Q50" s="9">
        <f t="shared" si="18"/>
        <v>9</v>
      </c>
      <c r="R50" s="9">
        <f t="shared" si="18"/>
        <v>9</v>
      </c>
      <c r="S50" s="9">
        <f t="shared" si="18"/>
        <v>9</v>
      </c>
      <c r="T50" s="9">
        <f t="shared" si="18"/>
        <v>9</v>
      </c>
      <c r="U50" s="9">
        <f t="shared" si="18"/>
        <v>9</v>
      </c>
      <c r="V50" s="9">
        <f t="shared" si="18"/>
        <v>9</v>
      </c>
      <c r="W50" s="9">
        <f t="shared" si="18"/>
        <v>9</v>
      </c>
      <c r="X50" s="9">
        <f t="shared" si="18"/>
        <v>9</v>
      </c>
      <c r="Y50" s="9">
        <f t="shared" si="18"/>
        <v>10</v>
      </c>
      <c r="Z50" s="9">
        <f t="shared" si="18"/>
        <v>10</v>
      </c>
      <c r="AA50" s="9">
        <f t="shared" si="18"/>
        <v>0</v>
      </c>
      <c r="AB50" s="9">
        <f t="shared" si="18"/>
        <v>9</v>
      </c>
      <c r="AC50" s="9">
        <f t="shared" si="18"/>
        <v>10</v>
      </c>
      <c r="AD50" s="10"/>
    </row>
    <row r="51" spans="1:30" ht="12.6" customHeight="1" x14ac:dyDescent="0.2">
      <c r="A51" s="29" t="s">
        <v>1104</v>
      </c>
      <c r="B51" s="31">
        <f>VLOOKUP(A51,Master!$A:$H,2,FALSE)</f>
        <v>41286</v>
      </c>
      <c r="C51" s="65">
        <f>VLOOKUP(A51,Master!$A:$H,3,FALSE)</f>
        <v>0.66666666666666696</v>
      </c>
      <c r="D51" s="31" t="str">
        <f>VLOOKUP(A51,Master!$A:$H,4,FALSE)</f>
        <v>SPC</v>
      </c>
      <c r="E51" s="31" t="s">
        <v>43</v>
      </c>
      <c r="F51" s="31" t="s">
        <v>13</v>
      </c>
      <c r="G51" s="66">
        <f>VLOOKUP(A51,Master!$A:$H,7,FALSE)</f>
        <v>7</v>
      </c>
      <c r="H51" s="31" t="str">
        <f>VLOOKUP(A51,Master!$A:$H,8,FALSE)</f>
        <v>Girls</v>
      </c>
      <c r="I51" s="5" t="str">
        <f t="shared" si="0"/>
        <v>JOE1SJN2</v>
      </c>
      <c r="J51" s="5" t="str">
        <f t="shared" si="1"/>
        <v>SPCSJN2</v>
      </c>
      <c r="K51" s="5"/>
      <c r="L51" s="5"/>
      <c r="N51"/>
    </row>
    <row r="52" spans="1:30" ht="12.6" customHeight="1" x14ac:dyDescent="0.2">
      <c r="A52" s="29" t="s">
        <v>1105</v>
      </c>
      <c r="B52" s="31">
        <f>VLOOKUP(A52,Master!$A:$H,2,FALSE)</f>
        <v>41286</v>
      </c>
      <c r="C52" s="65">
        <f>VLOOKUP(A52,Master!$A:$H,3,FALSE)</f>
        <v>0.66666666666666696</v>
      </c>
      <c r="D52" s="31" t="str">
        <f>VLOOKUP(A52,Master!$A:$H,4,FALSE)</f>
        <v>MAR-K</v>
      </c>
      <c r="E52" s="31" t="s">
        <v>4</v>
      </c>
      <c r="F52" s="31" t="s">
        <v>18</v>
      </c>
      <c r="G52" s="66">
        <f>VLOOKUP(A52,Master!$A:$H,7,FALSE)</f>
        <v>7</v>
      </c>
      <c r="H52" s="31" t="str">
        <f>VLOOKUP(A52,Master!$A:$H,8,FALSE)</f>
        <v>Girls</v>
      </c>
      <c r="I52" s="5" t="str">
        <f t="shared" si="0"/>
        <v>CTK1STM1</v>
      </c>
      <c r="J52" s="5" t="str">
        <f t="shared" si="1"/>
        <v>MAR-KSTM1</v>
      </c>
      <c r="K52" s="5"/>
      <c r="L52" s="5"/>
      <c r="N52"/>
    </row>
    <row r="53" spans="1:30" ht="12.6" customHeight="1" x14ac:dyDescent="0.15">
      <c r="A53" s="29" t="s">
        <v>1106</v>
      </c>
      <c r="B53" s="31">
        <f>VLOOKUP(A53,Master!$A:$H,2,FALSE)</f>
        <v>41286</v>
      </c>
      <c r="C53" s="65">
        <f>VLOOKUP(A53,Master!$A:$H,3,FALSE)</f>
        <v>0</v>
      </c>
      <c r="D53" s="31" t="str">
        <f>VLOOKUP(A53,Master!$A:$H,4,FALSE)</f>
        <v>BYE</v>
      </c>
      <c r="E53" s="31" t="s">
        <v>20</v>
      </c>
      <c r="F53" s="31" t="s">
        <v>48</v>
      </c>
      <c r="G53" s="66">
        <f>VLOOKUP(A53,Master!$A:$H,7,FALSE)</f>
        <v>7</v>
      </c>
      <c r="H53" s="31" t="str">
        <f>VLOOKUP(A53,Master!$A:$H,8,FALSE)</f>
        <v>Girls</v>
      </c>
      <c r="I53" s="5" t="str">
        <f t="shared" si="0"/>
        <v>OLA1NDA1</v>
      </c>
      <c r="J53" s="5" t="str">
        <f t="shared" si="1"/>
        <v>BYENDA1</v>
      </c>
      <c r="K53" s="5"/>
      <c r="L53" s="5"/>
    </row>
    <row r="54" spans="1:30" ht="12.6" customHeight="1" x14ac:dyDescent="0.15">
      <c r="A54" s="29" t="s">
        <v>1107</v>
      </c>
      <c r="B54" s="31">
        <f>VLOOKUP(A54,Master!$A:$H,2,FALSE)</f>
        <v>41286</v>
      </c>
      <c r="C54" s="65">
        <f>VLOOKUP(A54,Master!$A:$H,3,FALSE)</f>
        <v>0.70833333333333304</v>
      </c>
      <c r="D54" s="31" t="str">
        <f>VLOOKUP(A54,Master!$A:$H,4,FALSE)</f>
        <v>CTK</v>
      </c>
      <c r="E54" s="31" t="s">
        <v>19</v>
      </c>
      <c r="F54" s="31" t="s">
        <v>26</v>
      </c>
      <c r="G54" s="66">
        <f>VLOOKUP(A54,Master!$A:$H,7,FALSE)</f>
        <v>7</v>
      </c>
      <c r="H54" s="31" t="str">
        <f>VLOOKUP(A54,Master!$A:$H,8,FALSE)</f>
        <v>Girls</v>
      </c>
      <c r="I54" s="5" t="str">
        <f t="shared" si="0"/>
        <v>SJN1SPC1</v>
      </c>
      <c r="J54" s="5" t="str">
        <f t="shared" si="1"/>
        <v>CTKSPC1</v>
      </c>
      <c r="K54" s="5"/>
      <c r="L54" s="5"/>
    </row>
    <row r="55" spans="1:30" ht="12.6" customHeight="1" x14ac:dyDescent="0.15">
      <c r="A55" s="29" t="s">
        <v>1108</v>
      </c>
      <c r="B55" s="31">
        <f>VLOOKUP(A55,Master!$A:$H,2,FALSE)</f>
        <v>41286</v>
      </c>
      <c r="C55" s="65">
        <f>VLOOKUP(A55,Master!$A:$H,3,FALSE)</f>
        <v>0.625</v>
      </c>
      <c r="D55" s="31" t="str">
        <f>VLOOKUP(A55,Master!$A:$H,4,FALSE)</f>
        <v>IHM</v>
      </c>
      <c r="E55" s="31" t="s">
        <v>44</v>
      </c>
      <c r="F55" s="31" t="s">
        <v>17</v>
      </c>
      <c r="G55" s="66">
        <f>VLOOKUP(A55,Master!$A:$H,7,FALSE)</f>
        <v>7</v>
      </c>
      <c r="H55" s="31" t="str">
        <f>VLOOKUP(A55,Master!$A:$H,8,FALSE)</f>
        <v>Girls</v>
      </c>
      <c r="I55" s="5" t="str">
        <f t="shared" si="0"/>
        <v>SCL1BYE</v>
      </c>
      <c r="J55" s="5" t="str">
        <f t="shared" si="1"/>
        <v>IHMBYE</v>
      </c>
      <c r="K55" s="5"/>
      <c r="L55" s="5"/>
    </row>
    <row r="56" spans="1:30" ht="12.6" customHeight="1" x14ac:dyDescent="0.15">
      <c r="A56" s="29" t="s">
        <v>1109</v>
      </c>
      <c r="B56" s="31">
        <f>VLOOKUP(A56,Master!$A:$H,2,FALSE)</f>
        <v>41286</v>
      </c>
      <c r="C56" s="65">
        <f>VLOOKUP(A56,Master!$A:$H,3,FALSE)</f>
        <v>0.625</v>
      </c>
      <c r="D56" s="31" t="str">
        <f>VLOOKUP(A56,Master!$A:$H,4,FALSE)</f>
        <v>SCL</v>
      </c>
      <c r="E56" s="31" t="s">
        <v>49</v>
      </c>
      <c r="F56" s="31" t="s">
        <v>12</v>
      </c>
      <c r="G56" s="66">
        <f>VLOOKUP(A56,Master!$A:$H,7,FALSE)</f>
        <v>7</v>
      </c>
      <c r="H56" s="31" t="str">
        <f>VLOOKUP(A56,Master!$A:$H,8,FALSE)</f>
        <v>Girls</v>
      </c>
      <c r="I56" s="5" t="str">
        <f t="shared" si="0"/>
        <v>SCS1JUD1</v>
      </c>
      <c r="J56" s="5" t="str">
        <f t="shared" si="1"/>
        <v>SCLJUD1</v>
      </c>
      <c r="K56" s="5"/>
      <c r="L56" s="5"/>
    </row>
    <row r="57" spans="1:30" ht="12.6" customHeight="1" x14ac:dyDescent="0.15">
      <c r="A57" s="29" t="s">
        <v>1110</v>
      </c>
      <c r="B57" s="31">
        <f>VLOOKUP(A57,Master!$A:$H,2,FALSE)</f>
        <v>41286</v>
      </c>
      <c r="C57" s="65">
        <f>VLOOKUP(A57,Master!$A:$H,3,FALSE)</f>
        <v>0.625</v>
      </c>
      <c r="D57" s="31" t="str">
        <f>VLOOKUP(A57,Master!$A:$H,4,FALSE)</f>
        <v>SCS</v>
      </c>
      <c r="E57" s="31" t="s">
        <v>15</v>
      </c>
      <c r="F57" s="31" t="s">
        <v>7</v>
      </c>
      <c r="G57" s="66">
        <f>VLOOKUP(A57,Master!$A:$H,7,FALSE)</f>
        <v>7</v>
      </c>
      <c r="H57" s="31" t="str">
        <f>VLOOKUP(A57,Master!$A:$H,8,FALSE)</f>
        <v>Girls</v>
      </c>
      <c r="I57" s="5" t="str">
        <f t="shared" si="0"/>
        <v>IHM1BRG1</v>
      </c>
      <c r="J57" s="5" t="str">
        <f t="shared" si="1"/>
        <v>SCSBRG1</v>
      </c>
      <c r="K57" s="5"/>
      <c r="L57" s="5"/>
    </row>
    <row r="58" spans="1:30" ht="12.6" customHeight="1" x14ac:dyDescent="0.15">
      <c r="A58" s="29" t="s">
        <v>1111</v>
      </c>
      <c r="B58" s="31">
        <f>VLOOKUP(A58,Master!$A:$H,2,FALSE)</f>
        <v>41293</v>
      </c>
      <c r="C58" s="65">
        <f>VLOOKUP(A58,Master!$A:$H,3,FALSE)</f>
        <v>0.58333333333333304</v>
      </c>
      <c r="D58" s="31" t="str">
        <f>VLOOKUP(A58,Master!$A:$H,4,FALSE)</f>
        <v>SJN</v>
      </c>
      <c r="E58" s="31" t="s">
        <v>15</v>
      </c>
      <c r="F58" s="31" t="s">
        <v>44</v>
      </c>
      <c r="G58" s="66">
        <f>VLOOKUP(A58,Master!$A:$H,7,FALSE)</f>
        <v>7</v>
      </c>
      <c r="H58" s="31" t="str">
        <f>VLOOKUP(A58,Master!$A:$H,8,FALSE)</f>
        <v>Girls</v>
      </c>
      <c r="I58" s="5" t="str">
        <f t="shared" si="0"/>
        <v>IHM1SCL1</v>
      </c>
      <c r="J58" s="5" t="str">
        <f t="shared" si="1"/>
        <v>SJNSCL1</v>
      </c>
      <c r="K58" s="5"/>
      <c r="L58" s="5"/>
    </row>
    <row r="59" spans="1:30" ht="12.6" customHeight="1" x14ac:dyDescent="0.15">
      <c r="A59" s="29" t="s">
        <v>1112</v>
      </c>
      <c r="B59" s="31">
        <f>VLOOKUP(A59,Master!$A:$H,2,FALSE)</f>
        <v>41293</v>
      </c>
      <c r="C59" s="65">
        <f>VLOOKUP(A59,Master!$A:$H,3,FALSE)</f>
        <v>0.66666666666666696</v>
      </c>
      <c r="D59" s="31" t="str">
        <f>VLOOKUP(A59,Master!$A:$H,4,FALSE)</f>
        <v>BRG</v>
      </c>
      <c r="E59" s="31" t="s">
        <v>12</v>
      </c>
      <c r="F59" s="31" t="s">
        <v>43</v>
      </c>
      <c r="G59" s="66">
        <f>VLOOKUP(A59,Master!$A:$H,7,FALSE)</f>
        <v>7</v>
      </c>
      <c r="H59" s="31" t="str">
        <f>VLOOKUP(A59,Master!$A:$H,8,FALSE)</f>
        <v>Girls</v>
      </c>
      <c r="I59" s="5" t="str">
        <f t="shared" si="0"/>
        <v>JUD1JOE1</v>
      </c>
      <c r="J59" s="5" t="str">
        <f t="shared" si="1"/>
        <v>BRGJOE1</v>
      </c>
      <c r="K59" s="5"/>
      <c r="L59" s="5"/>
    </row>
    <row r="60" spans="1:30" ht="12.6" customHeight="1" x14ac:dyDescent="0.15">
      <c r="A60" s="29" t="s">
        <v>1113</v>
      </c>
      <c r="B60" s="31">
        <f>VLOOKUP(A60,Master!$A:$H,2,FALSE)</f>
        <v>41293</v>
      </c>
      <c r="C60" s="65">
        <f>VLOOKUP(A60,Master!$A:$H,3,FALSE)</f>
        <v>0</v>
      </c>
      <c r="D60" s="31" t="str">
        <f>VLOOKUP(A60,Master!$A:$H,4,FALSE)</f>
        <v>BYE</v>
      </c>
      <c r="E60" s="31" t="s">
        <v>13</v>
      </c>
      <c r="F60" s="31" t="s">
        <v>4</v>
      </c>
      <c r="G60" s="66">
        <f>VLOOKUP(A60,Master!$A:$H,7,FALSE)</f>
        <v>7</v>
      </c>
      <c r="H60" s="31" t="str">
        <f>VLOOKUP(A60,Master!$A:$H,8,FALSE)</f>
        <v>Girls</v>
      </c>
      <c r="I60" s="5" t="str">
        <f t="shared" si="0"/>
        <v>SJN2CTK1</v>
      </c>
      <c r="J60" s="5" t="str">
        <f t="shared" si="1"/>
        <v>BYECTK1</v>
      </c>
      <c r="K60" s="5"/>
      <c r="L60" s="5"/>
    </row>
    <row r="61" spans="1:30" ht="12.6" customHeight="1" x14ac:dyDescent="0.15">
      <c r="A61" s="29" t="s">
        <v>1114</v>
      </c>
      <c r="B61" s="31">
        <f>VLOOKUP(A61,Master!$A:$H,2,FALSE)</f>
        <v>41293</v>
      </c>
      <c r="C61" s="65">
        <f>VLOOKUP(A61,Master!$A:$H,3,FALSE)</f>
        <v>0.66666666666666696</v>
      </c>
      <c r="D61" s="31" t="str">
        <f>VLOOKUP(A61,Master!$A:$H,4,FALSE)</f>
        <v>SPC</v>
      </c>
      <c r="E61" s="31" t="s">
        <v>18</v>
      </c>
      <c r="F61" s="31" t="s">
        <v>20</v>
      </c>
      <c r="G61" s="66">
        <f>VLOOKUP(A61,Master!$A:$H,7,FALSE)</f>
        <v>7</v>
      </c>
      <c r="H61" s="31" t="str">
        <f>VLOOKUP(A61,Master!$A:$H,8,FALSE)</f>
        <v>Girls</v>
      </c>
      <c r="I61" s="5" t="str">
        <f t="shared" si="0"/>
        <v>STM1OLA1</v>
      </c>
      <c r="J61" s="5" t="str">
        <f t="shared" si="1"/>
        <v>SPCOLA1</v>
      </c>
      <c r="K61" s="5"/>
      <c r="L61" s="5"/>
    </row>
    <row r="62" spans="1:30" ht="12.6" customHeight="1" x14ac:dyDescent="0.15">
      <c r="A62" s="29" t="s">
        <v>1115</v>
      </c>
      <c r="B62" s="31">
        <f>VLOOKUP(A62,Master!$A:$H,2,FALSE)</f>
        <v>41293</v>
      </c>
      <c r="C62" s="65">
        <f>VLOOKUP(A62,Master!$A:$H,3,FALSE)</f>
        <v>0.66666666666666696</v>
      </c>
      <c r="D62" s="31" t="str">
        <f>VLOOKUP(A62,Master!$A:$H,4,FALSE)</f>
        <v>JOE</v>
      </c>
      <c r="E62" s="31" t="s">
        <v>48</v>
      </c>
      <c r="F62" s="31" t="s">
        <v>19</v>
      </c>
      <c r="G62" s="66">
        <f>VLOOKUP(A62,Master!$A:$H,7,FALSE)</f>
        <v>7</v>
      </c>
      <c r="H62" s="31" t="str">
        <f>VLOOKUP(A62,Master!$A:$H,8,FALSE)</f>
        <v>Girls</v>
      </c>
      <c r="I62" s="5" t="str">
        <f t="shared" si="0"/>
        <v>NDA1SJN1</v>
      </c>
      <c r="J62" s="5" t="str">
        <f t="shared" si="1"/>
        <v>JOESJN1</v>
      </c>
      <c r="K62" s="5"/>
      <c r="L62" s="5"/>
    </row>
    <row r="63" spans="1:30" ht="12.6" customHeight="1" x14ac:dyDescent="0.15">
      <c r="A63" s="29" t="s">
        <v>1116</v>
      </c>
      <c r="B63" s="31">
        <f>VLOOKUP(A63,Master!$A:$H,2,FALSE)</f>
        <v>41293</v>
      </c>
      <c r="C63" s="65">
        <f>VLOOKUP(A63,Master!$A:$H,3,FALSE)</f>
        <v>0.66666666666666696</v>
      </c>
      <c r="D63" s="31" t="str">
        <f>VLOOKUP(A63,Master!$A:$H,4,FALSE)</f>
        <v>SCL</v>
      </c>
      <c r="E63" s="31" t="s">
        <v>26</v>
      </c>
      <c r="F63" s="31" t="s">
        <v>17</v>
      </c>
      <c r="G63" s="66">
        <f>VLOOKUP(A63,Master!$A:$H,7,FALSE)</f>
        <v>7</v>
      </c>
      <c r="H63" s="31" t="str">
        <f>VLOOKUP(A63,Master!$A:$H,8,FALSE)</f>
        <v>Girls</v>
      </c>
      <c r="I63" s="5" t="str">
        <f t="shared" si="0"/>
        <v>SPC1BYE</v>
      </c>
      <c r="J63" s="5" t="str">
        <f t="shared" si="1"/>
        <v>SCLBYE</v>
      </c>
      <c r="K63" s="5"/>
      <c r="L63" s="5"/>
    </row>
    <row r="64" spans="1:30" ht="12.6" customHeight="1" x14ac:dyDescent="0.15">
      <c r="A64" s="29" t="s">
        <v>1117</v>
      </c>
      <c r="B64" s="31">
        <f>VLOOKUP(A64,Master!$A:$H,2,FALSE)</f>
        <v>41293</v>
      </c>
      <c r="C64" s="65">
        <f>VLOOKUP(A64,Master!$A:$H,3,FALSE)</f>
        <v>0.625</v>
      </c>
      <c r="D64" s="31" t="str">
        <f>VLOOKUP(A64,Master!$A:$H,4,FALSE)</f>
        <v>SCS</v>
      </c>
      <c r="E64" s="31" t="s">
        <v>7</v>
      </c>
      <c r="F64" s="31" t="s">
        <v>49</v>
      </c>
      <c r="G64" s="66">
        <f>VLOOKUP(A64,Master!$A:$H,7,FALSE)</f>
        <v>7</v>
      </c>
      <c r="H64" s="31" t="str">
        <f>VLOOKUP(A64,Master!$A:$H,8,FALSE)</f>
        <v>Girls</v>
      </c>
      <c r="I64" s="5" t="str">
        <f t="shared" si="0"/>
        <v>BRG1SCS1</v>
      </c>
      <c r="J64" s="5" t="str">
        <f t="shared" si="1"/>
        <v>SCSSCS1</v>
      </c>
      <c r="K64" s="5"/>
      <c r="L64" s="5"/>
    </row>
    <row r="65" spans="1:12" ht="12.6" customHeight="1" x14ac:dyDescent="0.15">
      <c r="A65" s="29" t="s">
        <v>1118</v>
      </c>
      <c r="B65" s="31">
        <f>VLOOKUP(A65,Master!$A:$H,2,FALSE)</f>
        <v>41300</v>
      </c>
      <c r="C65" s="65">
        <f>VLOOKUP(A65,Master!$A:$H,3,FALSE)</f>
        <v>0.54166666666666663</v>
      </c>
      <c r="D65" s="31" t="str">
        <f>VLOOKUP(A65,Master!$A:$H,4,FALSE)</f>
        <v>STM</v>
      </c>
      <c r="E65" s="31" t="s">
        <v>44</v>
      </c>
      <c r="F65" s="31" t="s">
        <v>26</v>
      </c>
      <c r="G65" s="66">
        <f>VLOOKUP(A65,Master!$A:$H,7,FALSE)</f>
        <v>7</v>
      </c>
      <c r="H65" s="31" t="str">
        <f>VLOOKUP(A65,Master!$A:$H,8,FALSE)</f>
        <v>Girls</v>
      </c>
      <c r="I65" s="5" t="str">
        <f t="shared" si="0"/>
        <v>SCL1SPC1</v>
      </c>
      <c r="J65" s="5" t="str">
        <f t="shared" si="1"/>
        <v>STMSPC1</v>
      </c>
      <c r="K65" s="5"/>
      <c r="L65" s="5"/>
    </row>
    <row r="66" spans="1:12" ht="12.6" customHeight="1" x14ac:dyDescent="0.15">
      <c r="A66" s="29" t="s">
        <v>1119</v>
      </c>
      <c r="B66" s="31">
        <f>VLOOKUP(A66,Master!$A:$H,2,FALSE)</f>
        <v>41300</v>
      </c>
      <c r="C66" s="65">
        <f>VLOOKUP(A66,Master!$A:$H,3,FALSE)</f>
        <v>0</v>
      </c>
      <c r="D66" s="31" t="str">
        <f>VLOOKUP(A66,Master!$A:$H,4,FALSE)</f>
        <v>BYE</v>
      </c>
      <c r="E66" s="31" t="s">
        <v>49</v>
      </c>
      <c r="F66" s="31" t="s">
        <v>15</v>
      </c>
      <c r="G66" s="66">
        <f>VLOOKUP(A66,Master!$A:$H,7,FALSE)</f>
        <v>7</v>
      </c>
      <c r="H66" s="31" t="str">
        <f>VLOOKUP(A66,Master!$A:$H,8,FALSE)</f>
        <v>Girls</v>
      </c>
      <c r="I66" s="5" t="str">
        <f t="shared" ref="I66:I71" si="19">CONCATENATE(E66,F66)</f>
        <v>SCS1IHM1</v>
      </c>
      <c r="J66" s="5" t="str">
        <f t="shared" ref="J66:J71" si="20">CONCATENATE(D66,F66)</f>
        <v>BYEIHM1</v>
      </c>
      <c r="K66" s="5"/>
      <c r="L66" s="5"/>
    </row>
    <row r="67" spans="1:12" ht="12.6" customHeight="1" x14ac:dyDescent="0.15">
      <c r="A67" s="29" t="s">
        <v>1120</v>
      </c>
      <c r="B67" s="31">
        <f>VLOOKUP(A67,Master!$A:$H,2,FALSE)</f>
        <v>41300</v>
      </c>
      <c r="C67" s="65">
        <f>VLOOKUP(A67,Master!$A:$H,3,FALSE)</f>
        <v>0.66666666666666696</v>
      </c>
      <c r="D67" s="31" t="str">
        <f>VLOOKUP(A67,Master!$A:$H,4,FALSE)</f>
        <v>SPC</v>
      </c>
      <c r="E67" s="31" t="s">
        <v>43</v>
      </c>
      <c r="F67" s="31" t="s">
        <v>7</v>
      </c>
      <c r="G67" s="66">
        <f>VLOOKUP(A67,Master!$A:$H,7,FALSE)</f>
        <v>7</v>
      </c>
      <c r="H67" s="31" t="str">
        <f>VLOOKUP(A67,Master!$A:$H,8,FALSE)</f>
        <v>Girls</v>
      </c>
      <c r="I67" s="5" t="str">
        <f t="shared" si="19"/>
        <v>JOE1BRG1</v>
      </c>
      <c r="J67" s="5" t="str">
        <f t="shared" si="20"/>
        <v>SPCBRG1</v>
      </c>
      <c r="K67" s="5"/>
      <c r="L67" s="5"/>
    </row>
    <row r="68" spans="1:12" ht="12.6" customHeight="1" x14ac:dyDescent="0.15">
      <c r="A68" s="29" t="s">
        <v>1121</v>
      </c>
      <c r="B68" s="31">
        <f>VLOOKUP(A68,Master!$A:$H,2,FALSE)</f>
        <v>41300</v>
      </c>
      <c r="C68" s="65">
        <f>VLOOKUP(A68,Master!$A:$H,3,FALSE)</f>
        <v>0.625000000000001</v>
      </c>
      <c r="D68" s="31" t="str">
        <f>VLOOKUP(A68,Master!$A:$H,4,FALSE)</f>
        <v>SPC</v>
      </c>
      <c r="E68" s="31" t="s">
        <v>4</v>
      </c>
      <c r="F68" s="31" t="s">
        <v>12</v>
      </c>
      <c r="G68" s="66">
        <f>VLOOKUP(A68,Master!$A:$H,7,FALSE)</f>
        <v>7</v>
      </c>
      <c r="H68" s="31" t="str">
        <f>VLOOKUP(A68,Master!$A:$H,8,FALSE)</f>
        <v>Girls</v>
      </c>
      <c r="I68" s="5" t="str">
        <f t="shared" si="19"/>
        <v>CTK1JUD1</v>
      </c>
      <c r="J68" s="5" t="str">
        <f t="shared" si="20"/>
        <v>SPCJUD1</v>
      </c>
      <c r="K68" s="5"/>
      <c r="L68" s="5"/>
    </row>
    <row r="69" spans="1:12" ht="12.6" customHeight="1" x14ac:dyDescent="0.15">
      <c r="A69" s="29" t="s">
        <v>1122</v>
      </c>
      <c r="B69" s="31">
        <f>VLOOKUP(A69,Master!$A:$H,2,FALSE)</f>
        <v>41300</v>
      </c>
      <c r="C69" s="65">
        <f>VLOOKUP(A69,Master!$A:$H,3,FALSE)</f>
        <v>0.83333333333333404</v>
      </c>
      <c r="D69" s="31" t="str">
        <f>VLOOKUP(A69,Master!$A:$H,4,FALSE)</f>
        <v>JOE</v>
      </c>
      <c r="E69" s="31" t="s">
        <v>20</v>
      </c>
      <c r="F69" s="31" t="s">
        <v>13</v>
      </c>
      <c r="G69" s="66">
        <f>VLOOKUP(A69,Master!$A:$H,7,FALSE)</f>
        <v>7</v>
      </c>
      <c r="H69" s="31" t="str">
        <f>VLOOKUP(A69,Master!$A:$H,8,FALSE)</f>
        <v>Girls</v>
      </c>
      <c r="I69" s="5" t="str">
        <f t="shared" si="19"/>
        <v>OLA1SJN2</v>
      </c>
      <c r="J69" s="5" t="str">
        <f t="shared" si="20"/>
        <v>JOESJN2</v>
      </c>
      <c r="K69" s="5"/>
      <c r="L69" s="5"/>
    </row>
    <row r="70" spans="1:12" ht="12.6" customHeight="1" x14ac:dyDescent="0.15">
      <c r="A70" s="29" t="s">
        <v>1123</v>
      </c>
      <c r="B70" s="31">
        <f>VLOOKUP(A70,Master!$A:$H,2,FALSE)</f>
        <v>41300</v>
      </c>
      <c r="C70" s="65">
        <f>VLOOKUP(A70,Master!$A:$H,3,FALSE)</f>
        <v>0.79166666666666696</v>
      </c>
      <c r="D70" s="31" t="str">
        <f>VLOOKUP(A70,Master!$A:$H,4,FALSE)</f>
        <v>JUD</v>
      </c>
      <c r="E70" s="31" t="s">
        <v>19</v>
      </c>
      <c r="F70" s="31" t="s">
        <v>18</v>
      </c>
      <c r="G70" s="66">
        <f>VLOOKUP(A70,Master!$A:$H,7,FALSE)</f>
        <v>7</v>
      </c>
      <c r="H70" s="31" t="str">
        <f>VLOOKUP(A70,Master!$A:$H,8,FALSE)</f>
        <v>Girls</v>
      </c>
      <c r="I70" s="5" t="str">
        <f t="shared" si="19"/>
        <v>SJN1STM1</v>
      </c>
      <c r="J70" s="5" t="str">
        <f t="shared" si="20"/>
        <v>JUDSTM1</v>
      </c>
      <c r="K70" s="5"/>
      <c r="L70" s="5"/>
    </row>
    <row r="71" spans="1:12" ht="12" customHeight="1" x14ac:dyDescent="0.15">
      <c r="A71" s="29" t="s">
        <v>1124</v>
      </c>
      <c r="B71" s="31">
        <f>VLOOKUP(A71,Master!$A:$H,2,FALSE)</f>
        <v>41300</v>
      </c>
      <c r="C71" s="65">
        <f>VLOOKUP(A71,Master!$A:$H,3,FALSE)</f>
        <v>0.66666666666666696</v>
      </c>
      <c r="D71" s="31" t="str">
        <f>VLOOKUP(A71,Master!$A:$H,4,FALSE)</f>
        <v>OLA</v>
      </c>
      <c r="E71" s="31" t="s">
        <v>48</v>
      </c>
      <c r="F71" s="31" t="s">
        <v>17</v>
      </c>
      <c r="G71" s="66">
        <f>VLOOKUP(A71,Master!$A:$H,7,FALSE)</f>
        <v>7</v>
      </c>
      <c r="H71" s="31" t="str">
        <f>VLOOKUP(A71,Master!$A:$H,8,FALSE)</f>
        <v>Girls</v>
      </c>
      <c r="I71" s="5" t="str">
        <f t="shared" si="19"/>
        <v>NDA1BYE</v>
      </c>
      <c r="J71" s="5" t="str">
        <f t="shared" si="20"/>
        <v>OLABYE</v>
      </c>
      <c r="K71" s="5"/>
      <c r="L71" s="5"/>
    </row>
    <row r="72" spans="1:12" ht="12.6" customHeight="1" x14ac:dyDescent="0.15">
      <c r="C72" s="11"/>
      <c r="G72" s="12"/>
    </row>
    <row r="73" spans="1:12" ht="12.6" customHeight="1" x14ac:dyDescent="0.15">
      <c r="C73" s="11"/>
      <c r="G73" s="12"/>
    </row>
    <row r="74" spans="1:12" ht="12.6" customHeight="1" x14ac:dyDescent="0.15">
      <c r="C74" s="11"/>
      <c r="G74" s="12"/>
    </row>
    <row r="75" spans="1:12" ht="12.6" customHeight="1" x14ac:dyDescent="0.15">
      <c r="C75" s="11"/>
      <c r="G75" s="12"/>
    </row>
    <row r="76" spans="1:12" ht="12.6" customHeight="1" x14ac:dyDescent="0.15">
      <c r="C76" s="11"/>
      <c r="G76" s="12"/>
    </row>
    <row r="77" spans="1:12" ht="12.6" customHeight="1" x14ac:dyDescent="0.15">
      <c r="C77" s="11"/>
      <c r="G77" s="12"/>
    </row>
    <row r="78" spans="1:12" ht="12.6" customHeight="1" x14ac:dyDescent="0.15">
      <c r="C78" s="11"/>
      <c r="G78" s="12"/>
    </row>
    <row r="79" spans="1:12" ht="12.6" customHeight="1" x14ac:dyDescent="0.15">
      <c r="C79" s="11"/>
      <c r="G79" s="12"/>
    </row>
    <row r="80" spans="1:12" ht="12.6" customHeight="1" x14ac:dyDescent="0.15">
      <c r="C80" s="11"/>
      <c r="G80" s="12"/>
    </row>
    <row r="81" spans="3:7" ht="12.6" customHeight="1" x14ac:dyDescent="0.15">
      <c r="C81" s="11"/>
      <c r="G81" s="12"/>
    </row>
    <row r="82" spans="3:7" ht="12.6" customHeight="1" x14ac:dyDescent="0.15">
      <c r="C82" s="11"/>
      <c r="G82" s="12"/>
    </row>
    <row r="83" spans="3:7" ht="12.6" customHeight="1" x14ac:dyDescent="0.15">
      <c r="C83" s="11"/>
      <c r="G83" s="12"/>
    </row>
    <row r="84" spans="3:7" ht="12.6" customHeight="1" x14ac:dyDescent="0.15">
      <c r="C84" s="11"/>
      <c r="G84" s="12"/>
    </row>
    <row r="85" spans="3:7" ht="12.6" customHeight="1" x14ac:dyDescent="0.15">
      <c r="C85" s="11"/>
      <c r="G85" s="12"/>
    </row>
    <row r="86" spans="3:7" ht="12.6" customHeight="1" x14ac:dyDescent="0.15">
      <c r="C86" s="11"/>
      <c r="G86" s="12"/>
    </row>
    <row r="87" spans="3:7" ht="12.6" customHeight="1" x14ac:dyDescent="0.15">
      <c r="C87" s="11"/>
      <c r="G87" s="12"/>
    </row>
    <row r="88" spans="3:7" ht="12.6" customHeight="1" x14ac:dyDescent="0.15">
      <c r="C88" s="11"/>
      <c r="G88" s="12"/>
    </row>
    <row r="89" spans="3:7" ht="12.6" customHeight="1" x14ac:dyDescent="0.15">
      <c r="C89" s="11"/>
      <c r="G89" s="12"/>
    </row>
    <row r="90" spans="3:7" ht="12.6" customHeight="1" x14ac:dyDescent="0.15">
      <c r="C90" s="11"/>
      <c r="G90" s="12"/>
    </row>
    <row r="91" spans="3:7" ht="12.6" customHeight="1" x14ac:dyDescent="0.15">
      <c r="C91" s="11"/>
      <c r="G91" s="12"/>
    </row>
    <row r="92" spans="3:7" ht="12.6" customHeight="1" x14ac:dyDescent="0.15">
      <c r="C92" s="11"/>
      <c r="G92" s="12"/>
    </row>
    <row r="93" spans="3:7" ht="12.6" customHeight="1" x14ac:dyDescent="0.15">
      <c r="C93" s="11"/>
      <c r="G93" s="12"/>
    </row>
    <row r="94" spans="3:7" ht="12.6" customHeight="1" x14ac:dyDescent="0.15">
      <c r="C94" s="11"/>
      <c r="G94" s="12"/>
    </row>
    <row r="95" spans="3:7" ht="12.6" customHeight="1" x14ac:dyDescent="0.15">
      <c r="C95" s="11"/>
      <c r="G95" s="12"/>
    </row>
  </sheetData>
  <mergeCells count="2">
    <mergeCell ref="P17:AC17"/>
    <mergeCell ref="N19:N33"/>
  </mergeCells>
  <conditionalFormatting sqref="P19:AC32">
    <cfRule type="cellIs" dxfId="6" priority="2" stopIfTrue="1" operator="greaterThan">
      <formula>1</formula>
    </cfRule>
  </conditionalFormatting>
  <conditionalFormatting sqref="P36:AC49">
    <cfRule type="cellIs" dxfId="5" priority="1" operator="greaterThan">
      <formula>1</formula>
    </cfRule>
  </conditionalFormatting>
  <pageMargins left="0.75" right="0.75" top="1" bottom="1" header="0.5" footer="0.5"/>
  <pageSetup orientation="portrait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O121"/>
  <sheetViews>
    <sheetView tabSelected="1" topLeftCell="A49" zoomScaleNormal="100" workbookViewId="0">
      <selection activeCell="R94" sqref="R94"/>
    </sheetView>
  </sheetViews>
  <sheetFormatPr defaultColWidth="9.140625" defaultRowHeight="12.6" customHeight="1" x14ac:dyDescent="0.15"/>
  <cols>
    <col min="1" max="1" width="4.7109375" style="1" bestFit="1" customWidth="1"/>
    <col min="2" max="2" width="6.140625" style="7" bestFit="1" customWidth="1"/>
    <col min="3" max="3" width="6.42578125" style="26" bestFit="1" customWidth="1"/>
    <col min="4" max="4" width="3.7109375" style="7" bestFit="1" customWidth="1"/>
    <col min="5" max="6" width="4.7109375" style="7" bestFit="1" customWidth="1"/>
    <col min="7" max="7" width="3.140625" style="27" bestFit="1" customWidth="1"/>
    <col min="8" max="8" width="5.28515625" style="7" bestFit="1" customWidth="1"/>
    <col min="9" max="10" width="5.28515625" style="1" hidden="1" customWidth="1"/>
    <col min="11" max="11" width="7.7109375" style="1" hidden="1" customWidth="1"/>
    <col min="12" max="12" width="5.28515625" style="1" hidden="1" customWidth="1"/>
    <col min="13" max="13" width="5.28515625" style="1" customWidth="1"/>
    <col min="14" max="14" width="5.42578125" style="1" customWidth="1"/>
    <col min="15" max="38" width="5.28515625" style="1" customWidth="1"/>
    <col min="39" max="39" width="5.28515625" style="7" customWidth="1"/>
    <col min="40" max="41" width="5.28515625" style="1" customWidth="1"/>
    <col min="42" max="16384" width="9.140625" style="1"/>
  </cols>
  <sheetData>
    <row r="1" spans="1:31" ht="12.6" customHeight="1" thickBot="1" x14ac:dyDescent="0.2">
      <c r="A1" s="34" t="s">
        <v>64</v>
      </c>
      <c r="B1" s="34" t="s">
        <v>0</v>
      </c>
      <c r="C1" s="35" t="s">
        <v>1</v>
      </c>
      <c r="D1" s="35" t="s">
        <v>35</v>
      </c>
      <c r="E1" s="35" t="s">
        <v>36</v>
      </c>
      <c r="F1" s="36" t="s">
        <v>37</v>
      </c>
      <c r="G1" s="35" t="s">
        <v>38</v>
      </c>
      <c r="H1" s="35" t="s">
        <v>3</v>
      </c>
      <c r="I1" s="3"/>
      <c r="J1" s="3"/>
      <c r="K1" s="3"/>
      <c r="L1" s="3"/>
      <c r="M1" s="3"/>
      <c r="O1" s="61" t="s">
        <v>57</v>
      </c>
      <c r="P1" s="4" t="s">
        <v>39</v>
      </c>
      <c r="Q1" s="4" t="s">
        <v>27</v>
      </c>
      <c r="R1" s="4" t="s">
        <v>2</v>
      </c>
      <c r="S1" s="4" t="s">
        <v>28</v>
      </c>
      <c r="T1" s="4" t="s">
        <v>17</v>
      </c>
    </row>
    <row r="2" spans="1:31" ht="12.6" customHeight="1" x14ac:dyDescent="0.15">
      <c r="A2" s="29" t="s">
        <v>1125</v>
      </c>
      <c r="B2" s="31">
        <f>VLOOKUP(A2,Master!$A:$H,2,FALSE)</f>
        <v>41216</v>
      </c>
      <c r="C2" s="65">
        <f>VLOOKUP(A2,Master!$A:$H,3,FALSE)</f>
        <v>0.79166666666666696</v>
      </c>
      <c r="D2" s="31" t="str">
        <f>VLOOKUP(A2,Master!$A:$H,4,FALSE)</f>
        <v>CTK</v>
      </c>
      <c r="E2" s="31" t="s">
        <v>12</v>
      </c>
      <c r="F2" s="31" t="s">
        <v>14</v>
      </c>
      <c r="G2" s="66">
        <f>VLOOKUP(A2,Master!$A:$H,7,FALSE)</f>
        <v>8</v>
      </c>
      <c r="H2" s="31" t="str">
        <f>VLOOKUP(A2,Master!$A:$H,8,FALSE)</f>
        <v>Boys</v>
      </c>
      <c r="I2" s="5" t="str">
        <f t="shared" ref="I2:I65" si="0">CONCATENATE(E2,F2)</f>
        <v>JUD1SPC2</v>
      </c>
      <c r="J2" s="5" t="str">
        <f t="shared" ref="J2:J65" si="1">CONCATENATE(D2,F2)</f>
        <v>CTKSPC2</v>
      </c>
      <c r="K2" s="5" t="str">
        <f t="shared" ref="K2:K25" si="2">CONCATENATE(LEFT(O2,3),O2)</f>
        <v>BRGBRG1</v>
      </c>
      <c r="L2" s="7">
        <f t="shared" ref="L2:L25" si="3">COUNTIF($J$2:$J$121,K2)</f>
        <v>0</v>
      </c>
      <c r="M2" s="7"/>
      <c r="O2" s="18" t="s">
        <v>7</v>
      </c>
      <c r="P2" s="19">
        <f t="shared" ref="P2:P25" si="4">SUM(COUNTIF($E$2:$E$121,O2)+COUNTIF($F$2:$F$121,O2))</f>
        <v>10</v>
      </c>
      <c r="Q2" s="19">
        <f t="shared" ref="Q2:Q25" si="5">COUNTIF($F$2:$F$121,O2)</f>
        <v>4</v>
      </c>
      <c r="R2" s="19">
        <f t="shared" ref="R2:R25" si="6">COUNTIF($E$2:$E$121,O2)</f>
        <v>6</v>
      </c>
      <c r="S2" s="6">
        <f t="shared" ref="S2:S25" si="7">SUM(Q2-L2)</f>
        <v>4</v>
      </c>
      <c r="T2" s="24">
        <f>SUM(COUNTIF($I$2:$I$121,CONCATENATE($O2,$T$1))+COUNTIF($I$2:$I$121,CONCATENATE($T$1,$O2)))</f>
        <v>1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2.6" customHeight="1" x14ac:dyDescent="0.15">
      <c r="A3" s="29" t="s">
        <v>1126</v>
      </c>
      <c r="B3" s="31">
        <f>VLOOKUP(A3,Master!$A:$H,2,FALSE)</f>
        <v>41216</v>
      </c>
      <c r="C3" s="65">
        <f>VLOOKUP(A3,Master!$A:$H,3,FALSE)</f>
        <v>0.45833333333333298</v>
      </c>
      <c r="D3" s="31" t="str">
        <f>VLOOKUP(A3,Master!$A:$H,4,FALSE)</f>
        <v>TRN</v>
      </c>
      <c r="E3" s="31" t="s">
        <v>44</v>
      </c>
      <c r="F3" s="31" t="s">
        <v>4</v>
      </c>
      <c r="G3" s="66">
        <f>VLOOKUP(A3,Master!$A:$H,7,FALSE)</f>
        <v>8</v>
      </c>
      <c r="H3" s="31" t="str">
        <f>VLOOKUP(A3,Master!$A:$H,8,FALSE)</f>
        <v>Boys</v>
      </c>
      <c r="I3" s="5" t="str">
        <f t="shared" si="0"/>
        <v>SCL1CTK1</v>
      </c>
      <c r="J3" s="5" t="str">
        <f t="shared" si="1"/>
        <v>TRNCTK1</v>
      </c>
      <c r="K3" s="5" t="str">
        <f t="shared" si="2"/>
        <v>BRGBRG2</v>
      </c>
      <c r="L3" s="7">
        <f t="shared" si="3"/>
        <v>0</v>
      </c>
      <c r="M3" s="7"/>
      <c r="O3" s="8" t="s">
        <v>9</v>
      </c>
      <c r="P3" s="19">
        <f t="shared" si="4"/>
        <v>10</v>
      </c>
      <c r="Q3" s="19">
        <f t="shared" si="5"/>
        <v>4</v>
      </c>
      <c r="R3" s="19">
        <f t="shared" si="6"/>
        <v>6</v>
      </c>
      <c r="S3" s="6">
        <f t="shared" si="7"/>
        <v>4</v>
      </c>
      <c r="T3" s="24">
        <f t="shared" ref="T3:T25" si="8">SUM(COUNTIF($I$2:$I$121,CONCATENATE($O3,$T$1))+COUNTIF($I$2:$I$121,CONCATENATE($T$1,$O3)))</f>
        <v>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12.6" customHeight="1" x14ac:dyDescent="0.15">
      <c r="A4" s="29" t="s">
        <v>1127</v>
      </c>
      <c r="B4" s="31">
        <f>VLOOKUP(A4,Master!$A:$H,2,FALSE)</f>
        <v>41216</v>
      </c>
      <c r="C4" s="65">
        <f>VLOOKUP(A4,Master!$A:$H,3,FALSE)</f>
        <v>0.83333333333333304</v>
      </c>
      <c r="D4" s="31" t="str">
        <f>VLOOKUP(A4,Master!$A:$H,4,FALSE)</f>
        <v>JUD</v>
      </c>
      <c r="E4" s="31" t="s">
        <v>47</v>
      </c>
      <c r="F4" s="31" t="s">
        <v>18</v>
      </c>
      <c r="G4" s="66">
        <f>VLOOKUP(A4,Master!$A:$H,7,FALSE)</f>
        <v>8</v>
      </c>
      <c r="H4" s="31" t="str">
        <f>VLOOKUP(A4,Master!$A:$H,8,FALSE)</f>
        <v>Boys</v>
      </c>
      <c r="I4" s="5" t="str">
        <f t="shared" si="0"/>
        <v>OLA3STM1</v>
      </c>
      <c r="J4" s="5" t="str">
        <f t="shared" si="1"/>
        <v>JUDSTM1</v>
      </c>
      <c r="K4" s="5" t="str">
        <f t="shared" si="2"/>
        <v>CTKCTK1</v>
      </c>
      <c r="L4" s="7">
        <f t="shared" si="3"/>
        <v>0</v>
      </c>
      <c r="M4" s="7"/>
      <c r="O4" s="8" t="s">
        <v>4</v>
      </c>
      <c r="P4" s="19">
        <f t="shared" si="4"/>
        <v>10</v>
      </c>
      <c r="Q4" s="19">
        <f t="shared" si="5"/>
        <v>5</v>
      </c>
      <c r="R4" s="19">
        <f t="shared" si="6"/>
        <v>5</v>
      </c>
      <c r="S4" s="6">
        <f t="shared" si="7"/>
        <v>5</v>
      </c>
      <c r="T4" s="24">
        <f t="shared" si="8"/>
        <v>0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12.6" customHeight="1" x14ac:dyDescent="0.15">
      <c r="A5" s="29" t="s">
        <v>1128</v>
      </c>
      <c r="B5" s="31">
        <f>VLOOKUP(A5,Master!$A:$H,2,FALSE)</f>
        <v>41216</v>
      </c>
      <c r="C5" s="65">
        <f>VLOOKUP(A5,Master!$A:$H,3,FALSE)</f>
        <v>0.75</v>
      </c>
      <c r="D5" s="31" t="str">
        <f>VLOOKUP(A5,Master!$A:$H,4,FALSE)</f>
        <v>STM</v>
      </c>
      <c r="E5" s="31" t="s">
        <v>46</v>
      </c>
      <c r="F5" s="31" t="s">
        <v>9</v>
      </c>
      <c r="G5" s="66">
        <f>VLOOKUP(A5,Master!$A:$H,7,FALSE)</f>
        <v>8</v>
      </c>
      <c r="H5" s="31" t="str">
        <f>VLOOKUP(A5,Master!$A:$H,8,FALSE)</f>
        <v>Boys</v>
      </c>
      <c r="I5" s="5" t="str">
        <f t="shared" si="0"/>
        <v>JOE2BRG2</v>
      </c>
      <c r="J5" s="5" t="str">
        <f t="shared" si="1"/>
        <v>STMBRG2</v>
      </c>
      <c r="K5" s="5" t="str">
        <f t="shared" si="2"/>
        <v>IHMIHM1</v>
      </c>
      <c r="L5" s="7">
        <f t="shared" si="3"/>
        <v>0</v>
      </c>
      <c r="M5" s="7"/>
      <c r="O5" s="8" t="s">
        <v>15</v>
      </c>
      <c r="P5" s="19">
        <f t="shared" si="4"/>
        <v>10</v>
      </c>
      <c r="Q5" s="19">
        <f t="shared" si="5"/>
        <v>5</v>
      </c>
      <c r="R5" s="19">
        <f t="shared" si="6"/>
        <v>5</v>
      </c>
      <c r="S5" s="6">
        <f t="shared" si="7"/>
        <v>5</v>
      </c>
      <c r="T5" s="24">
        <f t="shared" si="8"/>
        <v>0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12.6" customHeight="1" x14ac:dyDescent="0.15">
      <c r="A6" s="29" t="s">
        <v>1129</v>
      </c>
      <c r="B6" s="31">
        <f>VLOOKUP(A6,Master!$A:$H,2,FALSE)</f>
        <v>41216</v>
      </c>
      <c r="C6" s="65">
        <f>VLOOKUP(A6,Master!$A:$H,3,FALSE)</f>
        <v>0.70833333333333304</v>
      </c>
      <c r="D6" s="31" t="str">
        <f>VLOOKUP(A6,Master!$A:$H,4,FALSE)</f>
        <v>SJN</v>
      </c>
      <c r="E6" s="31" t="s">
        <v>15</v>
      </c>
      <c r="F6" s="31" t="s">
        <v>22</v>
      </c>
      <c r="G6" s="66">
        <f>VLOOKUP(A6,Master!$A:$H,7,FALSE)</f>
        <v>8</v>
      </c>
      <c r="H6" s="31" t="str">
        <f>VLOOKUP(A6,Master!$A:$H,8,FALSE)</f>
        <v>Boys</v>
      </c>
      <c r="I6" s="5" t="str">
        <f t="shared" si="0"/>
        <v>IHM1STM2</v>
      </c>
      <c r="J6" s="5" t="str">
        <f t="shared" si="1"/>
        <v>SJNSTM2</v>
      </c>
      <c r="K6" s="5" t="str">
        <f t="shared" si="2"/>
        <v>IHMIHM2</v>
      </c>
      <c r="L6" s="7">
        <f t="shared" si="3"/>
        <v>0</v>
      </c>
      <c r="M6" s="7"/>
      <c r="O6" s="8" t="s">
        <v>6</v>
      </c>
      <c r="P6" s="19">
        <f t="shared" si="4"/>
        <v>10</v>
      </c>
      <c r="Q6" s="19">
        <f t="shared" si="5"/>
        <v>5</v>
      </c>
      <c r="R6" s="19">
        <f t="shared" si="6"/>
        <v>5</v>
      </c>
      <c r="S6" s="6">
        <f t="shared" si="7"/>
        <v>5</v>
      </c>
      <c r="T6" s="24">
        <f t="shared" si="8"/>
        <v>0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2.6" customHeight="1" x14ac:dyDescent="0.15">
      <c r="A7" s="29" t="s">
        <v>1130</v>
      </c>
      <c r="B7" s="31">
        <f>VLOOKUP(A7,Master!$A:$H,2,FALSE)</f>
        <v>41216</v>
      </c>
      <c r="C7" s="65">
        <f>VLOOKUP(A7,Master!$A:$H,3,FALSE)</f>
        <v>0.79166666666666696</v>
      </c>
      <c r="D7" s="31" t="str">
        <f>VLOOKUP(A7,Master!$A:$H,4,FALSE)</f>
        <v>IHM</v>
      </c>
      <c r="E7" s="31" t="s">
        <v>6</v>
      </c>
      <c r="F7" s="31" t="s">
        <v>19</v>
      </c>
      <c r="G7" s="66">
        <f>VLOOKUP(A7,Master!$A:$H,7,FALSE)</f>
        <v>8</v>
      </c>
      <c r="H7" s="31" t="str">
        <f>VLOOKUP(A7,Master!$A:$H,8,FALSE)</f>
        <v>Boys</v>
      </c>
      <c r="I7" s="5" t="str">
        <f t="shared" si="0"/>
        <v>IHM2SJN1</v>
      </c>
      <c r="J7" s="5" t="str">
        <f t="shared" si="1"/>
        <v>IHMSJN1</v>
      </c>
      <c r="K7" s="5" t="str">
        <f t="shared" si="2"/>
        <v>JOEJOE1</v>
      </c>
      <c r="L7" s="7">
        <f t="shared" si="3"/>
        <v>1</v>
      </c>
      <c r="M7" s="7"/>
      <c r="O7" s="8" t="s">
        <v>43</v>
      </c>
      <c r="P7" s="19">
        <f t="shared" si="4"/>
        <v>10</v>
      </c>
      <c r="Q7" s="19">
        <f t="shared" si="5"/>
        <v>5</v>
      </c>
      <c r="R7" s="19">
        <f t="shared" si="6"/>
        <v>5</v>
      </c>
      <c r="S7" s="6">
        <f t="shared" si="7"/>
        <v>4</v>
      </c>
      <c r="T7" s="24">
        <f t="shared" si="8"/>
        <v>1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2.6" customHeight="1" x14ac:dyDescent="0.15">
      <c r="A8" s="29" t="s">
        <v>1131</v>
      </c>
      <c r="B8" s="31">
        <f>VLOOKUP(A8,Master!$A:$H,2,FALSE)</f>
        <v>41216</v>
      </c>
      <c r="C8" s="65">
        <f>VLOOKUP(A8,Master!$A:$H,3,FALSE)</f>
        <v>0.79166666666666696</v>
      </c>
      <c r="D8" s="31" t="str">
        <f>VLOOKUP(A8,Master!$A:$H,4,FALSE)</f>
        <v>STM</v>
      </c>
      <c r="E8" s="31" t="s">
        <v>43</v>
      </c>
      <c r="F8" s="31" t="s">
        <v>17</v>
      </c>
      <c r="G8" s="66">
        <f>VLOOKUP(A8,Master!$A:$H,7,FALSE)</f>
        <v>8</v>
      </c>
      <c r="H8" s="31" t="str">
        <f>VLOOKUP(A8,Master!$A:$H,8,FALSE)</f>
        <v>Boys</v>
      </c>
      <c r="I8" s="5" t="str">
        <f t="shared" si="0"/>
        <v>JOE1BYE</v>
      </c>
      <c r="J8" s="5" t="str">
        <f t="shared" si="1"/>
        <v>STMBYE</v>
      </c>
      <c r="K8" s="5" t="str">
        <f t="shared" si="2"/>
        <v>JOEJOE2</v>
      </c>
      <c r="L8" s="7">
        <f t="shared" si="3"/>
        <v>0</v>
      </c>
      <c r="M8" s="7"/>
      <c r="O8" s="8" t="s">
        <v>46</v>
      </c>
      <c r="P8" s="19">
        <f t="shared" si="4"/>
        <v>10</v>
      </c>
      <c r="Q8" s="19">
        <f t="shared" si="5"/>
        <v>5</v>
      </c>
      <c r="R8" s="19">
        <f t="shared" si="6"/>
        <v>5</v>
      </c>
      <c r="S8" s="6">
        <f t="shared" si="7"/>
        <v>5</v>
      </c>
      <c r="T8" s="24">
        <f t="shared" si="8"/>
        <v>0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2.6" customHeight="1" x14ac:dyDescent="0.15">
      <c r="A9" s="29" t="s">
        <v>1132</v>
      </c>
      <c r="B9" s="31">
        <f>VLOOKUP(A9,Master!$A:$H,2,FALSE)</f>
        <v>41216</v>
      </c>
      <c r="C9" s="65">
        <f>VLOOKUP(A9,Master!$A:$H,3,FALSE)</f>
        <v>0.75</v>
      </c>
      <c r="D9" s="31" t="str">
        <f>VLOOKUP(A9,Master!$A:$H,4,FALSE)</f>
        <v>IHM</v>
      </c>
      <c r="E9" s="31" t="s">
        <v>25</v>
      </c>
      <c r="F9" s="31" t="s">
        <v>13</v>
      </c>
      <c r="G9" s="66">
        <f>VLOOKUP(A9,Master!$A:$H,7,FALSE)</f>
        <v>8</v>
      </c>
      <c r="H9" s="31" t="str">
        <f>VLOOKUP(A9,Master!$A:$H,8,FALSE)</f>
        <v>Boys</v>
      </c>
      <c r="I9" s="5" t="str">
        <f t="shared" si="0"/>
        <v>OLA2SJN2</v>
      </c>
      <c r="J9" s="5" t="str">
        <f t="shared" si="1"/>
        <v>IHMSJN2</v>
      </c>
      <c r="K9" s="5" t="str">
        <f t="shared" si="2"/>
        <v>JUDJUD1</v>
      </c>
      <c r="L9" s="7">
        <f t="shared" si="3"/>
        <v>1</v>
      </c>
      <c r="M9" s="7"/>
      <c r="O9" s="8" t="s">
        <v>12</v>
      </c>
      <c r="P9" s="19">
        <f t="shared" si="4"/>
        <v>10</v>
      </c>
      <c r="Q9" s="19">
        <f t="shared" si="5"/>
        <v>5</v>
      </c>
      <c r="R9" s="19">
        <f t="shared" si="6"/>
        <v>5</v>
      </c>
      <c r="S9" s="6">
        <f t="shared" si="7"/>
        <v>4</v>
      </c>
      <c r="T9" s="24">
        <f t="shared" si="8"/>
        <v>0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2.6" customHeight="1" x14ac:dyDescent="0.15">
      <c r="A10" s="29" t="s">
        <v>1133</v>
      </c>
      <c r="B10" s="31">
        <f>VLOOKUP(A10,Master!$A:$H,2,FALSE)</f>
        <v>41216</v>
      </c>
      <c r="C10" s="65">
        <f>VLOOKUP(A10,Master!$A:$H,3,FALSE)</f>
        <v>0.75</v>
      </c>
      <c r="D10" s="31" t="str">
        <f>VLOOKUP(A10,Master!$A:$H,4,FALSE)</f>
        <v>JOE</v>
      </c>
      <c r="E10" s="31" t="s">
        <v>49</v>
      </c>
      <c r="F10" s="31" t="s">
        <v>60</v>
      </c>
      <c r="G10" s="66">
        <f>VLOOKUP(A10,Master!$A:$H,7,FALSE)</f>
        <v>8</v>
      </c>
      <c r="H10" s="31" t="str">
        <f>VLOOKUP(A10,Master!$A:$H,8,FALSE)</f>
        <v>Boys</v>
      </c>
      <c r="I10" s="5" t="str">
        <f t="shared" si="0"/>
        <v>SCS1TRN1</v>
      </c>
      <c r="J10" s="5" t="str">
        <f t="shared" si="1"/>
        <v>JOETRN1</v>
      </c>
      <c r="K10" s="5" t="str">
        <f t="shared" si="2"/>
        <v>JUDJUD2</v>
      </c>
      <c r="L10" s="7">
        <f t="shared" si="3"/>
        <v>1</v>
      </c>
      <c r="M10" s="7"/>
      <c r="O10" s="8" t="s">
        <v>24</v>
      </c>
      <c r="P10" s="19">
        <f t="shared" si="4"/>
        <v>10</v>
      </c>
      <c r="Q10" s="19">
        <f t="shared" si="5"/>
        <v>5</v>
      </c>
      <c r="R10" s="19">
        <f t="shared" si="6"/>
        <v>5</v>
      </c>
      <c r="S10" s="6">
        <f t="shared" si="7"/>
        <v>4</v>
      </c>
      <c r="T10" s="24">
        <f t="shared" si="8"/>
        <v>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2.6" customHeight="1" x14ac:dyDescent="0.15">
      <c r="A11" s="29" t="s">
        <v>1134</v>
      </c>
      <c r="B11" s="31">
        <f>VLOOKUP(A11,Master!$A:$H,2,FALSE)</f>
        <v>41216</v>
      </c>
      <c r="C11" s="65">
        <f>VLOOKUP(A11,Master!$A:$H,3,FALSE)</f>
        <v>0.83333333333333304</v>
      </c>
      <c r="D11" s="31" t="str">
        <f>VLOOKUP(A11,Master!$A:$H,4,FALSE)</f>
        <v>OLA</v>
      </c>
      <c r="E11" s="31" t="s">
        <v>21</v>
      </c>
      <c r="F11" s="31" t="s">
        <v>7</v>
      </c>
      <c r="G11" s="66">
        <f>VLOOKUP(A11,Master!$A:$H,7,FALSE)</f>
        <v>8</v>
      </c>
      <c r="H11" s="31" t="str">
        <f>VLOOKUP(A11,Master!$A:$H,8,FALSE)</f>
        <v>Boys</v>
      </c>
      <c r="I11" s="5" t="str">
        <f t="shared" si="0"/>
        <v>SPC3BRG1</v>
      </c>
      <c r="J11" s="5" t="str">
        <f t="shared" si="1"/>
        <v>OLABRG1</v>
      </c>
      <c r="K11" s="5" t="str">
        <f t="shared" si="2"/>
        <v>JUDJUD3</v>
      </c>
      <c r="L11" s="7">
        <f t="shared" si="3"/>
        <v>0</v>
      </c>
      <c r="M11" s="7"/>
      <c r="O11" s="8" t="s">
        <v>23</v>
      </c>
      <c r="P11" s="19">
        <f t="shared" si="4"/>
        <v>10</v>
      </c>
      <c r="Q11" s="19">
        <f t="shared" si="5"/>
        <v>5</v>
      </c>
      <c r="R11" s="19">
        <f t="shared" si="6"/>
        <v>5</v>
      </c>
      <c r="S11" s="6">
        <f t="shared" si="7"/>
        <v>5</v>
      </c>
      <c r="T11" s="24">
        <f t="shared" si="8"/>
        <v>0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2.6" customHeight="1" x14ac:dyDescent="0.15">
      <c r="A12" s="29" t="s">
        <v>1135</v>
      </c>
      <c r="B12" s="31">
        <f>VLOOKUP(A12,Master!$A:$H,2,FALSE)</f>
        <v>41216</v>
      </c>
      <c r="C12" s="65">
        <f>VLOOKUP(A12,Master!$A:$H,3,FALSE)</f>
        <v>0.70833333333333404</v>
      </c>
      <c r="D12" s="31" t="str">
        <f>VLOOKUP(A12,Master!$A:$H,4,FALSE)</f>
        <v>SCL</v>
      </c>
      <c r="E12" s="31" t="s">
        <v>24</v>
      </c>
      <c r="F12" s="31" t="s">
        <v>20</v>
      </c>
      <c r="G12" s="66">
        <f>VLOOKUP(A12,Master!$A:$H,7,FALSE)</f>
        <v>8</v>
      </c>
      <c r="H12" s="31" t="str">
        <f>VLOOKUP(A12,Master!$A:$H,8,FALSE)</f>
        <v>Boys</v>
      </c>
      <c r="I12" s="5" t="str">
        <f t="shared" si="0"/>
        <v>JUD2OLA1</v>
      </c>
      <c r="J12" s="5" t="str">
        <f t="shared" si="1"/>
        <v>SCLOLA1</v>
      </c>
      <c r="K12" s="5" t="str">
        <f t="shared" si="2"/>
        <v>OLAOLA1</v>
      </c>
      <c r="L12" s="7">
        <f t="shared" si="3"/>
        <v>0</v>
      </c>
      <c r="M12" s="7"/>
      <c r="O12" s="8" t="s">
        <v>20</v>
      </c>
      <c r="P12" s="19">
        <f t="shared" si="4"/>
        <v>10</v>
      </c>
      <c r="Q12" s="19">
        <f t="shared" si="5"/>
        <v>4</v>
      </c>
      <c r="R12" s="19">
        <f t="shared" si="6"/>
        <v>6</v>
      </c>
      <c r="S12" s="6">
        <f t="shared" si="7"/>
        <v>4</v>
      </c>
      <c r="T12" s="24">
        <f t="shared" si="8"/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2.6" customHeight="1" x14ac:dyDescent="0.15">
      <c r="A13" s="29" t="s">
        <v>1136</v>
      </c>
      <c r="B13" s="31">
        <f>VLOOKUP(A13,Master!$A:$H,2,FALSE)</f>
        <v>41216</v>
      </c>
      <c r="C13" s="65">
        <f>VLOOKUP(A13,Master!$A:$H,3,FALSE)</f>
        <v>0</v>
      </c>
      <c r="D13" s="31" t="str">
        <f>VLOOKUP(A13,Master!$A:$H,4,FALSE)</f>
        <v>BYE</v>
      </c>
      <c r="E13" s="31" t="s">
        <v>26</v>
      </c>
      <c r="F13" s="31" t="s">
        <v>23</v>
      </c>
      <c r="G13" s="66">
        <f>VLOOKUP(A13,Master!$A:$H,7,FALSE)</f>
        <v>8</v>
      </c>
      <c r="H13" s="31" t="str">
        <f>VLOOKUP(A13,Master!$A:$H,8,FALSE)</f>
        <v>Boys</v>
      </c>
      <c r="I13" s="5" t="str">
        <f t="shared" si="0"/>
        <v>SPC1JUD3</v>
      </c>
      <c r="J13" s="5" t="str">
        <f t="shared" si="1"/>
        <v>BYEJUD3</v>
      </c>
      <c r="K13" s="5" t="str">
        <f t="shared" si="2"/>
        <v>OLAOLA2</v>
      </c>
      <c r="L13" s="7">
        <f t="shared" si="3"/>
        <v>0</v>
      </c>
      <c r="M13" s="7"/>
      <c r="O13" s="8" t="s">
        <v>25</v>
      </c>
      <c r="P13" s="19">
        <f t="shared" si="4"/>
        <v>10</v>
      </c>
      <c r="Q13" s="19">
        <f t="shared" si="5"/>
        <v>4</v>
      </c>
      <c r="R13" s="19">
        <f t="shared" si="6"/>
        <v>6</v>
      </c>
      <c r="S13" s="6">
        <f t="shared" si="7"/>
        <v>4</v>
      </c>
      <c r="T13" s="24">
        <f t="shared" si="8"/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2.6" customHeight="1" x14ac:dyDescent="0.15">
      <c r="A14" s="29" t="s">
        <v>1137</v>
      </c>
      <c r="B14" s="31">
        <f>VLOOKUP(A14,Master!$A:$H,2,FALSE)</f>
        <v>41223</v>
      </c>
      <c r="C14" s="65">
        <f>VLOOKUP(A14,Master!$A:$H,3,FALSE)</f>
        <v>0.70833333333333304</v>
      </c>
      <c r="D14" s="31" t="str">
        <f>VLOOKUP(A14,Master!$A:$H,4,FALSE)</f>
        <v>SJN</v>
      </c>
      <c r="E14" s="31" t="s">
        <v>4</v>
      </c>
      <c r="F14" s="31" t="s">
        <v>47</v>
      </c>
      <c r="G14" s="66">
        <f>VLOOKUP(A14,Master!$A:$H,7,FALSE)</f>
        <v>8</v>
      </c>
      <c r="H14" s="31" t="str">
        <f>VLOOKUP(A14,Master!$A:$H,8,FALSE)</f>
        <v>Boys</v>
      </c>
      <c r="I14" s="5" t="str">
        <f t="shared" si="0"/>
        <v>CTK1OLA3</v>
      </c>
      <c r="J14" s="5" t="str">
        <f t="shared" si="1"/>
        <v>SJNOLA3</v>
      </c>
      <c r="K14" s="5" t="str">
        <f t="shared" si="2"/>
        <v>OLAOLA3</v>
      </c>
      <c r="L14" s="7">
        <f t="shared" si="3"/>
        <v>0</v>
      </c>
      <c r="M14" s="7"/>
      <c r="O14" s="8" t="s">
        <v>47</v>
      </c>
      <c r="P14" s="19">
        <f t="shared" si="4"/>
        <v>10</v>
      </c>
      <c r="Q14" s="19">
        <f t="shared" si="5"/>
        <v>5</v>
      </c>
      <c r="R14" s="19">
        <f t="shared" si="6"/>
        <v>5</v>
      </c>
      <c r="S14" s="6">
        <f t="shared" si="7"/>
        <v>5</v>
      </c>
      <c r="T14" s="24">
        <f t="shared" si="8"/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2.6" customHeight="1" x14ac:dyDescent="0.15">
      <c r="A15" s="29" t="s">
        <v>1138</v>
      </c>
      <c r="B15" s="31">
        <f>VLOOKUP(A15,Master!$A:$H,2,FALSE)</f>
        <v>41223</v>
      </c>
      <c r="C15" s="65">
        <f>VLOOKUP(A15,Master!$A:$H,3,FALSE)</f>
        <v>0.75</v>
      </c>
      <c r="D15" s="31" t="str">
        <f>VLOOKUP(A15,Master!$A:$H,4,FALSE)</f>
        <v>JUD</v>
      </c>
      <c r="E15" s="31" t="s">
        <v>44</v>
      </c>
      <c r="F15" s="31" t="s">
        <v>12</v>
      </c>
      <c r="G15" s="66">
        <f>VLOOKUP(A15,Master!$A:$H,7,FALSE)</f>
        <v>8</v>
      </c>
      <c r="H15" s="31" t="str">
        <f>VLOOKUP(A15,Master!$A:$H,8,FALSE)</f>
        <v>Boys</v>
      </c>
      <c r="I15" s="5" t="str">
        <f t="shared" si="0"/>
        <v>SCL1JUD1</v>
      </c>
      <c r="J15" s="5" t="str">
        <f t="shared" si="1"/>
        <v>JUDJUD1</v>
      </c>
      <c r="K15" s="5" t="str">
        <f t="shared" si="2"/>
        <v>SCLSCL1</v>
      </c>
      <c r="L15" s="7">
        <f t="shared" si="3"/>
        <v>0</v>
      </c>
      <c r="M15" s="7"/>
      <c r="O15" s="8" t="s">
        <v>44</v>
      </c>
      <c r="P15" s="19">
        <f t="shared" si="4"/>
        <v>10</v>
      </c>
      <c r="Q15" s="19">
        <f t="shared" si="5"/>
        <v>5</v>
      </c>
      <c r="R15" s="19">
        <f t="shared" si="6"/>
        <v>5</v>
      </c>
      <c r="S15" s="6">
        <f t="shared" si="7"/>
        <v>5</v>
      </c>
      <c r="T15" s="24">
        <f t="shared" si="8"/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2.6" customHeight="1" x14ac:dyDescent="0.15">
      <c r="A16" s="29" t="s">
        <v>1139</v>
      </c>
      <c r="B16" s="31">
        <f>VLOOKUP(A16,Master!$A:$H,2,FALSE)</f>
        <v>41223</v>
      </c>
      <c r="C16" s="65">
        <f>VLOOKUP(A16,Master!$A:$H,3,FALSE)</f>
        <v>0</v>
      </c>
      <c r="D16" s="31" t="str">
        <f>VLOOKUP(A16,Master!$A:$H,4,FALSE)</f>
        <v>BYE</v>
      </c>
      <c r="E16" s="31" t="s">
        <v>23</v>
      </c>
      <c r="F16" s="31" t="s">
        <v>14</v>
      </c>
      <c r="G16" s="66">
        <f>VLOOKUP(A16,Master!$A:$H,7,FALSE)</f>
        <v>8</v>
      </c>
      <c r="H16" s="31" t="str">
        <f>VLOOKUP(A16,Master!$A:$H,8,FALSE)</f>
        <v>Boys</v>
      </c>
      <c r="I16" s="5" t="str">
        <f t="shared" si="0"/>
        <v>JUD3SPC2</v>
      </c>
      <c r="J16" s="5" t="str">
        <f t="shared" si="1"/>
        <v>BYESPC2</v>
      </c>
      <c r="K16" s="5" t="str">
        <f t="shared" si="2"/>
        <v>SCSSCS1</v>
      </c>
      <c r="L16" s="7">
        <f t="shared" si="3"/>
        <v>0</v>
      </c>
      <c r="M16" s="7"/>
      <c r="O16" s="8" t="s">
        <v>49</v>
      </c>
      <c r="P16" s="19">
        <f t="shared" si="4"/>
        <v>10</v>
      </c>
      <c r="Q16" s="19">
        <f t="shared" si="5"/>
        <v>5</v>
      </c>
      <c r="R16" s="19">
        <f t="shared" si="6"/>
        <v>5</v>
      </c>
      <c r="S16" s="6">
        <f t="shared" si="7"/>
        <v>5</v>
      </c>
      <c r="T16" s="24">
        <f t="shared" si="8"/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41" ht="12.6" customHeight="1" x14ac:dyDescent="0.15">
      <c r="A17" s="29" t="s">
        <v>1140</v>
      </c>
      <c r="B17" s="31">
        <f>VLOOKUP(A17,Master!$A:$H,2,FALSE)</f>
        <v>41223</v>
      </c>
      <c r="C17" s="65">
        <f>VLOOKUP(A17,Master!$A:$H,3,FALSE)</f>
        <v>0.79166666666666696</v>
      </c>
      <c r="D17" s="31" t="str">
        <f>VLOOKUP(A17,Master!$A:$H,4,FALSE)</f>
        <v>JUD</v>
      </c>
      <c r="E17" s="31" t="s">
        <v>20</v>
      </c>
      <c r="F17" s="31" t="s">
        <v>26</v>
      </c>
      <c r="G17" s="66">
        <f>VLOOKUP(A17,Master!$A:$H,7,FALSE)</f>
        <v>8</v>
      </c>
      <c r="H17" s="31" t="str">
        <f>VLOOKUP(A17,Master!$A:$H,8,FALSE)</f>
        <v>Boys</v>
      </c>
      <c r="I17" s="5" t="str">
        <f t="shared" si="0"/>
        <v>OLA1SPC1</v>
      </c>
      <c r="J17" s="5" t="str">
        <f t="shared" si="1"/>
        <v>JUDSPC1</v>
      </c>
      <c r="K17" s="5" t="str">
        <f t="shared" si="2"/>
        <v>SJNSJN1</v>
      </c>
      <c r="L17" s="7">
        <f t="shared" si="3"/>
        <v>0</v>
      </c>
      <c r="M17" s="7"/>
      <c r="O17" s="8" t="s">
        <v>19</v>
      </c>
      <c r="P17" s="19">
        <f t="shared" si="4"/>
        <v>10</v>
      </c>
      <c r="Q17" s="19">
        <f t="shared" si="5"/>
        <v>5</v>
      </c>
      <c r="R17" s="19">
        <f t="shared" si="6"/>
        <v>5</v>
      </c>
      <c r="S17" s="6">
        <f t="shared" si="7"/>
        <v>5</v>
      </c>
      <c r="T17" s="24">
        <f t="shared" si="8"/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41" ht="12.6" customHeight="1" x14ac:dyDescent="0.15">
      <c r="A18" s="29" t="s">
        <v>1141</v>
      </c>
      <c r="B18" s="31">
        <f>VLOOKUP(A18,Master!$A:$H,2,FALSE)</f>
        <v>41223</v>
      </c>
      <c r="C18" s="65">
        <f>VLOOKUP(A18,Master!$A:$H,3,FALSE)</f>
        <v>0.79166666666666696</v>
      </c>
      <c r="D18" s="31" t="str">
        <f>VLOOKUP(A18,Master!$A:$H,4,FALSE)</f>
        <v>OLA</v>
      </c>
      <c r="E18" s="31" t="s">
        <v>7</v>
      </c>
      <c r="F18" s="31" t="s">
        <v>24</v>
      </c>
      <c r="G18" s="66">
        <f>VLOOKUP(A18,Master!$A:$H,7,FALSE)</f>
        <v>8</v>
      </c>
      <c r="H18" s="31" t="str">
        <f>VLOOKUP(A18,Master!$A:$H,8,FALSE)</f>
        <v>Boys</v>
      </c>
      <c r="I18" s="5" t="str">
        <f t="shared" si="0"/>
        <v>BRG1JUD2</v>
      </c>
      <c r="J18" s="5" t="str">
        <f t="shared" si="1"/>
        <v>OLAJUD2</v>
      </c>
      <c r="K18" s="5" t="str">
        <f t="shared" si="2"/>
        <v>SJNSJN2</v>
      </c>
      <c r="L18" s="7">
        <f t="shared" si="3"/>
        <v>0</v>
      </c>
      <c r="M18" s="7"/>
      <c r="O18" s="8" t="s">
        <v>13</v>
      </c>
      <c r="P18" s="19">
        <f t="shared" si="4"/>
        <v>10</v>
      </c>
      <c r="Q18" s="19">
        <f t="shared" si="5"/>
        <v>5</v>
      </c>
      <c r="R18" s="19">
        <f t="shared" si="6"/>
        <v>5</v>
      </c>
      <c r="S18" s="6">
        <f t="shared" si="7"/>
        <v>5</v>
      </c>
      <c r="T18" s="24">
        <f t="shared" si="8"/>
        <v>1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41" ht="12.6" customHeight="1" x14ac:dyDescent="0.15">
      <c r="A19" s="29" t="s">
        <v>1142</v>
      </c>
      <c r="B19" s="31">
        <f>VLOOKUP(A19,Master!$A:$H,2,FALSE)</f>
        <v>41223</v>
      </c>
      <c r="C19" s="65">
        <f>VLOOKUP(A19,Master!$A:$H,3,FALSE)</f>
        <v>0.75</v>
      </c>
      <c r="D19" s="31" t="str">
        <f>VLOOKUP(A19,Master!$A:$H,4,FALSE)</f>
        <v>JOE</v>
      </c>
      <c r="E19" s="31" t="s">
        <v>60</v>
      </c>
      <c r="F19" s="31" t="s">
        <v>21</v>
      </c>
      <c r="G19" s="66">
        <f>VLOOKUP(A19,Master!$A:$H,7,FALSE)</f>
        <v>8</v>
      </c>
      <c r="H19" s="31" t="str">
        <f>VLOOKUP(A19,Master!$A:$H,8,FALSE)</f>
        <v>Boys</v>
      </c>
      <c r="I19" s="5" t="str">
        <f t="shared" si="0"/>
        <v>TRN1SPC3</v>
      </c>
      <c r="J19" s="5" t="str">
        <f t="shared" si="1"/>
        <v>JOESPC3</v>
      </c>
      <c r="K19" s="5" t="str">
        <f t="shared" si="2"/>
        <v>SPCSPC1</v>
      </c>
      <c r="L19" s="7">
        <f t="shared" si="3"/>
        <v>1</v>
      </c>
      <c r="M19" s="7"/>
      <c r="O19" s="8" t="s">
        <v>26</v>
      </c>
      <c r="P19" s="19">
        <f t="shared" si="4"/>
        <v>10</v>
      </c>
      <c r="Q19" s="19">
        <f t="shared" si="5"/>
        <v>5</v>
      </c>
      <c r="R19" s="19">
        <f t="shared" si="6"/>
        <v>5</v>
      </c>
      <c r="S19" s="6">
        <f t="shared" si="7"/>
        <v>4</v>
      </c>
      <c r="T19" s="24">
        <f t="shared" si="8"/>
        <v>1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41" ht="12.6" customHeight="1" x14ac:dyDescent="0.15">
      <c r="A20" s="29" t="s">
        <v>1143</v>
      </c>
      <c r="B20" s="31">
        <f>VLOOKUP(A20,Master!$A:$H,2,FALSE)</f>
        <v>41223</v>
      </c>
      <c r="C20" s="65">
        <f>VLOOKUP(A20,Master!$A:$H,3,FALSE)</f>
        <v>0.83333333333333304</v>
      </c>
      <c r="D20" s="31" t="str">
        <f>VLOOKUP(A20,Master!$A:$H,4,FALSE)</f>
        <v>BRG</v>
      </c>
      <c r="E20" s="31" t="s">
        <v>49</v>
      </c>
      <c r="F20" s="31" t="s">
        <v>13</v>
      </c>
      <c r="G20" s="66">
        <f>VLOOKUP(A20,Master!$A:$H,7,FALSE)</f>
        <v>8</v>
      </c>
      <c r="H20" s="31" t="str">
        <f>VLOOKUP(A20,Master!$A:$H,8,FALSE)</f>
        <v>Boys</v>
      </c>
      <c r="I20" s="5" t="str">
        <f t="shared" si="0"/>
        <v>SCS1SJN2</v>
      </c>
      <c r="J20" s="5" t="str">
        <f t="shared" si="1"/>
        <v>BRGSJN2</v>
      </c>
      <c r="K20" s="5" t="str">
        <f t="shared" si="2"/>
        <v>SPCSPC2</v>
      </c>
      <c r="L20" s="7">
        <f t="shared" si="3"/>
        <v>0</v>
      </c>
      <c r="M20" s="7"/>
      <c r="O20" s="8" t="s">
        <v>14</v>
      </c>
      <c r="P20" s="19">
        <f t="shared" si="4"/>
        <v>10</v>
      </c>
      <c r="Q20" s="19">
        <f t="shared" si="5"/>
        <v>5</v>
      </c>
      <c r="R20" s="19">
        <f t="shared" si="6"/>
        <v>5</v>
      </c>
      <c r="S20" s="6">
        <f t="shared" si="7"/>
        <v>5</v>
      </c>
      <c r="T20" s="24">
        <f t="shared" si="8"/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41" ht="12.6" customHeight="1" x14ac:dyDescent="0.15">
      <c r="A21" s="29" t="s">
        <v>1144</v>
      </c>
      <c r="B21" s="31">
        <f>VLOOKUP(A21,Master!$A:$H,2,FALSE)</f>
        <v>41223</v>
      </c>
      <c r="C21" s="65">
        <f>VLOOKUP(A21,Master!$A:$H,3,FALSE)</f>
        <v>0.83333333333333304</v>
      </c>
      <c r="D21" s="31" t="str">
        <f>VLOOKUP(A21,Master!$A:$H,4,FALSE)</f>
        <v>SPC</v>
      </c>
      <c r="E21" s="31" t="s">
        <v>25</v>
      </c>
      <c r="F21" s="31" t="s">
        <v>17</v>
      </c>
      <c r="G21" s="66">
        <f>VLOOKUP(A21,Master!$A:$H,7,FALSE)</f>
        <v>8</v>
      </c>
      <c r="H21" s="31" t="str">
        <f>VLOOKUP(A21,Master!$A:$H,8,FALSE)</f>
        <v>Boys</v>
      </c>
      <c r="I21" s="5" t="str">
        <f t="shared" si="0"/>
        <v>OLA2BYE</v>
      </c>
      <c r="J21" s="5" t="str">
        <f t="shared" si="1"/>
        <v>SPCBYE</v>
      </c>
      <c r="K21" s="5" t="str">
        <f t="shared" si="2"/>
        <v>SPCSPC3</v>
      </c>
      <c r="L21" s="7">
        <f t="shared" si="3"/>
        <v>0</v>
      </c>
      <c r="M21" s="7"/>
      <c r="O21" s="8" t="s">
        <v>21</v>
      </c>
      <c r="P21" s="19">
        <f t="shared" si="4"/>
        <v>10</v>
      </c>
      <c r="Q21" s="19">
        <f t="shared" si="5"/>
        <v>5</v>
      </c>
      <c r="R21" s="19">
        <f t="shared" si="6"/>
        <v>5</v>
      </c>
      <c r="S21" s="6">
        <f t="shared" si="7"/>
        <v>5</v>
      </c>
      <c r="T21" s="24">
        <f t="shared" si="8"/>
        <v>1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41" ht="12.6" customHeight="1" x14ac:dyDescent="0.15">
      <c r="A22" s="29" t="s">
        <v>1145</v>
      </c>
      <c r="B22" s="31">
        <f>VLOOKUP(A22,Master!$A:$H,2,FALSE)</f>
        <v>41223</v>
      </c>
      <c r="C22" s="65">
        <f>VLOOKUP(A22,Master!$A:$H,3,FALSE)</f>
        <v>0.83333333333333304</v>
      </c>
      <c r="D22" s="31" t="str">
        <f>VLOOKUP(A22,Master!$A:$H,4,FALSE)</f>
        <v>OLA</v>
      </c>
      <c r="E22" s="31" t="s">
        <v>19</v>
      </c>
      <c r="F22" s="31" t="s">
        <v>43</v>
      </c>
      <c r="G22" s="66">
        <f>VLOOKUP(A22,Master!$A:$H,7,FALSE)</f>
        <v>8</v>
      </c>
      <c r="H22" s="31" t="str">
        <f>VLOOKUP(A22,Master!$A:$H,8,FALSE)</f>
        <v>Boys</v>
      </c>
      <c r="I22" s="5" t="str">
        <f t="shared" si="0"/>
        <v>SJN1JOE1</v>
      </c>
      <c r="J22" s="5" t="str">
        <f t="shared" si="1"/>
        <v>OLAJOE1</v>
      </c>
      <c r="K22" s="5" t="str">
        <f t="shared" si="2"/>
        <v>STMSTM1</v>
      </c>
      <c r="L22" s="7">
        <f t="shared" si="3"/>
        <v>0</v>
      </c>
      <c r="M22" s="7"/>
      <c r="O22" s="8" t="s">
        <v>18</v>
      </c>
      <c r="P22" s="19">
        <f t="shared" si="4"/>
        <v>10</v>
      </c>
      <c r="Q22" s="19">
        <f t="shared" si="5"/>
        <v>5</v>
      </c>
      <c r="R22" s="19">
        <f t="shared" si="6"/>
        <v>5</v>
      </c>
      <c r="S22" s="6">
        <f t="shared" si="7"/>
        <v>5</v>
      </c>
      <c r="T22" s="24">
        <f t="shared" si="8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41" ht="12.6" customHeight="1" x14ac:dyDescent="0.15">
      <c r="A23" s="29" t="s">
        <v>1146</v>
      </c>
      <c r="B23" s="31">
        <f>VLOOKUP(A23,Master!$A:$H,2,FALSE)</f>
        <v>41223</v>
      </c>
      <c r="C23" s="65">
        <f>VLOOKUP(A23,Master!$A:$H,3,FALSE)</f>
        <v>0.66666666666666596</v>
      </c>
      <c r="D23" s="31" t="str">
        <f>VLOOKUP(A23,Master!$A:$H,4,FALSE)</f>
        <v>SCS</v>
      </c>
      <c r="E23" s="31" t="s">
        <v>22</v>
      </c>
      <c r="F23" s="31" t="s">
        <v>6</v>
      </c>
      <c r="G23" s="66">
        <f>VLOOKUP(A23,Master!$A:$H,7,FALSE)</f>
        <v>8</v>
      </c>
      <c r="H23" s="31" t="str">
        <f>VLOOKUP(A23,Master!$A:$H,8,FALSE)</f>
        <v>Boys</v>
      </c>
      <c r="I23" s="5" t="str">
        <f t="shared" si="0"/>
        <v>STM2IHM2</v>
      </c>
      <c r="J23" s="5" t="str">
        <f t="shared" si="1"/>
        <v>SCSIHM2</v>
      </c>
      <c r="K23" s="5" t="str">
        <f t="shared" si="2"/>
        <v>STMSTM2</v>
      </c>
      <c r="L23" s="7">
        <f t="shared" si="3"/>
        <v>0</v>
      </c>
      <c r="M23" s="7"/>
      <c r="O23" s="8" t="s">
        <v>22</v>
      </c>
      <c r="P23" s="19">
        <f t="shared" si="4"/>
        <v>10</v>
      </c>
      <c r="Q23" s="19">
        <f t="shared" si="5"/>
        <v>5</v>
      </c>
      <c r="R23" s="19">
        <f t="shared" si="6"/>
        <v>5</v>
      </c>
      <c r="S23" s="6">
        <f t="shared" si="7"/>
        <v>5</v>
      </c>
      <c r="T23" s="24">
        <f t="shared" si="8"/>
        <v>0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41" ht="12.6" customHeight="1" x14ac:dyDescent="0.15">
      <c r="A24" s="29" t="s">
        <v>1147</v>
      </c>
      <c r="B24" s="31">
        <f>VLOOKUP(A24,Master!$A:$H,2,FALSE)</f>
        <v>41223</v>
      </c>
      <c r="C24" s="65">
        <f>VLOOKUP(A24,Master!$A:$H,3,FALSE)</f>
        <v>0.83333333333333304</v>
      </c>
      <c r="D24" s="31" t="str">
        <f>VLOOKUP(A24,Master!$A:$H,4,FALSE)</f>
        <v>JUD</v>
      </c>
      <c r="E24" s="31" t="s">
        <v>9</v>
      </c>
      <c r="F24" s="31" t="s">
        <v>15</v>
      </c>
      <c r="G24" s="66">
        <f>VLOOKUP(A24,Master!$A:$H,7,FALSE)</f>
        <v>8</v>
      </c>
      <c r="H24" s="31" t="str">
        <f>VLOOKUP(A24,Master!$A:$H,8,FALSE)</f>
        <v>Boys</v>
      </c>
      <c r="I24" s="5" t="str">
        <f t="shared" si="0"/>
        <v>BRG2IHM1</v>
      </c>
      <c r="J24" s="5" t="str">
        <f t="shared" si="1"/>
        <v>JUDIHM1</v>
      </c>
      <c r="K24" s="5" t="str">
        <f t="shared" si="2"/>
        <v>TRNTRN1</v>
      </c>
      <c r="L24" s="7">
        <f t="shared" si="3"/>
        <v>0</v>
      </c>
      <c r="M24" s="7"/>
      <c r="O24" s="8" t="s">
        <v>60</v>
      </c>
      <c r="P24" s="19">
        <f t="shared" si="4"/>
        <v>10</v>
      </c>
      <c r="Q24" s="19">
        <f t="shared" si="5"/>
        <v>4</v>
      </c>
      <c r="R24" s="19">
        <f t="shared" si="6"/>
        <v>6</v>
      </c>
      <c r="S24" s="6">
        <f t="shared" si="7"/>
        <v>4</v>
      </c>
      <c r="T24" s="24">
        <f t="shared" si="8"/>
        <v>1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41" ht="12.6" customHeight="1" x14ac:dyDescent="0.15">
      <c r="A25" s="29" t="s">
        <v>1148</v>
      </c>
      <c r="B25" s="31">
        <f>VLOOKUP(A25,Master!$A:$H,2,FALSE)</f>
        <v>41223</v>
      </c>
      <c r="C25" s="65">
        <f>VLOOKUP(A25,Master!$A:$H,3,FALSE)</f>
        <v>0.66666666666666696</v>
      </c>
      <c r="D25" s="31" t="str">
        <f>VLOOKUP(A25,Master!$A:$H,4,FALSE)</f>
        <v>IHM</v>
      </c>
      <c r="E25" s="31" t="s">
        <v>18</v>
      </c>
      <c r="F25" s="31" t="s">
        <v>46</v>
      </c>
      <c r="G25" s="66">
        <f>VLOOKUP(A25,Master!$A:$H,7,FALSE)</f>
        <v>8</v>
      </c>
      <c r="H25" s="31" t="str">
        <f>VLOOKUP(A25,Master!$A:$H,8,FALSE)</f>
        <v>Boys</v>
      </c>
      <c r="I25" s="5" t="str">
        <f t="shared" si="0"/>
        <v>STM1JOE2</v>
      </c>
      <c r="J25" s="5" t="str">
        <f t="shared" si="1"/>
        <v>IHMJOE2</v>
      </c>
      <c r="K25" s="5" t="str">
        <f t="shared" si="2"/>
        <v>BYEBYE</v>
      </c>
      <c r="L25" s="7">
        <f t="shared" si="3"/>
        <v>0</v>
      </c>
      <c r="M25" s="7"/>
      <c r="O25" s="8" t="s">
        <v>17</v>
      </c>
      <c r="P25" s="19">
        <f t="shared" si="4"/>
        <v>10</v>
      </c>
      <c r="Q25" s="19">
        <f t="shared" si="5"/>
        <v>10</v>
      </c>
      <c r="R25" s="19">
        <f t="shared" si="6"/>
        <v>0</v>
      </c>
      <c r="S25" s="6">
        <f t="shared" si="7"/>
        <v>10</v>
      </c>
      <c r="T25" s="24">
        <f t="shared" si="8"/>
        <v>0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41" ht="12.6" customHeight="1" x14ac:dyDescent="0.15">
      <c r="A26" s="29" t="s">
        <v>1149</v>
      </c>
      <c r="B26" s="31">
        <f>VLOOKUP(A26,Master!$A:$H,2,FALSE)</f>
        <v>41230</v>
      </c>
      <c r="C26" s="65">
        <f>VLOOKUP(A26,Master!$A:$H,3,FALSE)</f>
        <v>0.70833333333333304</v>
      </c>
      <c r="D26" s="31" t="str">
        <f>VLOOKUP(A26,Master!$A:$H,4,FALSE)</f>
        <v>JUD</v>
      </c>
      <c r="E26" s="31" t="s">
        <v>15</v>
      </c>
      <c r="F26" s="31" t="s">
        <v>18</v>
      </c>
      <c r="G26" s="66">
        <f>VLOOKUP(A26,Master!$A:$H,7,FALSE)</f>
        <v>8</v>
      </c>
      <c r="H26" s="31" t="str">
        <f>VLOOKUP(A26,Master!$A:$H,8,FALSE)</f>
        <v>Boys</v>
      </c>
      <c r="I26" s="5" t="str">
        <f t="shared" si="0"/>
        <v>IHM1STM1</v>
      </c>
      <c r="J26" s="5" t="str">
        <f t="shared" si="1"/>
        <v>JUDSTM1</v>
      </c>
      <c r="K26" s="5"/>
      <c r="L26" s="7"/>
      <c r="M26" s="7"/>
      <c r="N26" s="5"/>
    </row>
    <row r="27" spans="1:41" ht="12.6" customHeight="1" x14ac:dyDescent="0.15">
      <c r="A27" s="29" t="s">
        <v>1150</v>
      </c>
      <c r="B27" s="31">
        <f>VLOOKUP(A27,Master!$A:$H,2,FALSE)</f>
        <v>41230</v>
      </c>
      <c r="C27" s="65">
        <f>VLOOKUP(A27,Master!$A:$H,3,FALSE)</f>
        <v>0.66666666666666696</v>
      </c>
      <c r="D27" s="31" t="str">
        <f>VLOOKUP(A27,Master!$A:$H,4,FALSE)</f>
        <v>OLA</v>
      </c>
      <c r="E27" s="31" t="s">
        <v>46</v>
      </c>
      <c r="F27" s="31" t="s">
        <v>4</v>
      </c>
      <c r="G27" s="66">
        <f>VLOOKUP(A27,Master!$A:$H,7,FALSE)</f>
        <v>8</v>
      </c>
      <c r="H27" s="31" t="str">
        <f>VLOOKUP(A27,Master!$A:$H,8,FALSE)</f>
        <v>Boys</v>
      </c>
      <c r="I27" s="5" t="str">
        <f t="shared" si="0"/>
        <v>JOE2CTK1</v>
      </c>
      <c r="J27" s="5" t="str">
        <f t="shared" si="1"/>
        <v>OLACTK1</v>
      </c>
      <c r="K27" s="5"/>
      <c r="L27" s="7"/>
      <c r="M27" s="7"/>
      <c r="N27" s="5"/>
      <c r="Q27" s="72" t="s">
        <v>27</v>
      </c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</row>
    <row r="28" spans="1:41" ht="12.6" customHeight="1" x14ac:dyDescent="0.15">
      <c r="A28" s="29" t="s">
        <v>1151</v>
      </c>
      <c r="B28" s="31">
        <f>VLOOKUP(A28,Master!$A:$H,2,FALSE)</f>
        <v>41230</v>
      </c>
      <c r="C28" s="65">
        <f>VLOOKUP(A28,Master!$A:$H,3,FALSE)</f>
        <v>0.66666666666666696</v>
      </c>
      <c r="D28" s="31" t="str">
        <f>VLOOKUP(A28,Master!$A:$H,4,FALSE)</f>
        <v>SJN</v>
      </c>
      <c r="E28" s="31" t="s">
        <v>12</v>
      </c>
      <c r="F28" s="31" t="s">
        <v>47</v>
      </c>
      <c r="G28" s="66">
        <f>VLOOKUP(A28,Master!$A:$H,7,FALSE)</f>
        <v>8</v>
      </c>
      <c r="H28" s="31" t="str">
        <f>VLOOKUP(A28,Master!$A:$H,8,FALSE)</f>
        <v>Boys</v>
      </c>
      <c r="I28" s="5" t="str">
        <f t="shared" si="0"/>
        <v>JUD1OLA3</v>
      </c>
      <c r="J28" s="5" t="str">
        <f t="shared" si="1"/>
        <v>SJNOLA3</v>
      </c>
      <c r="K28" s="5"/>
      <c r="L28" s="7"/>
      <c r="M28" s="7"/>
      <c r="N28" s="5"/>
      <c r="P28" s="9"/>
      <c r="Q28" s="10" t="str">
        <f>O2</f>
        <v>BRG1</v>
      </c>
      <c r="R28" s="10" t="str">
        <f>O3</f>
        <v>BRG2</v>
      </c>
      <c r="S28" s="10" t="str">
        <f>O4</f>
        <v>CTK1</v>
      </c>
      <c r="T28" s="10" t="str">
        <f>O5</f>
        <v>IHM1</v>
      </c>
      <c r="U28" s="10" t="str">
        <f>O6</f>
        <v>IHM2</v>
      </c>
      <c r="V28" s="10" t="str">
        <f>O7</f>
        <v>JOE1</v>
      </c>
      <c r="W28" s="10" t="str">
        <f>O8</f>
        <v>JOE2</v>
      </c>
      <c r="X28" s="10" t="str">
        <f>O9</f>
        <v>JUD1</v>
      </c>
      <c r="Y28" s="10" t="str">
        <f>O10</f>
        <v>JUD2</v>
      </c>
      <c r="Z28" s="10" t="str">
        <f>O11</f>
        <v>JUD3</v>
      </c>
      <c r="AA28" s="10" t="str">
        <f>O12</f>
        <v>OLA1</v>
      </c>
      <c r="AB28" s="10" t="str">
        <f>O13</f>
        <v>OLA2</v>
      </c>
      <c r="AC28" s="10" t="str">
        <f>O14</f>
        <v>OLA3</v>
      </c>
      <c r="AD28" s="10" t="str">
        <f>O15</f>
        <v>SCL1</v>
      </c>
      <c r="AE28" s="10" t="str">
        <f>O16</f>
        <v>SCS1</v>
      </c>
      <c r="AF28" s="10" t="str">
        <f>O17</f>
        <v>SJN1</v>
      </c>
      <c r="AG28" s="10" t="str">
        <f>O18</f>
        <v>SJN2</v>
      </c>
      <c r="AH28" s="10" t="str">
        <f>O19</f>
        <v>SPC1</v>
      </c>
      <c r="AI28" s="10" t="str">
        <f>O20</f>
        <v>SPC2</v>
      </c>
      <c r="AJ28" s="10" t="str">
        <f>O21</f>
        <v>SPC3</v>
      </c>
      <c r="AK28" s="10" t="str">
        <f>O22</f>
        <v>STM1</v>
      </c>
      <c r="AL28" s="10" t="str">
        <f>O23</f>
        <v>STM2</v>
      </c>
      <c r="AM28" s="10" t="str">
        <f>O24</f>
        <v>TRN1</v>
      </c>
      <c r="AN28" s="10" t="str">
        <f>O25</f>
        <v>BYE</v>
      </c>
      <c r="AO28" s="10" t="s">
        <v>29</v>
      </c>
    </row>
    <row r="29" spans="1:41" ht="12.6" customHeight="1" x14ac:dyDescent="0.15">
      <c r="A29" s="29" t="s">
        <v>1152</v>
      </c>
      <c r="B29" s="31">
        <f>VLOOKUP(A29,Master!$A:$H,2,FALSE)</f>
        <v>41230</v>
      </c>
      <c r="C29" s="65">
        <f>VLOOKUP(A29,Master!$A:$H,3,FALSE)</f>
        <v>0.79166666666666696</v>
      </c>
      <c r="D29" s="31" t="str">
        <f>VLOOKUP(A29,Master!$A:$H,4,FALSE)</f>
        <v>BRG</v>
      </c>
      <c r="E29" s="31" t="s">
        <v>14</v>
      </c>
      <c r="F29" s="31" t="s">
        <v>44</v>
      </c>
      <c r="G29" s="66">
        <f>VLOOKUP(A29,Master!$A:$H,7,FALSE)</f>
        <v>8</v>
      </c>
      <c r="H29" s="31" t="str">
        <f>VLOOKUP(A29,Master!$A:$H,8,FALSE)</f>
        <v>Boys</v>
      </c>
      <c r="I29" s="5" t="str">
        <f t="shared" si="0"/>
        <v>SPC2SCL1</v>
      </c>
      <c r="J29" s="5" t="str">
        <f t="shared" si="1"/>
        <v>BRGSCL1</v>
      </c>
      <c r="K29" s="5"/>
      <c r="L29" s="7"/>
      <c r="M29" s="7"/>
      <c r="N29" s="5"/>
      <c r="O29" s="73" t="s">
        <v>41</v>
      </c>
      <c r="P29" s="8" t="str">
        <f t="shared" ref="P29:P52" si="9">O2</f>
        <v>BRG1</v>
      </c>
      <c r="Q29" s="10"/>
      <c r="R29" s="40">
        <f>SUM(COUNTIF($I$2:$I$121,CONCATENATE($P29,$R$28)))</f>
        <v>0</v>
      </c>
      <c r="S29" s="40">
        <f>SUM(COUNTIF($I$2:$I$121,CONCATENATE($P29,$S$28)))</f>
        <v>0</v>
      </c>
      <c r="T29" s="40">
        <f>SUM(COUNTIF($I$2:$I$121,CONCATENATE($P29,$T$28)))</f>
        <v>0</v>
      </c>
      <c r="U29" s="40">
        <f>SUM(COUNTIF($I$2:$I$121,CONCATENATE($P29,$U$28)))</f>
        <v>0</v>
      </c>
      <c r="V29" s="40">
        <f>SUM(COUNTIF($I$2:$I$121,CONCATENATE($P29,$V$28)))</f>
        <v>0</v>
      </c>
      <c r="W29" s="40">
        <f t="shared" ref="W29:W34" si="10">SUM(COUNTIF($I$2:$I$121,CONCATENATE($P29,$W$28)))</f>
        <v>0</v>
      </c>
      <c r="X29" s="40">
        <f t="shared" ref="X29:X35" si="11">SUM(COUNTIF($I$2:$I$121,CONCATENATE($P29,$X$28)))</f>
        <v>0</v>
      </c>
      <c r="Y29" s="40">
        <f t="shared" ref="Y29:Y36" si="12">SUM(COUNTIF($I$2:$I$121,CONCATENATE($P29,$Y$28)))</f>
        <v>1</v>
      </c>
      <c r="Z29" s="40">
        <f t="shared" ref="Z29:Z37" si="13">SUM(COUNTIF($I$2:$I$121,CONCATENATE($P29,$Z$28)))</f>
        <v>1</v>
      </c>
      <c r="AA29" s="40">
        <f t="shared" ref="AA29:AA38" si="14">SUM(COUNTIF($I$2:$I$121,CONCATENATE($P29,$AA$28)))</f>
        <v>0</v>
      </c>
      <c r="AB29" s="40">
        <f t="shared" ref="AB29:AB39" si="15">SUM(COUNTIF($I$2:$I$121,CONCATENATE($P29,$AB$28)))</f>
        <v>0</v>
      </c>
      <c r="AC29" s="40">
        <f t="shared" ref="AC29:AC40" si="16">SUM(COUNTIF($I$2:$I$121,CONCATENATE($P29,$AC$28)))</f>
        <v>0</v>
      </c>
      <c r="AD29" s="40">
        <f t="shared" ref="AD29:AD41" si="17">SUM(COUNTIF($I$2:$I$121,CONCATENATE($P29,$AD$28)))</f>
        <v>0</v>
      </c>
      <c r="AE29" s="40">
        <f t="shared" ref="AE29:AE42" si="18">SUM(COUNTIF($I$2:$I$121,CONCATENATE($P29,$AE$28)))</f>
        <v>0</v>
      </c>
      <c r="AF29" s="40">
        <f t="shared" ref="AF29:AF43" si="19">SUM(COUNTIF($I$2:$I$121,CONCATENATE($P29,$AF$28)))</f>
        <v>1</v>
      </c>
      <c r="AG29" s="40">
        <f t="shared" ref="AG29:AG44" si="20">SUM(COUNTIF($I$2:$I$121,CONCATENATE($P29,$AG$28)))</f>
        <v>1</v>
      </c>
      <c r="AH29" s="40">
        <f t="shared" ref="AH29:AH45" si="21">SUM(COUNTIF($I$2:$I$121,CONCATENATE($P29,$AH$28)))</f>
        <v>1</v>
      </c>
      <c r="AI29" s="40">
        <f t="shared" ref="AI29:AI46" si="22">SUM(COUNTIF($I$2:$I$121,CONCATENATE($P29,$AI$28)))</f>
        <v>0</v>
      </c>
      <c r="AJ29" s="40">
        <f t="shared" ref="AJ29:AJ47" si="23">SUM(COUNTIF($I$2:$I$121,CONCATENATE($P29,$AJ$28)))</f>
        <v>0</v>
      </c>
      <c r="AK29" s="40">
        <f t="shared" ref="AK29:AK48" si="24">SUM(COUNTIF($I$2:$I$121,CONCATENATE($P29,$AK$28)))</f>
        <v>0</v>
      </c>
      <c r="AL29" s="40">
        <f t="shared" ref="AL29:AL49" si="25">SUM(COUNTIF($I$2:$I$121,CONCATENATE($P29,$AL$28)))</f>
        <v>0</v>
      </c>
      <c r="AM29" s="40">
        <f t="shared" ref="AM29:AM50" si="26">SUM(COUNTIF($I$2:$I$121,CONCATENATE($P29,$AM$28)))</f>
        <v>0</v>
      </c>
      <c r="AN29" s="40">
        <f t="shared" ref="AN29:AN51" si="27">SUM(COUNTIF($I$2:$I$121,CONCATENATE($P29,$AN$28)))</f>
        <v>1</v>
      </c>
      <c r="AO29" s="23">
        <f t="shared" ref="AO29:AO52" si="28">SUM(Q29:AN29)</f>
        <v>6</v>
      </c>
    </row>
    <row r="30" spans="1:41" ht="12.6" customHeight="1" x14ac:dyDescent="0.15">
      <c r="A30" s="29" t="s">
        <v>1153</v>
      </c>
      <c r="B30" s="31">
        <f>VLOOKUP(A30,Master!$A:$H,2,FALSE)</f>
        <v>41230</v>
      </c>
      <c r="C30" s="65">
        <f>VLOOKUP(A30,Master!$A:$H,3,FALSE)</f>
        <v>0</v>
      </c>
      <c r="D30" s="31" t="str">
        <f>VLOOKUP(A30,Master!$A:$H,4,FALSE)</f>
        <v>BYE</v>
      </c>
      <c r="E30" s="31" t="s">
        <v>20</v>
      </c>
      <c r="F30" s="31" t="s">
        <v>23</v>
      </c>
      <c r="G30" s="66">
        <f>VLOOKUP(A30,Master!$A:$H,7,FALSE)</f>
        <v>8</v>
      </c>
      <c r="H30" s="31" t="str">
        <f>VLOOKUP(A30,Master!$A:$H,8,FALSE)</f>
        <v>Boys</v>
      </c>
      <c r="I30" s="5" t="str">
        <f t="shared" si="0"/>
        <v>OLA1JUD3</v>
      </c>
      <c r="J30" s="5" t="str">
        <f t="shared" si="1"/>
        <v>BYEJUD3</v>
      </c>
      <c r="K30" s="5"/>
      <c r="L30" s="7"/>
      <c r="M30" s="7"/>
      <c r="N30" s="5"/>
      <c r="O30" s="73"/>
      <c r="P30" s="8" t="str">
        <f t="shared" si="9"/>
        <v>BRG2</v>
      </c>
      <c r="Q30" s="40">
        <f>COUNTIF($I$2:$I$121,CONCATENATE($P$30,Q$28))</f>
        <v>0</v>
      </c>
      <c r="R30" s="10"/>
      <c r="S30" s="40">
        <f>SUM(COUNTIF($I$2:$I$121,CONCATENATE($P30,$S$28)))</f>
        <v>0</v>
      </c>
      <c r="T30" s="40">
        <f>SUM(COUNTIF($I$2:$I$121,CONCATENATE($P30,$T$28)))</f>
        <v>1</v>
      </c>
      <c r="U30" s="40">
        <f>SUM(COUNTIF($I$2:$I$121,CONCATENATE($P30,$U$28)))</f>
        <v>1</v>
      </c>
      <c r="V30" s="40">
        <f>SUM(COUNTIF($I$2:$I$121,CONCATENATE($P30,$V$28)))</f>
        <v>0</v>
      </c>
      <c r="W30" s="40">
        <f t="shared" si="10"/>
        <v>0</v>
      </c>
      <c r="X30" s="40">
        <f t="shared" si="11"/>
        <v>0</v>
      </c>
      <c r="Y30" s="40">
        <f t="shared" si="12"/>
        <v>1</v>
      </c>
      <c r="Z30" s="40">
        <f t="shared" si="13"/>
        <v>0</v>
      </c>
      <c r="AA30" s="40">
        <f t="shared" si="14"/>
        <v>1</v>
      </c>
      <c r="AB30" s="40">
        <f t="shared" si="15"/>
        <v>1</v>
      </c>
      <c r="AC30" s="40">
        <f t="shared" si="16"/>
        <v>0</v>
      </c>
      <c r="AD30" s="40">
        <f t="shared" si="17"/>
        <v>0</v>
      </c>
      <c r="AE30" s="40">
        <f t="shared" si="18"/>
        <v>1</v>
      </c>
      <c r="AF30" s="40">
        <f t="shared" si="19"/>
        <v>0</v>
      </c>
      <c r="AG30" s="40">
        <f t="shared" si="20"/>
        <v>0</v>
      </c>
      <c r="AH30" s="40">
        <f t="shared" si="21"/>
        <v>0</v>
      </c>
      <c r="AI30" s="40">
        <f t="shared" si="22"/>
        <v>0</v>
      </c>
      <c r="AJ30" s="40">
        <f t="shared" si="23"/>
        <v>0</v>
      </c>
      <c r="AK30" s="40">
        <f t="shared" si="24"/>
        <v>0</v>
      </c>
      <c r="AL30" s="40">
        <f t="shared" si="25"/>
        <v>0</v>
      </c>
      <c r="AM30" s="40">
        <f t="shared" si="26"/>
        <v>0</v>
      </c>
      <c r="AN30" s="40">
        <f t="shared" si="27"/>
        <v>0</v>
      </c>
      <c r="AO30" s="23">
        <f t="shared" si="28"/>
        <v>6</v>
      </c>
    </row>
    <row r="31" spans="1:41" ht="12.6" customHeight="1" x14ac:dyDescent="0.15">
      <c r="A31" s="29" t="s">
        <v>1154</v>
      </c>
      <c r="B31" s="31">
        <f>VLOOKUP(A31,Master!$A:$H,2,FALSE)</f>
        <v>41230</v>
      </c>
      <c r="C31" s="65">
        <f>VLOOKUP(A31,Master!$A:$H,3,FALSE)</f>
        <v>0.75</v>
      </c>
      <c r="D31" s="31" t="str">
        <f>VLOOKUP(A31,Master!$A:$H,4,FALSE)</f>
        <v>SPC</v>
      </c>
      <c r="E31" s="31" t="s">
        <v>7</v>
      </c>
      <c r="F31" s="31" t="s">
        <v>26</v>
      </c>
      <c r="G31" s="66">
        <f>VLOOKUP(A31,Master!$A:$H,7,FALSE)</f>
        <v>8</v>
      </c>
      <c r="H31" s="31" t="str">
        <f>VLOOKUP(A31,Master!$A:$H,8,FALSE)</f>
        <v>Boys</v>
      </c>
      <c r="I31" s="5" t="str">
        <f t="shared" si="0"/>
        <v>BRG1SPC1</v>
      </c>
      <c r="J31" s="5" t="str">
        <f t="shared" si="1"/>
        <v>SPCSPC1</v>
      </c>
      <c r="K31" s="5"/>
      <c r="L31" s="7"/>
      <c r="M31" s="7"/>
      <c r="N31" s="5"/>
      <c r="O31" s="73"/>
      <c r="P31" s="8" t="str">
        <f t="shared" si="9"/>
        <v>CTK1</v>
      </c>
      <c r="Q31" s="40">
        <f>COUNTIF($I$2:$I$121,CONCATENATE($P$31,Q$28))</f>
        <v>0</v>
      </c>
      <c r="R31" s="40">
        <f>COUNTIF($I$2:$I$121,CONCATENATE($P$31,R$28))</f>
        <v>0</v>
      </c>
      <c r="S31" s="10"/>
      <c r="T31" s="40">
        <f>SUM(COUNTIF($I$2:$I$121,CONCATENATE($P31,$T$28)))</f>
        <v>0</v>
      </c>
      <c r="U31" s="40">
        <f>SUM(COUNTIF($I$2:$I$121,CONCATENATE($P31,$U$28)))</f>
        <v>1</v>
      </c>
      <c r="V31" s="40">
        <f>SUM(COUNTIF($I$2:$I$121,CONCATENATE($P31,$V$28)))</f>
        <v>1</v>
      </c>
      <c r="W31" s="40">
        <f t="shared" si="10"/>
        <v>0</v>
      </c>
      <c r="X31" s="40">
        <f t="shared" si="11"/>
        <v>0</v>
      </c>
      <c r="Y31" s="40">
        <f t="shared" si="12"/>
        <v>1</v>
      </c>
      <c r="Z31" s="40">
        <f t="shared" si="13"/>
        <v>0</v>
      </c>
      <c r="AA31" s="40">
        <f t="shared" si="14"/>
        <v>0</v>
      </c>
      <c r="AB31" s="40">
        <f t="shared" si="15"/>
        <v>0</v>
      </c>
      <c r="AC31" s="40">
        <f t="shared" si="16"/>
        <v>1</v>
      </c>
      <c r="AD31" s="40">
        <f t="shared" si="17"/>
        <v>0</v>
      </c>
      <c r="AE31" s="40">
        <f t="shared" si="18"/>
        <v>1</v>
      </c>
      <c r="AF31" s="40">
        <f t="shared" si="19"/>
        <v>0</v>
      </c>
      <c r="AG31" s="40">
        <f t="shared" si="20"/>
        <v>0</v>
      </c>
      <c r="AH31" s="40">
        <f t="shared" si="21"/>
        <v>0</v>
      </c>
      <c r="AI31" s="40">
        <f t="shared" si="22"/>
        <v>0</v>
      </c>
      <c r="AJ31" s="40">
        <f t="shared" si="23"/>
        <v>0</v>
      </c>
      <c r="AK31" s="40">
        <f t="shared" si="24"/>
        <v>0</v>
      </c>
      <c r="AL31" s="40">
        <f t="shared" si="25"/>
        <v>0</v>
      </c>
      <c r="AM31" s="40">
        <f t="shared" si="26"/>
        <v>0</v>
      </c>
      <c r="AN31" s="40">
        <f t="shared" si="27"/>
        <v>0</v>
      </c>
      <c r="AO31" s="23">
        <f t="shared" si="28"/>
        <v>5</v>
      </c>
    </row>
    <row r="32" spans="1:41" ht="12.6" customHeight="1" x14ac:dyDescent="0.15">
      <c r="A32" s="29" t="s">
        <v>1155</v>
      </c>
      <c r="B32" s="31">
        <f>VLOOKUP(A32,Master!$A:$H,2,FALSE)</f>
        <v>41230</v>
      </c>
      <c r="C32" s="65">
        <f>VLOOKUP(A32,Master!$A:$H,3,FALSE)</f>
        <v>0.58333333333333337</v>
      </c>
      <c r="D32" s="31" t="str">
        <f>VLOOKUP(A32,Master!$A:$H,4,FALSE)</f>
        <v>JUD</v>
      </c>
      <c r="E32" s="31" t="s">
        <v>60</v>
      </c>
      <c r="F32" s="31" t="s">
        <v>24</v>
      </c>
      <c r="G32" s="66">
        <f>VLOOKUP(A32,Master!$A:$H,7,FALSE)</f>
        <v>8</v>
      </c>
      <c r="H32" s="31" t="str">
        <f>VLOOKUP(A32,Master!$A:$H,8,FALSE)</f>
        <v>Boys</v>
      </c>
      <c r="I32" s="5" t="str">
        <f t="shared" si="0"/>
        <v>TRN1JUD2</v>
      </c>
      <c r="J32" s="5" t="str">
        <f t="shared" si="1"/>
        <v>JUDJUD2</v>
      </c>
      <c r="K32" s="5"/>
      <c r="L32" s="7"/>
      <c r="M32" s="7"/>
      <c r="N32" s="5"/>
      <c r="O32" s="73"/>
      <c r="P32" s="8" t="str">
        <f t="shared" si="9"/>
        <v>IHM1</v>
      </c>
      <c r="Q32" s="40">
        <f>COUNTIF($I$2:$I$121,CONCATENATE($P$32,Q$28))</f>
        <v>0</v>
      </c>
      <c r="R32" s="40">
        <f>COUNTIF($I$2:$I$121,CONCATENATE($P$32,R$28))</f>
        <v>0</v>
      </c>
      <c r="S32" s="40">
        <f>COUNTIF($I$2:$I$121,CONCATENATE($P$32,S$28))</f>
        <v>1</v>
      </c>
      <c r="T32" s="10"/>
      <c r="U32" s="40">
        <f>SUM(COUNTIF($I$2:$I$121,CONCATENATE($P32,$U$28)))</f>
        <v>0</v>
      </c>
      <c r="V32" s="40">
        <f>SUM(COUNTIF($I$2:$I$121,CONCATENATE($P32,$V$28)))</f>
        <v>0</v>
      </c>
      <c r="W32" s="40">
        <f t="shared" si="10"/>
        <v>0</v>
      </c>
      <c r="X32" s="40">
        <f t="shared" si="11"/>
        <v>0</v>
      </c>
      <c r="Y32" s="40">
        <f t="shared" si="12"/>
        <v>0</v>
      </c>
      <c r="Z32" s="40">
        <f t="shared" si="13"/>
        <v>0</v>
      </c>
      <c r="AA32" s="40">
        <f t="shared" si="14"/>
        <v>0</v>
      </c>
      <c r="AB32" s="40">
        <f t="shared" si="15"/>
        <v>0</v>
      </c>
      <c r="AC32" s="40">
        <f t="shared" si="16"/>
        <v>1</v>
      </c>
      <c r="AD32" s="40">
        <f t="shared" si="17"/>
        <v>0</v>
      </c>
      <c r="AE32" s="40">
        <f t="shared" si="18"/>
        <v>0</v>
      </c>
      <c r="AF32" s="40">
        <f t="shared" si="19"/>
        <v>0</v>
      </c>
      <c r="AG32" s="40">
        <f t="shared" si="20"/>
        <v>0</v>
      </c>
      <c r="AH32" s="40">
        <f t="shared" si="21"/>
        <v>0</v>
      </c>
      <c r="AI32" s="40">
        <f t="shared" si="22"/>
        <v>1</v>
      </c>
      <c r="AJ32" s="40">
        <f t="shared" si="23"/>
        <v>0</v>
      </c>
      <c r="AK32" s="40">
        <f t="shared" si="24"/>
        <v>1</v>
      </c>
      <c r="AL32" s="40">
        <f t="shared" si="25"/>
        <v>1</v>
      </c>
      <c r="AM32" s="40">
        <f t="shared" si="26"/>
        <v>0</v>
      </c>
      <c r="AN32" s="40">
        <f t="shared" si="27"/>
        <v>0</v>
      </c>
      <c r="AO32" s="23">
        <f t="shared" si="28"/>
        <v>5</v>
      </c>
    </row>
    <row r="33" spans="1:41" ht="12.6" customHeight="1" x14ac:dyDescent="0.15">
      <c r="A33" s="29" t="s">
        <v>1156</v>
      </c>
      <c r="B33" s="31">
        <f>VLOOKUP(A33,Master!$A:$H,2,FALSE)</f>
        <v>41230</v>
      </c>
      <c r="C33" s="65">
        <f>VLOOKUP(A33,Master!$A:$H,3,FALSE)</f>
        <v>0.58333333333333337</v>
      </c>
      <c r="D33" s="31" t="str">
        <f>VLOOKUP(A33,Master!$A:$H,4,FALSE)</f>
        <v>OLA</v>
      </c>
      <c r="E33" s="31" t="s">
        <v>13</v>
      </c>
      <c r="F33" s="31" t="s">
        <v>21</v>
      </c>
      <c r="G33" s="66">
        <f>VLOOKUP(A33,Master!$A:$H,7,FALSE)</f>
        <v>8</v>
      </c>
      <c r="H33" s="31" t="str">
        <f>VLOOKUP(A33,Master!$A:$H,8,FALSE)</f>
        <v>Boys</v>
      </c>
      <c r="I33" s="5" t="str">
        <f t="shared" si="0"/>
        <v>SJN2SPC3</v>
      </c>
      <c r="J33" s="5" t="str">
        <f t="shared" si="1"/>
        <v>OLASPC3</v>
      </c>
      <c r="K33" s="5"/>
      <c r="L33" s="7"/>
      <c r="M33" s="7"/>
      <c r="N33" s="5"/>
      <c r="O33" s="73"/>
      <c r="P33" s="8" t="str">
        <f t="shared" si="9"/>
        <v>IHM2</v>
      </c>
      <c r="Q33" s="40">
        <f>COUNTIF($I$2:$I$121,CONCATENATE($P$33,Q$28))</f>
        <v>0</v>
      </c>
      <c r="R33" s="40">
        <f>COUNTIF($I$2:$I$121,CONCATENATE($P$33,R$28))</f>
        <v>0</v>
      </c>
      <c r="S33" s="40">
        <f>COUNTIF($I$2:$I$121,CONCATENATE($P$33,S$28))</f>
        <v>0</v>
      </c>
      <c r="T33" s="40">
        <f>COUNTIF($I$2:$I$121,CONCATENATE($P$33,T$28))</f>
        <v>0</v>
      </c>
      <c r="U33" s="10"/>
      <c r="V33" s="40">
        <f>SUM(COUNTIF($I$2:$I$121,CONCATENATE($P33,$V$28)))</f>
        <v>0</v>
      </c>
      <c r="W33" s="40">
        <f t="shared" si="10"/>
        <v>1</v>
      </c>
      <c r="X33" s="40">
        <f t="shared" si="11"/>
        <v>1</v>
      </c>
      <c r="Y33" s="40">
        <f t="shared" si="12"/>
        <v>0</v>
      </c>
      <c r="Z33" s="40">
        <f t="shared" si="13"/>
        <v>0</v>
      </c>
      <c r="AA33" s="40">
        <f t="shared" si="14"/>
        <v>0</v>
      </c>
      <c r="AB33" s="40">
        <f t="shared" si="15"/>
        <v>0</v>
      </c>
      <c r="AC33" s="40">
        <f t="shared" si="16"/>
        <v>0</v>
      </c>
      <c r="AD33" s="40">
        <f t="shared" si="17"/>
        <v>1</v>
      </c>
      <c r="AE33" s="40">
        <f t="shared" si="18"/>
        <v>0</v>
      </c>
      <c r="AF33" s="40">
        <f t="shared" si="19"/>
        <v>1</v>
      </c>
      <c r="AG33" s="40">
        <f t="shared" si="20"/>
        <v>0</v>
      </c>
      <c r="AH33" s="40">
        <f t="shared" si="21"/>
        <v>0</v>
      </c>
      <c r="AI33" s="40">
        <f t="shared" si="22"/>
        <v>0</v>
      </c>
      <c r="AJ33" s="40">
        <f t="shared" si="23"/>
        <v>0</v>
      </c>
      <c r="AK33" s="40">
        <f t="shared" si="24"/>
        <v>1</v>
      </c>
      <c r="AL33" s="40">
        <f t="shared" si="25"/>
        <v>0</v>
      </c>
      <c r="AM33" s="40">
        <f t="shared" si="26"/>
        <v>0</v>
      </c>
      <c r="AN33" s="40">
        <f t="shared" si="27"/>
        <v>0</v>
      </c>
      <c r="AO33" s="23">
        <f t="shared" si="28"/>
        <v>5</v>
      </c>
    </row>
    <row r="34" spans="1:41" ht="12.6" customHeight="1" x14ac:dyDescent="0.15">
      <c r="A34" s="29" t="s">
        <v>1157</v>
      </c>
      <c r="B34" s="31">
        <f>VLOOKUP(A34,Master!$A:$H,2,FALSE)</f>
        <v>41230</v>
      </c>
      <c r="C34" s="65">
        <f>VLOOKUP(A34,Master!$A:$H,3,FALSE)</f>
        <v>0.83333333333333304</v>
      </c>
      <c r="D34" s="31" t="str">
        <f>VLOOKUP(A34,Master!$A:$H,4,FALSE)</f>
        <v>BRG</v>
      </c>
      <c r="E34" s="31" t="s">
        <v>49</v>
      </c>
      <c r="F34" s="31" t="s">
        <v>17</v>
      </c>
      <c r="G34" s="66">
        <f>VLOOKUP(A34,Master!$A:$H,7,FALSE)</f>
        <v>8</v>
      </c>
      <c r="H34" s="31" t="str">
        <f>VLOOKUP(A34,Master!$A:$H,8,FALSE)</f>
        <v>Boys</v>
      </c>
      <c r="I34" s="5" t="str">
        <f t="shared" si="0"/>
        <v>SCS1BYE</v>
      </c>
      <c r="J34" s="5" t="str">
        <f t="shared" si="1"/>
        <v>BRGBYE</v>
      </c>
      <c r="K34" s="5"/>
      <c r="L34" s="7"/>
      <c r="M34" s="7"/>
      <c r="N34" s="5"/>
      <c r="O34" s="73"/>
      <c r="P34" s="8" t="str">
        <f t="shared" si="9"/>
        <v>JOE1</v>
      </c>
      <c r="Q34" s="40">
        <f>COUNTIF($I$2:$I$121,CONCATENATE($P$34,Q$28))</f>
        <v>0</v>
      </c>
      <c r="R34" s="40">
        <f>COUNTIF($I$2:$I$121,CONCATENATE($P$34,R$28))</f>
        <v>1</v>
      </c>
      <c r="S34" s="40">
        <f>COUNTIF($I$2:$I$121,CONCATENATE($P$34,S$28))</f>
        <v>0</v>
      </c>
      <c r="T34" s="40">
        <f>COUNTIF($I$2:$I$121,CONCATENATE($P$34,T$28))</f>
        <v>0</v>
      </c>
      <c r="U34" s="40">
        <f>COUNTIF($I$2:$I$121,CONCATENATE($P$34,U$28))</f>
        <v>0</v>
      </c>
      <c r="V34" s="10"/>
      <c r="W34" s="40">
        <f t="shared" si="10"/>
        <v>0</v>
      </c>
      <c r="X34" s="40">
        <f t="shared" si="11"/>
        <v>0</v>
      </c>
      <c r="Y34" s="40">
        <f t="shared" si="12"/>
        <v>0</v>
      </c>
      <c r="Z34" s="40">
        <f t="shared" si="13"/>
        <v>0</v>
      </c>
      <c r="AA34" s="40">
        <f t="shared" si="14"/>
        <v>0</v>
      </c>
      <c r="AB34" s="40">
        <f t="shared" si="15"/>
        <v>0</v>
      </c>
      <c r="AC34" s="40">
        <f t="shared" si="16"/>
        <v>0</v>
      </c>
      <c r="AD34" s="40">
        <f t="shared" si="17"/>
        <v>1</v>
      </c>
      <c r="AE34" s="40">
        <f t="shared" si="18"/>
        <v>0</v>
      </c>
      <c r="AF34" s="40">
        <f t="shared" si="19"/>
        <v>0</v>
      </c>
      <c r="AG34" s="40">
        <f t="shared" si="20"/>
        <v>0</v>
      </c>
      <c r="AH34" s="40">
        <f t="shared" si="21"/>
        <v>0</v>
      </c>
      <c r="AI34" s="40">
        <f t="shared" si="22"/>
        <v>1</v>
      </c>
      <c r="AJ34" s="40">
        <f t="shared" si="23"/>
        <v>0</v>
      </c>
      <c r="AK34" s="40">
        <f t="shared" si="24"/>
        <v>0</v>
      </c>
      <c r="AL34" s="40">
        <f t="shared" si="25"/>
        <v>1</v>
      </c>
      <c r="AM34" s="40">
        <f t="shared" si="26"/>
        <v>0</v>
      </c>
      <c r="AN34" s="40">
        <f t="shared" si="27"/>
        <v>1</v>
      </c>
      <c r="AO34" s="23">
        <f t="shared" si="28"/>
        <v>5</v>
      </c>
    </row>
    <row r="35" spans="1:41" ht="12.6" customHeight="1" x14ac:dyDescent="0.15">
      <c r="A35" s="29" t="s">
        <v>1158</v>
      </c>
      <c r="B35" s="31">
        <f>VLOOKUP(A35,Master!$A:$H,2,FALSE)</f>
        <v>41230</v>
      </c>
      <c r="C35" s="65">
        <f>VLOOKUP(A35,Master!$A:$H,3,FALSE)</f>
        <v>0.79166666666666696</v>
      </c>
      <c r="D35" s="31" t="str">
        <f>VLOOKUP(A35,Master!$A:$H,4,FALSE)</f>
        <v>SPC</v>
      </c>
      <c r="E35" s="31" t="s">
        <v>19</v>
      </c>
      <c r="F35" s="31" t="s">
        <v>25</v>
      </c>
      <c r="G35" s="66">
        <f>VLOOKUP(A35,Master!$A:$H,7,FALSE)</f>
        <v>8</v>
      </c>
      <c r="H35" s="31" t="str">
        <f>VLOOKUP(A35,Master!$A:$H,8,FALSE)</f>
        <v>Boys</v>
      </c>
      <c r="I35" s="5" t="str">
        <f t="shared" si="0"/>
        <v>SJN1OLA2</v>
      </c>
      <c r="J35" s="5" t="str">
        <f t="shared" si="1"/>
        <v>SPCOLA2</v>
      </c>
      <c r="K35" s="5"/>
      <c r="L35" s="7"/>
      <c r="M35" s="7"/>
      <c r="N35" s="5"/>
      <c r="O35" s="73"/>
      <c r="P35" s="8" t="str">
        <f t="shared" si="9"/>
        <v>JOE2</v>
      </c>
      <c r="Q35" s="40">
        <f t="shared" ref="Q35:V35" si="29">COUNTIF($I$2:$I$121,CONCATENATE($P$35,Q$28))</f>
        <v>0</v>
      </c>
      <c r="R35" s="40">
        <f t="shared" si="29"/>
        <v>1</v>
      </c>
      <c r="S35" s="40">
        <f t="shared" si="29"/>
        <v>1</v>
      </c>
      <c r="T35" s="40">
        <f t="shared" si="29"/>
        <v>1</v>
      </c>
      <c r="U35" s="40">
        <f t="shared" si="29"/>
        <v>0</v>
      </c>
      <c r="V35" s="40">
        <f t="shared" si="29"/>
        <v>0</v>
      </c>
      <c r="W35" s="10"/>
      <c r="X35" s="40">
        <f t="shared" si="11"/>
        <v>1</v>
      </c>
      <c r="Y35" s="40">
        <f t="shared" si="12"/>
        <v>0</v>
      </c>
      <c r="Z35" s="40">
        <f t="shared" si="13"/>
        <v>0</v>
      </c>
      <c r="AA35" s="40">
        <f t="shared" si="14"/>
        <v>0</v>
      </c>
      <c r="AB35" s="40">
        <f t="shared" si="15"/>
        <v>0</v>
      </c>
      <c r="AC35" s="40">
        <f t="shared" si="16"/>
        <v>0</v>
      </c>
      <c r="AD35" s="40">
        <f t="shared" si="17"/>
        <v>1</v>
      </c>
      <c r="AE35" s="40">
        <f t="shared" si="18"/>
        <v>0</v>
      </c>
      <c r="AF35" s="40">
        <f t="shared" si="19"/>
        <v>0</v>
      </c>
      <c r="AG35" s="40">
        <f t="shared" si="20"/>
        <v>0</v>
      </c>
      <c r="AH35" s="40">
        <f t="shared" si="21"/>
        <v>0</v>
      </c>
      <c r="AI35" s="40">
        <f t="shared" si="22"/>
        <v>0</v>
      </c>
      <c r="AJ35" s="40">
        <f t="shared" si="23"/>
        <v>0</v>
      </c>
      <c r="AK35" s="40">
        <f t="shared" si="24"/>
        <v>0</v>
      </c>
      <c r="AL35" s="40">
        <f t="shared" si="25"/>
        <v>0</v>
      </c>
      <c r="AM35" s="40">
        <f t="shared" si="26"/>
        <v>0</v>
      </c>
      <c r="AN35" s="40">
        <f t="shared" si="27"/>
        <v>0</v>
      </c>
      <c r="AO35" s="23">
        <f t="shared" si="28"/>
        <v>5</v>
      </c>
    </row>
    <row r="36" spans="1:41" ht="12.6" customHeight="1" x14ac:dyDescent="0.15">
      <c r="A36" s="29" t="s">
        <v>1159</v>
      </c>
      <c r="B36" s="31">
        <f>VLOOKUP(A36,Master!$A:$H,2,FALSE)</f>
        <v>41230</v>
      </c>
      <c r="C36" s="65">
        <f>VLOOKUP(A36,Master!$A:$H,3,FALSE)</f>
        <v>0.83333333333333304</v>
      </c>
      <c r="D36" s="31" t="str">
        <f>VLOOKUP(A36,Master!$A:$H,4,FALSE)</f>
        <v>SPC</v>
      </c>
      <c r="E36" s="31" t="s">
        <v>43</v>
      </c>
      <c r="F36" s="31" t="s">
        <v>22</v>
      </c>
      <c r="G36" s="66">
        <f>VLOOKUP(A36,Master!$A:$H,7,FALSE)</f>
        <v>8</v>
      </c>
      <c r="H36" s="31" t="str">
        <f>VLOOKUP(A36,Master!$A:$H,8,FALSE)</f>
        <v>Boys</v>
      </c>
      <c r="I36" s="5" t="str">
        <f t="shared" si="0"/>
        <v>JOE1STM2</v>
      </c>
      <c r="J36" s="5" t="str">
        <f t="shared" si="1"/>
        <v>SPCSTM2</v>
      </c>
      <c r="K36" s="5"/>
      <c r="L36" s="7"/>
      <c r="M36" s="7"/>
      <c r="N36" s="5"/>
      <c r="O36" s="73"/>
      <c r="P36" s="8" t="str">
        <f t="shared" si="9"/>
        <v>JUD1</v>
      </c>
      <c r="Q36" s="40">
        <f t="shared" ref="Q36:W36" si="30">COUNTIF($I$2:$I$121,CONCATENATE($P$36,Q$28))</f>
        <v>0</v>
      </c>
      <c r="R36" s="40">
        <f t="shared" si="30"/>
        <v>0</v>
      </c>
      <c r="S36" s="40">
        <f t="shared" si="30"/>
        <v>0</v>
      </c>
      <c r="T36" s="40">
        <f t="shared" si="30"/>
        <v>1</v>
      </c>
      <c r="U36" s="40">
        <f t="shared" si="30"/>
        <v>0</v>
      </c>
      <c r="V36" s="40">
        <f t="shared" si="30"/>
        <v>1</v>
      </c>
      <c r="W36" s="40">
        <f t="shared" si="30"/>
        <v>0</v>
      </c>
      <c r="X36" s="10"/>
      <c r="Y36" s="40">
        <f t="shared" si="12"/>
        <v>0</v>
      </c>
      <c r="Z36" s="40">
        <f t="shared" si="13"/>
        <v>0</v>
      </c>
      <c r="AA36" s="40">
        <f t="shared" si="14"/>
        <v>0</v>
      </c>
      <c r="AB36" s="40">
        <f t="shared" si="15"/>
        <v>0</v>
      </c>
      <c r="AC36" s="40">
        <f t="shared" si="16"/>
        <v>1</v>
      </c>
      <c r="AD36" s="40">
        <f t="shared" si="17"/>
        <v>0</v>
      </c>
      <c r="AE36" s="40">
        <f t="shared" si="18"/>
        <v>1</v>
      </c>
      <c r="AF36" s="40">
        <f t="shared" si="19"/>
        <v>0</v>
      </c>
      <c r="AG36" s="40">
        <f t="shared" si="20"/>
        <v>0</v>
      </c>
      <c r="AH36" s="40">
        <f t="shared" si="21"/>
        <v>0</v>
      </c>
      <c r="AI36" s="40">
        <f t="shared" si="22"/>
        <v>1</v>
      </c>
      <c r="AJ36" s="40">
        <f t="shared" si="23"/>
        <v>0</v>
      </c>
      <c r="AK36" s="40">
        <f t="shared" si="24"/>
        <v>0</v>
      </c>
      <c r="AL36" s="40">
        <f t="shared" si="25"/>
        <v>0</v>
      </c>
      <c r="AM36" s="40">
        <f t="shared" si="26"/>
        <v>0</v>
      </c>
      <c r="AN36" s="40">
        <f t="shared" si="27"/>
        <v>0</v>
      </c>
      <c r="AO36" s="23">
        <f t="shared" si="28"/>
        <v>5</v>
      </c>
    </row>
    <row r="37" spans="1:41" ht="12.6" customHeight="1" x14ac:dyDescent="0.15">
      <c r="A37" s="29" t="s">
        <v>1160</v>
      </c>
      <c r="B37" s="31">
        <f>VLOOKUP(A37,Master!$A:$H,2,FALSE)</f>
        <v>41230</v>
      </c>
      <c r="C37" s="65">
        <f>VLOOKUP(A37,Master!$A:$H,3,FALSE)</f>
        <v>0.70833333333333304</v>
      </c>
      <c r="D37" s="31" t="str">
        <f>VLOOKUP(A37,Master!$A:$H,4,FALSE)</f>
        <v>SJN</v>
      </c>
      <c r="E37" s="31" t="s">
        <v>9</v>
      </c>
      <c r="F37" s="31" t="s">
        <v>6</v>
      </c>
      <c r="G37" s="66">
        <f>VLOOKUP(A37,Master!$A:$H,7,FALSE)</f>
        <v>8</v>
      </c>
      <c r="H37" s="31" t="str">
        <f>VLOOKUP(A37,Master!$A:$H,8,FALSE)</f>
        <v>Boys</v>
      </c>
      <c r="I37" s="5" t="str">
        <f t="shared" si="0"/>
        <v>BRG2IHM2</v>
      </c>
      <c r="J37" s="5" t="str">
        <f t="shared" si="1"/>
        <v>SJNIHM2</v>
      </c>
      <c r="K37" s="5"/>
      <c r="L37" s="7"/>
      <c r="M37" s="7"/>
      <c r="N37" s="5"/>
      <c r="O37" s="73"/>
      <c r="P37" s="8" t="str">
        <f t="shared" si="9"/>
        <v>JUD2</v>
      </c>
      <c r="Q37" s="40">
        <f t="shared" ref="Q37:X37" si="31">COUNTIF($I$2:$I$121,CONCATENATE($P$37,Q$28))</f>
        <v>0</v>
      </c>
      <c r="R37" s="40">
        <f t="shared" si="31"/>
        <v>0</v>
      </c>
      <c r="S37" s="40">
        <f t="shared" si="31"/>
        <v>0</v>
      </c>
      <c r="T37" s="40">
        <f t="shared" si="31"/>
        <v>0</v>
      </c>
      <c r="U37" s="40">
        <f t="shared" si="31"/>
        <v>0</v>
      </c>
      <c r="V37" s="40">
        <f t="shared" si="31"/>
        <v>0</v>
      </c>
      <c r="W37" s="40">
        <f t="shared" si="31"/>
        <v>0</v>
      </c>
      <c r="X37" s="40">
        <f t="shared" si="31"/>
        <v>0</v>
      </c>
      <c r="Y37" s="10"/>
      <c r="Z37" s="40">
        <f t="shared" si="13"/>
        <v>0</v>
      </c>
      <c r="AA37" s="40">
        <f t="shared" si="14"/>
        <v>1</v>
      </c>
      <c r="AB37" s="40">
        <f t="shared" si="15"/>
        <v>0</v>
      </c>
      <c r="AC37" s="40">
        <f t="shared" si="16"/>
        <v>0</v>
      </c>
      <c r="AD37" s="40">
        <f t="shared" si="17"/>
        <v>0</v>
      </c>
      <c r="AE37" s="40">
        <f t="shared" si="18"/>
        <v>0</v>
      </c>
      <c r="AF37" s="40">
        <f t="shared" si="19"/>
        <v>0</v>
      </c>
      <c r="AG37" s="40">
        <f t="shared" si="20"/>
        <v>1</v>
      </c>
      <c r="AH37" s="40">
        <f t="shared" si="21"/>
        <v>0</v>
      </c>
      <c r="AI37" s="40">
        <f t="shared" si="22"/>
        <v>0</v>
      </c>
      <c r="AJ37" s="40">
        <f t="shared" si="23"/>
        <v>0</v>
      </c>
      <c r="AK37" s="40">
        <f t="shared" si="24"/>
        <v>1</v>
      </c>
      <c r="AL37" s="40">
        <f t="shared" si="25"/>
        <v>1</v>
      </c>
      <c r="AM37" s="40">
        <f t="shared" si="26"/>
        <v>0</v>
      </c>
      <c r="AN37" s="40">
        <f t="shared" si="27"/>
        <v>1</v>
      </c>
      <c r="AO37" s="23">
        <f t="shared" si="28"/>
        <v>5</v>
      </c>
    </row>
    <row r="38" spans="1:41" ht="12.6" customHeight="1" x14ac:dyDescent="0.15">
      <c r="A38" s="29" t="s">
        <v>1161</v>
      </c>
      <c r="B38" s="31">
        <f>VLOOKUP(A38,Master!$A:$H,2,FALSE)</f>
        <v>41244</v>
      </c>
      <c r="C38" s="65">
        <f>VLOOKUP(A38,Master!$A:$H,3,FALSE)</f>
        <v>0.75</v>
      </c>
      <c r="D38" s="31" t="str">
        <f>VLOOKUP(A38,Master!$A:$H,4,FALSE)</f>
        <v>STM</v>
      </c>
      <c r="E38" s="31" t="s">
        <v>43</v>
      </c>
      <c r="F38" s="31" t="s">
        <v>9</v>
      </c>
      <c r="G38" s="66">
        <f>VLOOKUP(A38,Master!$A:$H,7,FALSE)</f>
        <v>8</v>
      </c>
      <c r="H38" s="31" t="str">
        <f>VLOOKUP(A38,Master!$A:$H,8,FALSE)</f>
        <v>Boys</v>
      </c>
      <c r="I38" s="5" t="str">
        <f t="shared" si="0"/>
        <v>JOE1BRG2</v>
      </c>
      <c r="J38" s="5" t="str">
        <f t="shared" si="1"/>
        <v>STMBRG2</v>
      </c>
      <c r="K38" s="5"/>
      <c r="L38" s="7"/>
      <c r="M38" s="7"/>
      <c r="N38" s="5"/>
      <c r="O38" s="73"/>
      <c r="P38" s="8" t="str">
        <f t="shared" si="9"/>
        <v>JUD3</v>
      </c>
      <c r="Q38" s="40">
        <f t="shared" ref="Q38:Y38" si="32">COUNTIF($I$2:$I$121,CONCATENATE($P$38,Q$28))</f>
        <v>0</v>
      </c>
      <c r="R38" s="40">
        <f t="shared" si="32"/>
        <v>0</v>
      </c>
      <c r="S38" s="40">
        <f t="shared" si="32"/>
        <v>0</v>
      </c>
      <c r="T38" s="40">
        <f t="shared" si="32"/>
        <v>1</v>
      </c>
      <c r="U38" s="40">
        <f t="shared" si="32"/>
        <v>0</v>
      </c>
      <c r="V38" s="40">
        <f t="shared" si="32"/>
        <v>0</v>
      </c>
      <c r="W38" s="40">
        <f t="shared" si="32"/>
        <v>1</v>
      </c>
      <c r="X38" s="40">
        <f t="shared" si="32"/>
        <v>0</v>
      </c>
      <c r="Y38" s="40">
        <f t="shared" si="32"/>
        <v>0</v>
      </c>
      <c r="Z38" s="10"/>
      <c r="AA38" s="40">
        <f t="shared" si="14"/>
        <v>0</v>
      </c>
      <c r="AB38" s="40">
        <f t="shared" si="15"/>
        <v>0</v>
      </c>
      <c r="AC38" s="40">
        <f t="shared" si="16"/>
        <v>1</v>
      </c>
      <c r="AD38" s="40">
        <f t="shared" si="17"/>
        <v>0</v>
      </c>
      <c r="AE38" s="40">
        <f t="shared" si="18"/>
        <v>0</v>
      </c>
      <c r="AF38" s="40">
        <f t="shared" si="19"/>
        <v>0</v>
      </c>
      <c r="AG38" s="40">
        <f t="shared" si="20"/>
        <v>1</v>
      </c>
      <c r="AH38" s="40">
        <f t="shared" si="21"/>
        <v>0</v>
      </c>
      <c r="AI38" s="40">
        <f t="shared" si="22"/>
        <v>1</v>
      </c>
      <c r="AJ38" s="40">
        <f t="shared" si="23"/>
        <v>0</v>
      </c>
      <c r="AK38" s="40">
        <f t="shared" si="24"/>
        <v>0</v>
      </c>
      <c r="AL38" s="40">
        <f t="shared" si="25"/>
        <v>0</v>
      </c>
      <c r="AM38" s="40">
        <f t="shared" si="26"/>
        <v>0</v>
      </c>
      <c r="AN38" s="40">
        <f t="shared" si="27"/>
        <v>0</v>
      </c>
      <c r="AO38" s="23">
        <f t="shared" si="28"/>
        <v>5</v>
      </c>
    </row>
    <row r="39" spans="1:41" ht="12.6" customHeight="1" x14ac:dyDescent="0.15">
      <c r="A39" s="29" t="s">
        <v>1162</v>
      </c>
      <c r="B39" s="31">
        <f>VLOOKUP(A39,Master!$A:$H,2,FALSE)</f>
        <v>41244</v>
      </c>
      <c r="C39" s="65">
        <f>VLOOKUP(A39,Master!$A:$H,3,FALSE)</f>
        <v>0.66666666666666596</v>
      </c>
      <c r="D39" s="31" t="str">
        <f>VLOOKUP(A39,Master!$A:$H,4,FALSE)</f>
        <v>SCS</v>
      </c>
      <c r="E39" s="31" t="s">
        <v>6</v>
      </c>
      <c r="F39" s="31" t="s">
        <v>18</v>
      </c>
      <c r="G39" s="66">
        <f>VLOOKUP(A39,Master!$A:$H,7,FALSE)</f>
        <v>8</v>
      </c>
      <c r="H39" s="31" t="str">
        <f>VLOOKUP(A39,Master!$A:$H,8,FALSE)</f>
        <v>Boys</v>
      </c>
      <c r="I39" s="5" t="str">
        <f t="shared" si="0"/>
        <v>IHM2STM1</v>
      </c>
      <c r="J39" s="5" t="str">
        <f t="shared" si="1"/>
        <v>SCSSTM1</v>
      </c>
      <c r="K39" s="5"/>
      <c r="L39" s="7"/>
      <c r="M39" s="7"/>
      <c r="N39" s="5"/>
      <c r="O39" s="73"/>
      <c r="P39" s="8" t="str">
        <f t="shared" si="9"/>
        <v>OLA1</v>
      </c>
      <c r="Q39" s="40">
        <f t="shared" ref="Q39:Z39" si="33">COUNTIF($I$2:$I$121,CONCATENATE($P$39,Q$28))</f>
        <v>1</v>
      </c>
      <c r="R39" s="40">
        <f t="shared" si="33"/>
        <v>0</v>
      </c>
      <c r="S39" s="40">
        <f t="shared" si="33"/>
        <v>0</v>
      </c>
      <c r="T39" s="40">
        <f t="shared" si="33"/>
        <v>0</v>
      </c>
      <c r="U39" s="40">
        <f t="shared" si="33"/>
        <v>0</v>
      </c>
      <c r="V39" s="40">
        <f t="shared" si="33"/>
        <v>0</v>
      </c>
      <c r="W39" s="40">
        <f t="shared" si="33"/>
        <v>0</v>
      </c>
      <c r="X39" s="40">
        <f t="shared" si="33"/>
        <v>0</v>
      </c>
      <c r="Y39" s="40">
        <f t="shared" si="33"/>
        <v>0</v>
      </c>
      <c r="Z39" s="40">
        <f t="shared" si="33"/>
        <v>1</v>
      </c>
      <c r="AA39" s="10"/>
      <c r="AB39" s="40">
        <f t="shared" si="15"/>
        <v>0</v>
      </c>
      <c r="AC39" s="40">
        <f t="shared" si="16"/>
        <v>0</v>
      </c>
      <c r="AD39" s="40">
        <f t="shared" si="17"/>
        <v>0</v>
      </c>
      <c r="AE39" s="40">
        <f t="shared" si="18"/>
        <v>0</v>
      </c>
      <c r="AF39" s="40">
        <f t="shared" si="19"/>
        <v>1</v>
      </c>
      <c r="AG39" s="40">
        <f t="shared" si="20"/>
        <v>0</v>
      </c>
      <c r="AH39" s="40">
        <f t="shared" si="21"/>
        <v>1</v>
      </c>
      <c r="AI39" s="40">
        <f t="shared" si="22"/>
        <v>0</v>
      </c>
      <c r="AJ39" s="40">
        <f t="shared" si="23"/>
        <v>0</v>
      </c>
      <c r="AK39" s="40">
        <f t="shared" si="24"/>
        <v>0</v>
      </c>
      <c r="AL39" s="40">
        <f t="shared" si="25"/>
        <v>1</v>
      </c>
      <c r="AM39" s="40">
        <f t="shared" si="26"/>
        <v>0</v>
      </c>
      <c r="AN39" s="40">
        <f t="shared" si="27"/>
        <v>1</v>
      </c>
      <c r="AO39" s="23">
        <f t="shared" si="28"/>
        <v>6</v>
      </c>
    </row>
    <row r="40" spans="1:41" ht="12.6" customHeight="1" x14ac:dyDescent="0.15">
      <c r="A40" s="29" t="s">
        <v>1163</v>
      </c>
      <c r="B40" s="31">
        <f>VLOOKUP(A40,Master!$A:$H,2,FALSE)</f>
        <v>41244</v>
      </c>
      <c r="C40" s="65">
        <f>VLOOKUP(A40,Master!$A:$H,3,FALSE)</f>
        <v>0.45833333333333298</v>
      </c>
      <c r="D40" s="31" t="str">
        <f>VLOOKUP(A40,Master!$A:$H,4,FALSE)</f>
        <v>TRN</v>
      </c>
      <c r="E40" s="31" t="s">
        <v>15</v>
      </c>
      <c r="F40" s="31" t="s">
        <v>4</v>
      </c>
      <c r="G40" s="66">
        <f>VLOOKUP(A40,Master!$A:$H,7,FALSE)</f>
        <v>8</v>
      </c>
      <c r="H40" s="31" t="str">
        <f>VLOOKUP(A40,Master!$A:$H,8,FALSE)</f>
        <v>Boys</v>
      </c>
      <c r="I40" s="5" t="str">
        <f t="shared" si="0"/>
        <v>IHM1CTK1</v>
      </c>
      <c r="J40" s="5" t="str">
        <f t="shared" si="1"/>
        <v>TRNCTK1</v>
      </c>
      <c r="K40" s="5"/>
      <c r="L40" s="7"/>
      <c r="M40" s="7"/>
      <c r="N40" s="5"/>
      <c r="O40" s="73"/>
      <c r="P40" s="8" t="str">
        <f t="shared" si="9"/>
        <v>OLA2</v>
      </c>
      <c r="Q40" s="40">
        <f t="shared" ref="Q40:AA40" si="34">COUNTIF($I$2:$I$121,CONCATENATE($P$40,Q$28))</f>
        <v>0</v>
      </c>
      <c r="R40" s="40">
        <f t="shared" si="34"/>
        <v>0</v>
      </c>
      <c r="S40" s="40">
        <f t="shared" si="34"/>
        <v>1</v>
      </c>
      <c r="T40" s="40">
        <f t="shared" si="34"/>
        <v>0</v>
      </c>
      <c r="U40" s="40">
        <f t="shared" si="34"/>
        <v>0</v>
      </c>
      <c r="V40" s="40">
        <f t="shared" si="34"/>
        <v>0</v>
      </c>
      <c r="W40" s="40">
        <f t="shared" si="34"/>
        <v>0</v>
      </c>
      <c r="X40" s="40">
        <f t="shared" si="34"/>
        <v>1</v>
      </c>
      <c r="Y40" s="40">
        <f t="shared" si="34"/>
        <v>0</v>
      </c>
      <c r="Z40" s="40">
        <f t="shared" si="34"/>
        <v>0</v>
      </c>
      <c r="AA40" s="40">
        <f t="shared" si="34"/>
        <v>0</v>
      </c>
      <c r="AB40" s="10"/>
      <c r="AC40" s="40">
        <f t="shared" si="16"/>
        <v>0</v>
      </c>
      <c r="AD40" s="40">
        <f t="shared" si="17"/>
        <v>1</v>
      </c>
      <c r="AE40" s="40">
        <f t="shared" si="18"/>
        <v>0</v>
      </c>
      <c r="AF40" s="40">
        <f t="shared" si="19"/>
        <v>0</v>
      </c>
      <c r="AG40" s="40">
        <f t="shared" si="20"/>
        <v>1</v>
      </c>
      <c r="AH40" s="40">
        <f t="shared" si="21"/>
        <v>0</v>
      </c>
      <c r="AI40" s="40">
        <f t="shared" si="22"/>
        <v>0</v>
      </c>
      <c r="AJ40" s="40">
        <f t="shared" si="23"/>
        <v>0</v>
      </c>
      <c r="AK40" s="40">
        <f t="shared" si="24"/>
        <v>0</v>
      </c>
      <c r="AL40" s="40">
        <f t="shared" si="25"/>
        <v>1</v>
      </c>
      <c r="AM40" s="40">
        <f t="shared" si="26"/>
        <v>0</v>
      </c>
      <c r="AN40" s="40">
        <f t="shared" si="27"/>
        <v>1</v>
      </c>
      <c r="AO40" s="23">
        <f t="shared" si="28"/>
        <v>6</v>
      </c>
    </row>
    <row r="41" spans="1:41" ht="12.6" customHeight="1" x14ac:dyDescent="0.15">
      <c r="A41" s="29" t="s">
        <v>1164</v>
      </c>
      <c r="B41" s="31">
        <f>VLOOKUP(A41,Master!$A:$H,2,FALSE)</f>
        <v>41244</v>
      </c>
      <c r="C41" s="65">
        <f>VLOOKUP(A41,Master!$A:$H,3,FALSE)</f>
        <v>0.70833333333333304</v>
      </c>
      <c r="D41" s="31" t="str">
        <f>VLOOKUP(A41,Master!$A:$H,4,FALSE)</f>
        <v>JOE</v>
      </c>
      <c r="E41" s="31" t="s">
        <v>46</v>
      </c>
      <c r="F41" s="31" t="s">
        <v>12</v>
      </c>
      <c r="G41" s="66">
        <f>VLOOKUP(A41,Master!$A:$H,7,FALSE)</f>
        <v>8</v>
      </c>
      <c r="H41" s="31" t="str">
        <f>VLOOKUP(A41,Master!$A:$H,8,FALSE)</f>
        <v>Boys</v>
      </c>
      <c r="I41" s="5" t="str">
        <f t="shared" si="0"/>
        <v>JOE2JUD1</v>
      </c>
      <c r="J41" s="5" t="str">
        <f t="shared" si="1"/>
        <v>JOEJUD1</v>
      </c>
      <c r="K41" s="5"/>
      <c r="L41" s="7"/>
      <c r="M41" s="7"/>
      <c r="N41" s="5"/>
      <c r="O41" s="73"/>
      <c r="P41" s="8" t="str">
        <f t="shared" si="9"/>
        <v>OLA3</v>
      </c>
      <c r="Q41" s="40">
        <f t="shared" ref="Q41:AB41" si="35">COUNTIF($I$2:$I$121,CONCATENATE($P$41,Q$28))</f>
        <v>0</v>
      </c>
      <c r="R41" s="40">
        <f t="shared" si="35"/>
        <v>0</v>
      </c>
      <c r="S41" s="40">
        <f t="shared" si="35"/>
        <v>0</v>
      </c>
      <c r="T41" s="40">
        <f t="shared" si="35"/>
        <v>0</v>
      </c>
      <c r="U41" s="40">
        <f t="shared" si="35"/>
        <v>1</v>
      </c>
      <c r="V41" s="40">
        <f t="shared" si="35"/>
        <v>1</v>
      </c>
      <c r="W41" s="40">
        <f t="shared" si="35"/>
        <v>1</v>
      </c>
      <c r="X41" s="40">
        <f t="shared" si="35"/>
        <v>0</v>
      </c>
      <c r="Y41" s="40">
        <f t="shared" si="35"/>
        <v>0</v>
      </c>
      <c r="Z41" s="40">
        <f t="shared" si="35"/>
        <v>0</v>
      </c>
      <c r="AA41" s="40">
        <f t="shared" si="35"/>
        <v>0</v>
      </c>
      <c r="AB41" s="40">
        <f t="shared" si="35"/>
        <v>0</v>
      </c>
      <c r="AC41" s="10"/>
      <c r="AD41" s="40">
        <f t="shared" si="17"/>
        <v>0</v>
      </c>
      <c r="AE41" s="40">
        <f t="shared" si="18"/>
        <v>0</v>
      </c>
      <c r="AF41" s="40">
        <f t="shared" si="19"/>
        <v>0</v>
      </c>
      <c r="AG41" s="40">
        <f t="shared" si="20"/>
        <v>0</v>
      </c>
      <c r="AH41" s="40">
        <f t="shared" si="21"/>
        <v>0</v>
      </c>
      <c r="AI41" s="40">
        <f t="shared" si="22"/>
        <v>1</v>
      </c>
      <c r="AJ41" s="40">
        <f t="shared" si="23"/>
        <v>0</v>
      </c>
      <c r="AK41" s="40">
        <f t="shared" si="24"/>
        <v>1</v>
      </c>
      <c r="AL41" s="40">
        <f t="shared" si="25"/>
        <v>0</v>
      </c>
      <c r="AM41" s="40">
        <f t="shared" si="26"/>
        <v>0</v>
      </c>
      <c r="AN41" s="40">
        <f t="shared" si="27"/>
        <v>0</v>
      </c>
      <c r="AO41" s="23">
        <f t="shared" si="28"/>
        <v>5</v>
      </c>
    </row>
    <row r="42" spans="1:41" ht="12.6" customHeight="1" x14ac:dyDescent="0.15">
      <c r="A42" s="29" t="s">
        <v>1165</v>
      </c>
      <c r="B42" s="31">
        <f>VLOOKUP(A42,Master!$A:$H,2,FALSE)</f>
        <v>41244</v>
      </c>
      <c r="C42" s="65">
        <f>VLOOKUP(A42,Master!$A:$H,3,FALSE)</f>
        <v>0.83333333333333304</v>
      </c>
      <c r="D42" s="31" t="str">
        <f>VLOOKUP(A42,Master!$A:$H,4,FALSE)</f>
        <v>CTK</v>
      </c>
      <c r="E42" s="31" t="s">
        <v>47</v>
      </c>
      <c r="F42" s="31" t="s">
        <v>14</v>
      </c>
      <c r="G42" s="66">
        <f>VLOOKUP(A42,Master!$A:$H,7,FALSE)</f>
        <v>8</v>
      </c>
      <c r="H42" s="31" t="str">
        <f>VLOOKUP(A42,Master!$A:$H,8,FALSE)</f>
        <v>Boys</v>
      </c>
      <c r="I42" s="5" t="str">
        <f t="shared" si="0"/>
        <v>OLA3SPC2</v>
      </c>
      <c r="J42" s="5" t="str">
        <f t="shared" si="1"/>
        <v>CTKSPC2</v>
      </c>
      <c r="K42" s="5"/>
      <c r="L42" s="7"/>
      <c r="M42" s="7"/>
      <c r="N42" s="5"/>
      <c r="O42" s="73"/>
      <c r="P42" s="8" t="str">
        <f t="shared" si="9"/>
        <v>SCL1</v>
      </c>
      <c r="Q42" s="40">
        <f t="shared" ref="Q42:AC42" si="36">COUNTIF($I$2:$I$121,CONCATENATE($P$42,Q$28))</f>
        <v>0</v>
      </c>
      <c r="R42" s="40">
        <f t="shared" si="36"/>
        <v>0</v>
      </c>
      <c r="S42" s="40">
        <f t="shared" si="36"/>
        <v>1</v>
      </c>
      <c r="T42" s="40">
        <f t="shared" si="36"/>
        <v>1</v>
      </c>
      <c r="U42" s="40">
        <f t="shared" si="36"/>
        <v>0</v>
      </c>
      <c r="V42" s="40">
        <f t="shared" si="36"/>
        <v>0</v>
      </c>
      <c r="W42" s="40">
        <f t="shared" si="36"/>
        <v>0</v>
      </c>
      <c r="X42" s="40">
        <f t="shared" si="36"/>
        <v>1</v>
      </c>
      <c r="Y42" s="40">
        <f t="shared" si="36"/>
        <v>0</v>
      </c>
      <c r="Z42" s="40">
        <f t="shared" si="36"/>
        <v>1</v>
      </c>
      <c r="AA42" s="40">
        <f t="shared" si="36"/>
        <v>0</v>
      </c>
      <c r="AB42" s="40">
        <f t="shared" si="36"/>
        <v>0</v>
      </c>
      <c r="AC42" s="40">
        <f t="shared" si="36"/>
        <v>1</v>
      </c>
      <c r="AD42" s="10"/>
      <c r="AE42" s="40">
        <f t="shared" si="18"/>
        <v>0</v>
      </c>
      <c r="AF42" s="40">
        <f t="shared" si="19"/>
        <v>0</v>
      </c>
      <c r="AG42" s="40">
        <f t="shared" si="20"/>
        <v>0</v>
      </c>
      <c r="AH42" s="40">
        <f t="shared" si="21"/>
        <v>0</v>
      </c>
      <c r="AI42" s="40">
        <f t="shared" si="22"/>
        <v>0</v>
      </c>
      <c r="AJ42" s="40">
        <f t="shared" si="23"/>
        <v>0</v>
      </c>
      <c r="AK42" s="40">
        <f t="shared" si="24"/>
        <v>0</v>
      </c>
      <c r="AL42" s="40">
        <f t="shared" si="25"/>
        <v>0</v>
      </c>
      <c r="AM42" s="40">
        <f t="shared" si="26"/>
        <v>0</v>
      </c>
      <c r="AN42" s="40">
        <f t="shared" si="27"/>
        <v>0</v>
      </c>
      <c r="AO42" s="23">
        <f t="shared" si="28"/>
        <v>5</v>
      </c>
    </row>
    <row r="43" spans="1:41" ht="12.6" customHeight="1" x14ac:dyDescent="0.15">
      <c r="A43" s="29" t="s">
        <v>1166</v>
      </c>
      <c r="B43" s="31">
        <f>VLOOKUP(A43,Master!$A:$H,2,FALSE)</f>
        <v>41244</v>
      </c>
      <c r="C43" s="65">
        <f>VLOOKUP(A43,Master!$A:$H,3,FALSE)</f>
        <v>0</v>
      </c>
      <c r="D43" s="31" t="str">
        <f>VLOOKUP(A43,Master!$A:$H,4,FALSE)</f>
        <v>BYE</v>
      </c>
      <c r="E43" s="31" t="s">
        <v>44</v>
      </c>
      <c r="F43" s="31" t="s">
        <v>23</v>
      </c>
      <c r="G43" s="66">
        <f>VLOOKUP(A43,Master!$A:$H,7,FALSE)</f>
        <v>8</v>
      </c>
      <c r="H43" s="31" t="str">
        <f>VLOOKUP(A43,Master!$A:$H,8,FALSE)</f>
        <v>Boys</v>
      </c>
      <c r="I43" s="5" t="str">
        <f t="shared" si="0"/>
        <v>SCL1JUD3</v>
      </c>
      <c r="J43" s="5" t="str">
        <f t="shared" si="1"/>
        <v>BYEJUD3</v>
      </c>
      <c r="K43" s="5"/>
      <c r="L43" s="7"/>
      <c r="M43" s="7"/>
      <c r="N43" s="5"/>
      <c r="O43" s="73"/>
      <c r="P43" s="8" t="str">
        <f t="shared" si="9"/>
        <v>SCS1</v>
      </c>
      <c r="Q43" s="40">
        <f t="shared" ref="Q43:AD43" si="37">COUNTIF($I$2:$I$121,CONCATENATE($P$43,Q$28))</f>
        <v>0</v>
      </c>
      <c r="R43" s="40">
        <f t="shared" si="37"/>
        <v>0</v>
      </c>
      <c r="S43" s="40">
        <f t="shared" si="37"/>
        <v>0</v>
      </c>
      <c r="T43" s="40">
        <f t="shared" si="37"/>
        <v>0</v>
      </c>
      <c r="U43" s="40">
        <f t="shared" si="37"/>
        <v>0</v>
      </c>
      <c r="V43" s="40">
        <f t="shared" si="37"/>
        <v>0</v>
      </c>
      <c r="W43" s="40">
        <f t="shared" si="37"/>
        <v>0</v>
      </c>
      <c r="X43" s="40">
        <f t="shared" si="37"/>
        <v>0</v>
      </c>
      <c r="Y43" s="40">
        <f t="shared" si="37"/>
        <v>0</v>
      </c>
      <c r="Z43" s="40">
        <f t="shared" si="37"/>
        <v>0</v>
      </c>
      <c r="AA43" s="40">
        <f t="shared" si="37"/>
        <v>0</v>
      </c>
      <c r="AB43" s="40">
        <f t="shared" si="37"/>
        <v>0</v>
      </c>
      <c r="AC43" s="40">
        <f t="shared" si="37"/>
        <v>0</v>
      </c>
      <c r="AD43" s="40">
        <f t="shared" si="37"/>
        <v>0</v>
      </c>
      <c r="AE43" s="10"/>
      <c r="AF43" s="40">
        <f t="shared" si="19"/>
        <v>1</v>
      </c>
      <c r="AG43" s="40">
        <f t="shared" si="20"/>
        <v>1</v>
      </c>
      <c r="AH43" s="40">
        <f t="shared" si="21"/>
        <v>0</v>
      </c>
      <c r="AI43" s="40">
        <f t="shared" si="22"/>
        <v>0</v>
      </c>
      <c r="AJ43" s="40">
        <f t="shared" si="23"/>
        <v>0</v>
      </c>
      <c r="AK43" s="40">
        <f t="shared" si="24"/>
        <v>1</v>
      </c>
      <c r="AL43" s="40">
        <f t="shared" si="25"/>
        <v>0</v>
      </c>
      <c r="AM43" s="40">
        <f t="shared" si="26"/>
        <v>1</v>
      </c>
      <c r="AN43" s="40">
        <f t="shared" si="27"/>
        <v>1</v>
      </c>
      <c r="AO43" s="23">
        <f t="shared" si="28"/>
        <v>5</v>
      </c>
    </row>
    <row r="44" spans="1:41" ht="12.6" customHeight="1" x14ac:dyDescent="0.15">
      <c r="A44" s="29" t="s">
        <v>1167</v>
      </c>
      <c r="B44" s="31">
        <f>VLOOKUP(A44,Master!$A:$H,2,FALSE)</f>
        <v>41244</v>
      </c>
      <c r="C44" s="65">
        <f>VLOOKUP(A44,Master!$A:$H,3,FALSE)</f>
        <v>0.66666666666666696</v>
      </c>
      <c r="D44" s="31" t="str">
        <f>VLOOKUP(A44,Master!$A:$H,4,FALSE)</f>
        <v>SCL</v>
      </c>
      <c r="E44" s="31" t="s">
        <v>20</v>
      </c>
      <c r="F44" s="31" t="s">
        <v>7</v>
      </c>
      <c r="G44" s="66">
        <f>VLOOKUP(A44,Master!$A:$H,7,FALSE)</f>
        <v>8</v>
      </c>
      <c r="H44" s="31" t="str">
        <f>VLOOKUP(A44,Master!$A:$H,8,FALSE)</f>
        <v>Boys</v>
      </c>
      <c r="I44" s="5" t="str">
        <f t="shared" si="0"/>
        <v>OLA1BRG1</v>
      </c>
      <c r="J44" s="5" t="str">
        <f t="shared" si="1"/>
        <v>SCLBRG1</v>
      </c>
      <c r="K44" s="5"/>
      <c r="L44" s="7"/>
      <c r="M44" s="7"/>
      <c r="N44" s="5"/>
      <c r="O44" s="73"/>
      <c r="P44" s="8" t="str">
        <f t="shared" si="9"/>
        <v>SJN1</v>
      </c>
      <c r="Q44" s="40">
        <f t="shared" ref="Q44:AE44" si="38">COUNTIF($I$2:$I$121,CONCATENATE($P$44,Q$28))</f>
        <v>0</v>
      </c>
      <c r="R44" s="40">
        <f t="shared" si="38"/>
        <v>0</v>
      </c>
      <c r="S44" s="40">
        <f t="shared" si="38"/>
        <v>0</v>
      </c>
      <c r="T44" s="40">
        <f t="shared" si="38"/>
        <v>0</v>
      </c>
      <c r="U44" s="40">
        <f t="shared" si="38"/>
        <v>0</v>
      </c>
      <c r="V44" s="40">
        <f t="shared" si="38"/>
        <v>1</v>
      </c>
      <c r="W44" s="40">
        <f t="shared" si="38"/>
        <v>0</v>
      </c>
      <c r="X44" s="40">
        <f t="shared" si="38"/>
        <v>0</v>
      </c>
      <c r="Y44" s="40">
        <f t="shared" si="38"/>
        <v>1</v>
      </c>
      <c r="Z44" s="40">
        <f t="shared" si="38"/>
        <v>0</v>
      </c>
      <c r="AA44" s="40">
        <f t="shared" si="38"/>
        <v>0</v>
      </c>
      <c r="AB44" s="40">
        <f t="shared" si="38"/>
        <v>1</v>
      </c>
      <c r="AC44" s="40">
        <f t="shared" si="38"/>
        <v>0</v>
      </c>
      <c r="AD44" s="40">
        <f t="shared" si="38"/>
        <v>0</v>
      </c>
      <c r="AE44" s="40">
        <f t="shared" si="38"/>
        <v>0</v>
      </c>
      <c r="AF44" s="10"/>
      <c r="AG44" s="40">
        <f t="shared" si="20"/>
        <v>0</v>
      </c>
      <c r="AH44" s="40">
        <f t="shared" si="21"/>
        <v>0</v>
      </c>
      <c r="AI44" s="40">
        <f t="shared" si="22"/>
        <v>0</v>
      </c>
      <c r="AJ44" s="40">
        <f t="shared" si="23"/>
        <v>1</v>
      </c>
      <c r="AK44" s="40">
        <f t="shared" si="24"/>
        <v>0</v>
      </c>
      <c r="AL44" s="40">
        <f t="shared" si="25"/>
        <v>0</v>
      </c>
      <c r="AM44" s="40">
        <f t="shared" si="26"/>
        <v>1</v>
      </c>
      <c r="AN44" s="40">
        <f t="shared" si="27"/>
        <v>0</v>
      </c>
      <c r="AO44" s="23">
        <f t="shared" si="28"/>
        <v>5</v>
      </c>
    </row>
    <row r="45" spans="1:41" ht="12.6" customHeight="1" x14ac:dyDescent="0.15">
      <c r="A45" s="29" t="s">
        <v>1168</v>
      </c>
      <c r="B45" s="31">
        <f>VLOOKUP(A45,Master!$A:$H,2,FALSE)</f>
        <v>41244</v>
      </c>
      <c r="C45" s="65">
        <f>VLOOKUP(A45,Master!$A:$H,3,FALSE)</f>
        <v>0.75</v>
      </c>
      <c r="D45" s="31" t="str">
        <f>VLOOKUP(A45,Master!$A:$H,4,FALSE)</f>
        <v>JOE</v>
      </c>
      <c r="E45" s="31" t="s">
        <v>26</v>
      </c>
      <c r="F45" s="31" t="s">
        <v>60</v>
      </c>
      <c r="G45" s="66">
        <f>VLOOKUP(A45,Master!$A:$H,7,FALSE)</f>
        <v>8</v>
      </c>
      <c r="H45" s="31" t="str">
        <f>VLOOKUP(A45,Master!$A:$H,8,FALSE)</f>
        <v>Boys</v>
      </c>
      <c r="I45" s="5" t="str">
        <f t="shared" si="0"/>
        <v>SPC1TRN1</v>
      </c>
      <c r="J45" s="5" t="str">
        <f t="shared" si="1"/>
        <v>JOETRN1</v>
      </c>
      <c r="K45" s="5"/>
      <c r="L45" s="7"/>
      <c r="M45" s="7"/>
      <c r="N45" s="5"/>
      <c r="O45" s="73"/>
      <c r="P45" s="8" t="str">
        <f t="shared" si="9"/>
        <v>SJN2</v>
      </c>
      <c r="Q45" s="40">
        <f t="shared" ref="Q45:AF45" si="39">COUNTIF($I$2:$I$121,CONCATENATE($P$45,Q$28))</f>
        <v>0</v>
      </c>
      <c r="R45" s="40">
        <f t="shared" si="39"/>
        <v>0</v>
      </c>
      <c r="S45" s="40">
        <f t="shared" si="39"/>
        <v>0</v>
      </c>
      <c r="T45" s="40">
        <f t="shared" si="39"/>
        <v>0</v>
      </c>
      <c r="U45" s="40">
        <f t="shared" si="39"/>
        <v>0</v>
      </c>
      <c r="V45" s="40">
        <f t="shared" si="39"/>
        <v>0</v>
      </c>
      <c r="W45" s="40">
        <f t="shared" si="39"/>
        <v>0</v>
      </c>
      <c r="X45" s="40">
        <f t="shared" si="39"/>
        <v>0</v>
      </c>
      <c r="Y45" s="40">
        <f t="shared" si="39"/>
        <v>0</v>
      </c>
      <c r="Z45" s="40">
        <f t="shared" si="39"/>
        <v>0</v>
      </c>
      <c r="AA45" s="40">
        <f t="shared" si="39"/>
        <v>1</v>
      </c>
      <c r="AB45" s="40">
        <f t="shared" si="39"/>
        <v>0</v>
      </c>
      <c r="AC45" s="40">
        <f t="shared" si="39"/>
        <v>0</v>
      </c>
      <c r="AD45" s="40">
        <f t="shared" si="39"/>
        <v>0</v>
      </c>
      <c r="AE45" s="40">
        <f t="shared" si="39"/>
        <v>0</v>
      </c>
      <c r="AF45" s="40">
        <f t="shared" si="39"/>
        <v>0</v>
      </c>
      <c r="AG45" s="10"/>
      <c r="AH45" s="40">
        <f t="shared" si="21"/>
        <v>1</v>
      </c>
      <c r="AI45" s="40">
        <f t="shared" si="22"/>
        <v>0</v>
      </c>
      <c r="AJ45" s="40">
        <f t="shared" si="23"/>
        <v>1</v>
      </c>
      <c r="AK45" s="40">
        <f t="shared" si="24"/>
        <v>0</v>
      </c>
      <c r="AL45" s="40">
        <f t="shared" si="25"/>
        <v>0</v>
      </c>
      <c r="AM45" s="40">
        <f t="shared" si="26"/>
        <v>1</v>
      </c>
      <c r="AN45" s="40">
        <f t="shared" si="27"/>
        <v>1</v>
      </c>
      <c r="AO45" s="23">
        <f t="shared" si="28"/>
        <v>5</v>
      </c>
    </row>
    <row r="46" spans="1:41" ht="12.6" customHeight="1" x14ac:dyDescent="0.15">
      <c r="A46" s="29" t="s">
        <v>1169</v>
      </c>
      <c r="B46" s="31">
        <f>VLOOKUP(A46,Master!$A:$H,2,FALSE)</f>
        <v>41244</v>
      </c>
      <c r="C46" s="65">
        <f>VLOOKUP(A46,Master!$A:$H,3,FALSE)</f>
        <v>0.70833333333333304</v>
      </c>
      <c r="D46" s="31" t="str">
        <f>VLOOKUP(A46,Master!$A:$H,4,FALSE)</f>
        <v>IHM</v>
      </c>
      <c r="E46" s="31" t="s">
        <v>24</v>
      </c>
      <c r="F46" s="31" t="s">
        <v>13</v>
      </c>
      <c r="G46" s="66">
        <f>VLOOKUP(A46,Master!$A:$H,7,FALSE)</f>
        <v>8</v>
      </c>
      <c r="H46" s="31" t="str">
        <f>VLOOKUP(A46,Master!$A:$H,8,FALSE)</f>
        <v>Boys</v>
      </c>
      <c r="I46" s="5" t="str">
        <f t="shared" si="0"/>
        <v>JUD2SJN2</v>
      </c>
      <c r="J46" s="5" t="str">
        <f t="shared" si="1"/>
        <v>IHMSJN2</v>
      </c>
      <c r="K46" s="5"/>
      <c r="L46" s="7"/>
      <c r="M46" s="7"/>
      <c r="N46" s="5"/>
      <c r="O46" s="73"/>
      <c r="P46" s="8" t="str">
        <f t="shared" si="9"/>
        <v>SPC1</v>
      </c>
      <c r="Q46" s="40">
        <f t="shared" ref="Q46:AG46" si="40">COUNTIF($I$2:$I$121,CONCATENATE($P$46,Q$28))</f>
        <v>0</v>
      </c>
      <c r="R46" s="40">
        <f t="shared" si="40"/>
        <v>1</v>
      </c>
      <c r="S46" s="40">
        <f t="shared" si="40"/>
        <v>0</v>
      </c>
      <c r="T46" s="40">
        <f t="shared" si="40"/>
        <v>0</v>
      </c>
      <c r="U46" s="40">
        <f t="shared" si="40"/>
        <v>0</v>
      </c>
      <c r="V46" s="40">
        <f t="shared" si="40"/>
        <v>0</v>
      </c>
      <c r="W46" s="40">
        <f t="shared" si="40"/>
        <v>0</v>
      </c>
      <c r="X46" s="40">
        <f t="shared" si="40"/>
        <v>0</v>
      </c>
      <c r="Y46" s="40">
        <f t="shared" si="40"/>
        <v>0</v>
      </c>
      <c r="Z46" s="40">
        <f t="shared" si="40"/>
        <v>1</v>
      </c>
      <c r="AA46" s="40">
        <f t="shared" si="40"/>
        <v>0</v>
      </c>
      <c r="AB46" s="40">
        <f t="shared" si="40"/>
        <v>0</v>
      </c>
      <c r="AC46" s="40">
        <f t="shared" si="40"/>
        <v>0</v>
      </c>
      <c r="AD46" s="40">
        <f t="shared" si="40"/>
        <v>0</v>
      </c>
      <c r="AE46" s="40">
        <f t="shared" si="40"/>
        <v>0</v>
      </c>
      <c r="AF46" s="40">
        <f t="shared" si="40"/>
        <v>1</v>
      </c>
      <c r="AG46" s="40">
        <f t="shared" si="40"/>
        <v>0</v>
      </c>
      <c r="AH46" s="10"/>
      <c r="AI46" s="40">
        <f t="shared" si="22"/>
        <v>0</v>
      </c>
      <c r="AJ46" s="40">
        <f t="shared" si="23"/>
        <v>0</v>
      </c>
      <c r="AK46" s="40">
        <f t="shared" si="24"/>
        <v>0</v>
      </c>
      <c r="AL46" s="40">
        <f t="shared" si="25"/>
        <v>0</v>
      </c>
      <c r="AM46" s="40">
        <f t="shared" si="26"/>
        <v>1</v>
      </c>
      <c r="AN46" s="40">
        <f t="shared" si="27"/>
        <v>1</v>
      </c>
      <c r="AO46" s="23">
        <f t="shared" si="28"/>
        <v>5</v>
      </c>
    </row>
    <row r="47" spans="1:41" ht="12.6" customHeight="1" x14ac:dyDescent="0.15">
      <c r="A47" s="29" t="s">
        <v>1170</v>
      </c>
      <c r="B47" s="31">
        <f>VLOOKUP(A47,Master!$A:$H,2,FALSE)</f>
        <v>41244</v>
      </c>
      <c r="C47" s="65">
        <f>VLOOKUP(A47,Master!$A:$H,3,FALSE)</f>
        <v>0.79166666666666696</v>
      </c>
      <c r="D47" s="31" t="str">
        <f>VLOOKUP(A47,Master!$A:$H,4,FALSE)</f>
        <v>STM</v>
      </c>
      <c r="E47" s="31" t="s">
        <v>21</v>
      </c>
      <c r="F47" s="31" t="s">
        <v>17</v>
      </c>
      <c r="G47" s="66">
        <f>VLOOKUP(A47,Master!$A:$H,7,FALSE)</f>
        <v>8</v>
      </c>
      <c r="H47" s="31" t="str">
        <f>VLOOKUP(A47,Master!$A:$H,8,FALSE)</f>
        <v>Boys</v>
      </c>
      <c r="I47" s="5" t="str">
        <f t="shared" si="0"/>
        <v>SPC3BYE</v>
      </c>
      <c r="J47" s="5" t="str">
        <f t="shared" si="1"/>
        <v>STMBYE</v>
      </c>
      <c r="K47" s="5"/>
      <c r="L47" s="7"/>
      <c r="M47" s="7"/>
      <c r="N47" s="5"/>
      <c r="O47" s="73"/>
      <c r="P47" s="8" t="str">
        <f t="shared" si="9"/>
        <v>SPC2</v>
      </c>
      <c r="Q47" s="40">
        <f t="shared" ref="Q47:AH47" si="41">COUNTIF($I$2:$I$121,CONCATENATE($P$47,Q$28))</f>
        <v>0</v>
      </c>
      <c r="R47" s="40">
        <f t="shared" si="41"/>
        <v>0</v>
      </c>
      <c r="S47" s="40">
        <f t="shared" si="41"/>
        <v>0</v>
      </c>
      <c r="T47" s="40">
        <f t="shared" si="41"/>
        <v>0</v>
      </c>
      <c r="U47" s="40">
        <f t="shared" si="41"/>
        <v>1</v>
      </c>
      <c r="V47" s="40">
        <f t="shared" si="41"/>
        <v>0</v>
      </c>
      <c r="W47" s="40">
        <f t="shared" si="41"/>
        <v>1</v>
      </c>
      <c r="X47" s="40">
        <f t="shared" si="41"/>
        <v>0</v>
      </c>
      <c r="Y47" s="40">
        <f t="shared" si="41"/>
        <v>0</v>
      </c>
      <c r="Z47" s="40">
        <f t="shared" si="41"/>
        <v>0</v>
      </c>
      <c r="AA47" s="40">
        <f t="shared" si="41"/>
        <v>0</v>
      </c>
      <c r="AB47" s="40">
        <f t="shared" si="41"/>
        <v>1</v>
      </c>
      <c r="AC47" s="40">
        <f t="shared" si="41"/>
        <v>0</v>
      </c>
      <c r="AD47" s="40">
        <f t="shared" si="41"/>
        <v>1</v>
      </c>
      <c r="AE47" s="40">
        <f t="shared" si="41"/>
        <v>1</v>
      </c>
      <c r="AF47" s="40">
        <f t="shared" si="41"/>
        <v>0</v>
      </c>
      <c r="AG47" s="40">
        <f t="shared" si="41"/>
        <v>0</v>
      </c>
      <c r="AH47" s="40">
        <f t="shared" si="41"/>
        <v>0</v>
      </c>
      <c r="AI47" s="10"/>
      <c r="AJ47" s="40">
        <f t="shared" si="23"/>
        <v>0</v>
      </c>
      <c r="AK47" s="40">
        <f t="shared" si="24"/>
        <v>0</v>
      </c>
      <c r="AL47" s="40">
        <f t="shared" si="25"/>
        <v>0</v>
      </c>
      <c r="AM47" s="40">
        <f t="shared" si="26"/>
        <v>0</v>
      </c>
      <c r="AN47" s="40">
        <f t="shared" si="27"/>
        <v>0</v>
      </c>
      <c r="AO47" s="23">
        <f t="shared" si="28"/>
        <v>5</v>
      </c>
    </row>
    <row r="48" spans="1:41" ht="12.6" customHeight="1" x14ac:dyDescent="0.15">
      <c r="A48" s="29" t="s">
        <v>1171</v>
      </c>
      <c r="B48" s="31">
        <f>VLOOKUP(A48,Master!$A:$H,2,FALSE)</f>
        <v>41244</v>
      </c>
      <c r="C48" s="65">
        <f>VLOOKUP(A48,Master!$A:$H,3,FALSE)</f>
        <v>0.75</v>
      </c>
      <c r="D48" s="31" t="str">
        <f>VLOOKUP(A48,Master!$A:$H,4,FALSE)</f>
        <v>IHM</v>
      </c>
      <c r="E48" s="31" t="s">
        <v>49</v>
      </c>
      <c r="F48" s="31" t="s">
        <v>19</v>
      </c>
      <c r="G48" s="66">
        <f>VLOOKUP(A48,Master!$A:$H,7,FALSE)</f>
        <v>8</v>
      </c>
      <c r="H48" s="31" t="str">
        <f>VLOOKUP(A48,Master!$A:$H,8,FALSE)</f>
        <v>Boys</v>
      </c>
      <c r="I48" s="5" t="str">
        <f t="shared" si="0"/>
        <v>SCS1SJN1</v>
      </c>
      <c r="J48" s="5" t="str">
        <f t="shared" si="1"/>
        <v>IHMSJN1</v>
      </c>
      <c r="K48" s="5"/>
      <c r="L48" s="7"/>
      <c r="M48" s="7"/>
      <c r="N48" s="5"/>
      <c r="O48" s="73"/>
      <c r="P48" s="8" t="str">
        <f t="shared" si="9"/>
        <v>SPC3</v>
      </c>
      <c r="Q48" s="40">
        <f t="shared" ref="Q48:AI48" si="42">COUNTIF($I$2:$I$121,CONCATENATE($P$48,Q$28))</f>
        <v>1</v>
      </c>
      <c r="R48" s="40">
        <f t="shared" si="42"/>
        <v>1</v>
      </c>
      <c r="S48" s="40">
        <f t="shared" si="42"/>
        <v>1</v>
      </c>
      <c r="T48" s="40">
        <f t="shared" si="42"/>
        <v>0</v>
      </c>
      <c r="U48" s="40">
        <f t="shared" si="42"/>
        <v>0</v>
      </c>
      <c r="V48" s="40">
        <f t="shared" si="42"/>
        <v>0</v>
      </c>
      <c r="W48" s="40">
        <f t="shared" si="42"/>
        <v>0</v>
      </c>
      <c r="X48" s="40">
        <f t="shared" si="42"/>
        <v>1</v>
      </c>
      <c r="Y48" s="40">
        <f t="shared" si="42"/>
        <v>0</v>
      </c>
      <c r="Z48" s="40">
        <f t="shared" si="42"/>
        <v>0</v>
      </c>
      <c r="AA48" s="40">
        <f t="shared" si="42"/>
        <v>0</v>
      </c>
      <c r="AB48" s="40">
        <f t="shared" si="42"/>
        <v>0</v>
      </c>
      <c r="AC48" s="40">
        <f t="shared" si="42"/>
        <v>0</v>
      </c>
      <c r="AD48" s="40">
        <f t="shared" si="42"/>
        <v>0</v>
      </c>
      <c r="AE48" s="40">
        <f t="shared" si="42"/>
        <v>0</v>
      </c>
      <c r="AF48" s="40">
        <f t="shared" si="42"/>
        <v>0</v>
      </c>
      <c r="AG48" s="40">
        <f t="shared" si="42"/>
        <v>0</v>
      </c>
      <c r="AH48" s="40">
        <f t="shared" si="42"/>
        <v>0</v>
      </c>
      <c r="AI48" s="40">
        <f t="shared" si="42"/>
        <v>0</v>
      </c>
      <c r="AJ48" s="10"/>
      <c r="AK48" s="40">
        <f t="shared" si="24"/>
        <v>0</v>
      </c>
      <c r="AL48" s="40">
        <f t="shared" si="25"/>
        <v>0</v>
      </c>
      <c r="AM48" s="40">
        <f t="shared" si="26"/>
        <v>0</v>
      </c>
      <c r="AN48" s="40">
        <f t="shared" si="27"/>
        <v>1</v>
      </c>
      <c r="AO48" s="23">
        <f t="shared" si="28"/>
        <v>5</v>
      </c>
    </row>
    <row r="49" spans="1:41" ht="12.6" customHeight="1" x14ac:dyDescent="0.15">
      <c r="A49" s="29" t="s">
        <v>1172</v>
      </c>
      <c r="B49" s="31">
        <f>VLOOKUP(A49,Master!$A:$H,2,FALSE)</f>
        <v>41244</v>
      </c>
      <c r="C49" s="65">
        <f>VLOOKUP(A49,Master!$A:$H,3,FALSE)</f>
        <v>0.70833333333333304</v>
      </c>
      <c r="D49" s="31" t="str">
        <f>VLOOKUP(A49,Master!$A:$H,4,FALSE)</f>
        <v>SJN</v>
      </c>
      <c r="E49" s="31" t="s">
        <v>25</v>
      </c>
      <c r="F49" s="31" t="s">
        <v>22</v>
      </c>
      <c r="G49" s="66">
        <f>VLOOKUP(A49,Master!$A:$H,7,FALSE)</f>
        <v>8</v>
      </c>
      <c r="H49" s="31" t="str">
        <f>VLOOKUP(A49,Master!$A:$H,8,FALSE)</f>
        <v>Boys</v>
      </c>
      <c r="I49" s="5" t="str">
        <f t="shared" si="0"/>
        <v>OLA2STM2</v>
      </c>
      <c r="J49" s="5" t="str">
        <f t="shared" si="1"/>
        <v>SJNSTM2</v>
      </c>
      <c r="K49" s="5"/>
      <c r="L49" s="7"/>
      <c r="M49" s="7"/>
      <c r="N49" s="5"/>
      <c r="O49" s="73"/>
      <c r="P49" s="8" t="str">
        <f t="shared" si="9"/>
        <v>STM1</v>
      </c>
      <c r="Q49" s="40">
        <f t="shared" ref="Q49:AJ49" si="43">COUNTIF($I$2:$I$121,CONCATENATE($P$49,Q$28))</f>
        <v>0</v>
      </c>
      <c r="R49" s="40">
        <f t="shared" si="43"/>
        <v>0</v>
      </c>
      <c r="S49" s="40">
        <f t="shared" si="43"/>
        <v>0</v>
      </c>
      <c r="T49" s="40">
        <f t="shared" si="43"/>
        <v>0</v>
      </c>
      <c r="U49" s="40">
        <f t="shared" si="43"/>
        <v>0</v>
      </c>
      <c r="V49" s="40">
        <f t="shared" si="43"/>
        <v>1</v>
      </c>
      <c r="W49" s="40">
        <f t="shared" si="43"/>
        <v>1</v>
      </c>
      <c r="X49" s="40">
        <f t="shared" si="43"/>
        <v>0</v>
      </c>
      <c r="Y49" s="40">
        <f t="shared" si="43"/>
        <v>0</v>
      </c>
      <c r="Z49" s="40">
        <f t="shared" si="43"/>
        <v>0</v>
      </c>
      <c r="AA49" s="40">
        <f t="shared" si="43"/>
        <v>0</v>
      </c>
      <c r="AB49" s="40">
        <f t="shared" si="43"/>
        <v>1</v>
      </c>
      <c r="AC49" s="40">
        <f t="shared" si="43"/>
        <v>0</v>
      </c>
      <c r="AD49" s="40">
        <f t="shared" si="43"/>
        <v>0</v>
      </c>
      <c r="AE49" s="40">
        <f t="shared" si="43"/>
        <v>0</v>
      </c>
      <c r="AF49" s="40">
        <f t="shared" si="43"/>
        <v>0</v>
      </c>
      <c r="AG49" s="40">
        <f t="shared" si="43"/>
        <v>0</v>
      </c>
      <c r="AH49" s="40">
        <f t="shared" si="43"/>
        <v>1</v>
      </c>
      <c r="AI49" s="40">
        <f t="shared" si="43"/>
        <v>0</v>
      </c>
      <c r="AJ49" s="40">
        <f t="shared" si="43"/>
        <v>1</v>
      </c>
      <c r="AK49" s="10"/>
      <c r="AL49" s="40">
        <f t="shared" si="25"/>
        <v>0</v>
      </c>
      <c r="AM49" s="40">
        <f t="shared" si="26"/>
        <v>0</v>
      </c>
      <c r="AN49" s="40">
        <f t="shared" si="27"/>
        <v>0</v>
      </c>
      <c r="AO49" s="23">
        <f t="shared" si="28"/>
        <v>5</v>
      </c>
    </row>
    <row r="50" spans="1:41" ht="12.6" customHeight="1" x14ac:dyDescent="0.15">
      <c r="A50" s="29" t="s">
        <v>1173</v>
      </c>
      <c r="B50" s="31">
        <f>VLOOKUP(A50,Master!$A:$H,2,FALSE)</f>
        <v>41251</v>
      </c>
      <c r="C50" s="65">
        <f>VLOOKUP(A50,Master!$A:$H,3,FALSE)</f>
        <v>0.79166666666666696</v>
      </c>
      <c r="D50" s="31" t="str">
        <f>VLOOKUP(A50,Master!$A:$H,4,FALSE)</f>
        <v>BRG</v>
      </c>
      <c r="E50" s="31" t="s">
        <v>22</v>
      </c>
      <c r="F50" s="31" t="s">
        <v>49</v>
      </c>
      <c r="G50" s="66">
        <f>VLOOKUP(A50,Master!$A:$H,7,FALSE)</f>
        <v>8</v>
      </c>
      <c r="H50" s="31" t="str">
        <f>VLOOKUP(A50,Master!$A:$H,8,FALSE)</f>
        <v>Boys</v>
      </c>
      <c r="I50" s="5" t="str">
        <f t="shared" si="0"/>
        <v>STM2SCS1</v>
      </c>
      <c r="J50" s="5" t="str">
        <f t="shared" si="1"/>
        <v>BRGSCS1</v>
      </c>
      <c r="K50" s="5"/>
      <c r="L50" s="7"/>
      <c r="M50" s="7"/>
      <c r="N50" s="5"/>
      <c r="O50" s="73"/>
      <c r="P50" s="8" t="str">
        <f t="shared" si="9"/>
        <v>STM2</v>
      </c>
      <c r="Q50" s="40">
        <f t="shared" ref="Q50:AK50" si="44">COUNTIF($I$2:$I$121,CONCATENATE($P$50,Q$28))</f>
        <v>1</v>
      </c>
      <c r="R50" s="40">
        <f t="shared" si="44"/>
        <v>0</v>
      </c>
      <c r="S50" s="40">
        <f t="shared" si="44"/>
        <v>0</v>
      </c>
      <c r="T50" s="40">
        <f t="shared" si="44"/>
        <v>0</v>
      </c>
      <c r="U50" s="40">
        <f t="shared" si="44"/>
        <v>1</v>
      </c>
      <c r="V50" s="40">
        <f t="shared" si="44"/>
        <v>0</v>
      </c>
      <c r="W50" s="40">
        <f t="shared" si="44"/>
        <v>0</v>
      </c>
      <c r="X50" s="40">
        <f t="shared" si="44"/>
        <v>0</v>
      </c>
      <c r="Y50" s="40">
        <f t="shared" si="44"/>
        <v>0</v>
      </c>
      <c r="Z50" s="40">
        <f t="shared" si="44"/>
        <v>0</v>
      </c>
      <c r="AA50" s="40">
        <f t="shared" si="44"/>
        <v>0</v>
      </c>
      <c r="AB50" s="40">
        <f t="shared" si="44"/>
        <v>0</v>
      </c>
      <c r="AC50" s="40">
        <f t="shared" si="44"/>
        <v>0</v>
      </c>
      <c r="AD50" s="40">
        <f t="shared" si="44"/>
        <v>0</v>
      </c>
      <c r="AE50" s="40">
        <f t="shared" si="44"/>
        <v>1</v>
      </c>
      <c r="AF50" s="40">
        <f t="shared" si="44"/>
        <v>0</v>
      </c>
      <c r="AG50" s="40">
        <f t="shared" si="44"/>
        <v>0</v>
      </c>
      <c r="AH50" s="40">
        <f t="shared" si="44"/>
        <v>1</v>
      </c>
      <c r="AI50" s="40">
        <f t="shared" si="44"/>
        <v>0</v>
      </c>
      <c r="AJ50" s="40">
        <f t="shared" si="44"/>
        <v>1</v>
      </c>
      <c r="AK50" s="40">
        <f t="shared" si="44"/>
        <v>0</v>
      </c>
      <c r="AL50" s="10"/>
      <c r="AM50" s="40">
        <f t="shared" si="26"/>
        <v>0</v>
      </c>
      <c r="AN50" s="40">
        <f t="shared" si="27"/>
        <v>0</v>
      </c>
      <c r="AO50" s="23">
        <f t="shared" si="28"/>
        <v>5</v>
      </c>
    </row>
    <row r="51" spans="1:41" ht="12.6" customHeight="1" x14ac:dyDescent="0.15">
      <c r="A51" s="29" t="s">
        <v>1174</v>
      </c>
      <c r="B51" s="31">
        <f>VLOOKUP(A51,Master!$A:$H,2,FALSE)</f>
        <v>41251</v>
      </c>
      <c r="C51" s="65">
        <f>VLOOKUP(A51,Master!$A:$H,3,FALSE)</f>
        <v>0.79166666666666696</v>
      </c>
      <c r="D51" s="31" t="str">
        <f>VLOOKUP(A51,Master!$A:$H,4,FALSE)</f>
        <v>SPC</v>
      </c>
      <c r="E51" s="31" t="s">
        <v>9</v>
      </c>
      <c r="F51" s="31" t="s">
        <v>25</v>
      </c>
      <c r="G51" s="66">
        <f>VLOOKUP(A51,Master!$A:$H,7,FALSE)</f>
        <v>8</v>
      </c>
      <c r="H51" s="31" t="str">
        <f>VLOOKUP(A51,Master!$A:$H,8,FALSE)</f>
        <v>Boys</v>
      </c>
      <c r="I51" s="5" t="str">
        <f t="shared" si="0"/>
        <v>BRG2OLA2</v>
      </c>
      <c r="J51" s="5" t="str">
        <f t="shared" si="1"/>
        <v>SPCOLA2</v>
      </c>
      <c r="K51" s="5"/>
      <c r="L51" s="7"/>
      <c r="M51" s="7"/>
      <c r="N51" s="5"/>
      <c r="O51" s="73"/>
      <c r="P51" s="8" t="str">
        <f t="shared" si="9"/>
        <v>TRN1</v>
      </c>
      <c r="Q51" s="40">
        <f t="shared" ref="Q51:AL51" si="45">COUNTIF($I$2:$I$121,CONCATENATE($P$51,Q$28))</f>
        <v>1</v>
      </c>
      <c r="R51" s="40">
        <f t="shared" si="45"/>
        <v>0</v>
      </c>
      <c r="S51" s="40">
        <f t="shared" si="45"/>
        <v>0</v>
      </c>
      <c r="T51" s="40">
        <f t="shared" si="45"/>
        <v>0</v>
      </c>
      <c r="U51" s="40">
        <f t="shared" si="45"/>
        <v>0</v>
      </c>
      <c r="V51" s="40">
        <f t="shared" si="45"/>
        <v>0</v>
      </c>
      <c r="W51" s="40">
        <f t="shared" si="45"/>
        <v>0</v>
      </c>
      <c r="X51" s="40">
        <f t="shared" si="45"/>
        <v>0</v>
      </c>
      <c r="Y51" s="40">
        <f t="shared" si="45"/>
        <v>1</v>
      </c>
      <c r="Z51" s="40">
        <f t="shared" si="45"/>
        <v>1</v>
      </c>
      <c r="AA51" s="40">
        <f t="shared" si="45"/>
        <v>1</v>
      </c>
      <c r="AB51" s="40">
        <f t="shared" si="45"/>
        <v>0</v>
      </c>
      <c r="AC51" s="40">
        <f t="shared" si="45"/>
        <v>0</v>
      </c>
      <c r="AD51" s="40">
        <f t="shared" si="45"/>
        <v>0</v>
      </c>
      <c r="AE51" s="40">
        <f t="shared" si="45"/>
        <v>0</v>
      </c>
      <c r="AF51" s="40">
        <f t="shared" si="45"/>
        <v>0</v>
      </c>
      <c r="AG51" s="40">
        <f t="shared" si="45"/>
        <v>0</v>
      </c>
      <c r="AH51" s="40">
        <f t="shared" si="45"/>
        <v>0</v>
      </c>
      <c r="AI51" s="40">
        <f t="shared" si="45"/>
        <v>0</v>
      </c>
      <c r="AJ51" s="40">
        <f t="shared" si="45"/>
        <v>1</v>
      </c>
      <c r="AK51" s="40">
        <f t="shared" si="45"/>
        <v>0</v>
      </c>
      <c r="AL51" s="40">
        <f t="shared" si="45"/>
        <v>0</v>
      </c>
      <c r="AM51" s="10"/>
      <c r="AN51" s="40">
        <f t="shared" si="27"/>
        <v>1</v>
      </c>
      <c r="AO51" s="23">
        <f t="shared" si="28"/>
        <v>6</v>
      </c>
    </row>
    <row r="52" spans="1:41" ht="12.6" customHeight="1" x14ac:dyDescent="0.15">
      <c r="A52" s="29" t="s">
        <v>1175</v>
      </c>
      <c r="B52" s="31">
        <f>VLOOKUP(A52,Master!$A:$H,2,FALSE)</f>
        <v>41251</v>
      </c>
      <c r="C52" s="65">
        <f>VLOOKUP(A52,Master!$A:$H,3,FALSE)</f>
        <v>0.75</v>
      </c>
      <c r="D52" s="31" t="str">
        <f>VLOOKUP(A52,Master!$A:$H,4,FALSE)</f>
        <v>SPC</v>
      </c>
      <c r="E52" s="31" t="s">
        <v>18</v>
      </c>
      <c r="F52" s="31" t="s">
        <v>43</v>
      </c>
      <c r="G52" s="66">
        <f>VLOOKUP(A52,Master!$A:$H,7,FALSE)</f>
        <v>8</v>
      </c>
      <c r="H52" s="31" t="str">
        <f>VLOOKUP(A52,Master!$A:$H,8,FALSE)</f>
        <v>Boys</v>
      </c>
      <c r="I52" s="5" t="str">
        <f t="shared" si="0"/>
        <v>STM1JOE1</v>
      </c>
      <c r="J52" s="5" t="str">
        <f t="shared" si="1"/>
        <v>SPCJOE1</v>
      </c>
      <c r="K52" s="5"/>
      <c r="L52" s="7"/>
      <c r="M52" s="7"/>
      <c r="O52" s="73"/>
      <c r="P52" s="8" t="str">
        <f t="shared" si="9"/>
        <v>BYE</v>
      </c>
      <c r="Q52" s="40">
        <f t="shared" ref="Q52:AM52" si="46">COUNTIF($I$2:$I$121,CONCATENATE($P$52,Q$28))</f>
        <v>0</v>
      </c>
      <c r="R52" s="40">
        <f t="shared" si="46"/>
        <v>0</v>
      </c>
      <c r="S52" s="40">
        <f t="shared" si="46"/>
        <v>0</v>
      </c>
      <c r="T52" s="40">
        <f t="shared" si="46"/>
        <v>0</v>
      </c>
      <c r="U52" s="40">
        <f t="shared" si="46"/>
        <v>0</v>
      </c>
      <c r="V52" s="40">
        <f t="shared" si="46"/>
        <v>0</v>
      </c>
      <c r="W52" s="40">
        <f t="shared" si="46"/>
        <v>0</v>
      </c>
      <c r="X52" s="40">
        <f t="shared" si="46"/>
        <v>0</v>
      </c>
      <c r="Y52" s="40">
        <f t="shared" si="46"/>
        <v>0</v>
      </c>
      <c r="Z52" s="40">
        <f t="shared" si="46"/>
        <v>0</v>
      </c>
      <c r="AA52" s="40">
        <f t="shared" si="46"/>
        <v>0</v>
      </c>
      <c r="AB52" s="40">
        <f t="shared" si="46"/>
        <v>0</v>
      </c>
      <c r="AC52" s="40">
        <f t="shared" si="46"/>
        <v>0</v>
      </c>
      <c r="AD52" s="40">
        <f t="shared" si="46"/>
        <v>0</v>
      </c>
      <c r="AE52" s="40">
        <f t="shared" si="46"/>
        <v>0</v>
      </c>
      <c r="AF52" s="40">
        <f t="shared" si="46"/>
        <v>0</v>
      </c>
      <c r="AG52" s="40">
        <f t="shared" si="46"/>
        <v>0</v>
      </c>
      <c r="AH52" s="40">
        <f t="shared" si="46"/>
        <v>0</v>
      </c>
      <c r="AI52" s="40">
        <f t="shared" si="46"/>
        <v>0</v>
      </c>
      <c r="AJ52" s="40">
        <f t="shared" si="46"/>
        <v>0</v>
      </c>
      <c r="AK52" s="40">
        <f t="shared" si="46"/>
        <v>0</v>
      </c>
      <c r="AL52" s="40">
        <f t="shared" si="46"/>
        <v>0</v>
      </c>
      <c r="AM52" s="40">
        <f t="shared" si="46"/>
        <v>0</v>
      </c>
      <c r="AN52" s="10"/>
      <c r="AO52" s="23">
        <f t="shared" si="28"/>
        <v>0</v>
      </c>
    </row>
    <row r="53" spans="1:41" ht="12.6" customHeight="1" x14ac:dyDescent="0.15">
      <c r="A53" s="29" t="s">
        <v>1176</v>
      </c>
      <c r="B53" s="31">
        <f>VLOOKUP(A53,Master!$A:$H,2,FALSE)</f>
        <v>41251</v>
      </c>
      <c r="C53" s="65">
        <f>VLOOKUP(A53,Master!$A:$H,3,FALSE)</f>
        <v>0.45833333333333298</v>
      </c>
      <c r="D53" s="31" t="str">
        <f>VLOOKUP(A53,Master!$A:$H,4,FALSE)</f>
        <v>TRN</v>
      </c>
      <c r="E53" s="31" t="s">
        <v>4</v>
      </c>
      <c r="F53" s="31" t="s">
        <v>6</v>
      </c>
      <c r="G53" s="66">
        <f>VLOOKUP(A53,Master!$A:$H,7,FALSE)</f>
        <v>8</v>
      </c>
      <c r="H53" s="31" t="str">
        <f>VLOOKUP(A53,Master!$A:$H,8,FALSE)</f>
        <v>Boys</v>
      </c>
      <c r="I53" s="5" t="str">
        <f t="shared" si="0"/>
        <v>CTK1IHM2</v>
      </c>
      <c r="J53" s="5" t="str">
        <f t="shared" si="1"/>
        <v>TRNIHM2</v>
      </c>
      <c r="K53" s="5"/>
      <c r="L53" s="7"/>
      <c r="M53" s="7"/>
      <c r="P53" s="55" t="s">
        <v>29</v>
      </c>
      <c r="Q53" s="9">
        <f t="shared" ref="Q53:AN53" si="47">SUM(Q29:Q52)</f>
        <v>4</v>
      </c>
      <c r="R53" s="9">
        <f t="shared" si="47"/>
        <v>4</v>
      </c>
      <c r="S53" s="9">
        <f t="shared" si="47"/>
        <v>5</v>
      </c>
      <c r="T53" s="9">
        <f t="shared" si="47"/>
        <v>5</v>
      </c>
      <c r="U53" s="9">
        <f t="shared" si="47"/>
        <v>5</v>
      </c>
      <c r="V53" s="9">
        <f t="shared" si="47"/>
        <v>5</v>
      </c>
      <c r="W53" s="9">
        <f t="shared" si="47"/>
        <v>5</v>
      </c>
      <c r="X53" s="9">
        <f t="shared" si="47"/>
        <v>5</v>
      </c>
      <c r="Y53" s="9">
        <f t="shared" si="47"/>
        <v>5</v>
      </c>
      <c r="Z53" s="9">
        <f t="shared" si="47"/>
        <v>5</v>
      </c>
      <c r="AA53" s="9">
        <f t="shared" si="47"/>
        <v>4</v>
      </c>
      <c r="AB53" s="9">
        <f t="shared" si="47"/>
        <v>4</v>
      </c>
      <c r="AC53" s="9">
        <f t="shared" si="47"/>
        <v>5</v>
      </c>
      <c r="AD53" s="9">
        <f t="shared" si="47"/>
        <v>5</v>
      </c>
      <c r="AE53" s="9">
        <f t="shared" si="47"/>
        <v>5</v>
      </c>
      <c r="AF53" s="9">
        <f t="shared" si="47"/>
        <v>5</v>
      </c>
      <c r="AG53" s="9">
        <f t="shared" si="47"/>
        <v>5</v>
      </c>
      <c r="AH53" s="9">
        <f t="shared" si="47"/>
        <v>5</v>
      </c>
      <c r="AI53" s="9">
        <f t="shared" si="47"/>
        <v>5</v>
      </c>
      <c r="AJ53" s="9">
        <f t="shared" si="47"/>
        <v>5</v>
      </c>
      <c r="AK53" s="9">
        <f t="shared" si="47"/>
        <v>5</v>
      </c>
      <c r="AL53" s="9">
        <f t="shared" si="47"/>
        <v>5</v>
      </c>
      <c r="AM53" s="9">
        <f t="shared" si="47"/>
        <v>4</v>
      </c>
      <c r="AN53" s="9">
        <f t="shared" si="47"/>
        <v>10</v>
      </c>
      <c r="AO53" s="55"/>
    </row>
    <row r="54" spans="1:41" ht="12.6" customHeight="1" x14ac:dyDescent="0.15">
      <c r="A54" s="29" t="s">
        <v>1177</v>
      </c>
      <c r="B54" s="31">
        <f>VLOOKUP(A54,Master!$A:$H,2,FALSE)</f>
        <v>41251</v>
      </c>
      <c r="C54" s="65">
        <f>VLOOKUP(A54,Master!$A:$H,3,FALSE)</f>
        <v>0.75</v>
      </c>
      <c r="D54" s="31" t="str">
        <f>VLOOKUP(A54,Master!$A:$H,4,FALSE)</f>
        <v>JOE</v>
      </c>
      <c r="E54" s="31" t="s">
        <v>12</v>
      </c>
      <c r="F54" s="31" t="s">
        <v>15</v>
      </c>
      <c r="G54" s="66">
        <f>VLOOKUP(A54,Master!$A:$H,7,FALSE)</f>
        <v>8</v>
      </c>
      <c r="H54" s="31" t="str">
        <f>VLOOKUP(A54,Master!$A:$H,8,FALSE)</f>
        <v>Boys</v>
      </c>
      <c r="I54" s="5" t="str">
        <f t="shared" si="0"/>
        <v>JUD1IHM1</v>
      </c>
      <c r="J54" s="5" t="str">
        <f t="shared" si="1"/>
        <v>JOEIHM1</v>
      </c>
      <c r="K54" s="5"/>
      <c r="L54" s="7"/>
      <c r="M54" s="7"/>
    </row>
    <row r="55" spans="1:41" ht="12.6" customHeight="1" x14ac:dyDescent="0.2">
      <c r="A55" s="29" t="s">
        <v>1178</v>
      </c>
      <c r="B55" s="31">
        <f>VLOOKUP(A55,Master!$A:$H,2,FALSE)</f>
        <v>41251</v>
      </c>
      <c r="C55" s="65">
        <f>VLOOKUP(A55,Master!$A:$H,3,FALSE)</f>
        <v>0.75</v>
      </c>
      <c r="D55" s="31" t="str">
        <f>VLOOKUP(A55,Master!$A:$H,4,FALSE)</f>
        <v>OLA</v>
      </c>
      <c r="E55" s="31" t="s">
        <v>14</v>
      </c>
      <c r="F55" s="31" t="s">
        <v>46</v>
      </c>
      <c r="G55" s="66">
        <f>VLOOKUP(A55,Master!$A:$H,7,FALSE)</f>
        <v>8</v>
      </c>
      <c r="H55" s="31" t="str">
        <f>VLOOKUP(A55,Master!$A:$H,8,FALSE)</f>
        <v>Boys</v>
      </c>
      <c r="I55" s="5" t="str">
        <f t="shared" si="0"/>
        <v>SPC2JOE2</v>
      </c>
      <c r="J55" s="5" t="str">
        <f t="shared" si="1"/>
        <v>OLAJOE2</v>
      </c>
      <c r="K55" s="5"/>
      <c r="L55" s="7"/>
      <c r="M55" s="7"/>
      <c r="O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41" ht="12.6" customHeight="1" x14ac:dyDescent="0.2">
      <c r="A56" s="29" t="s">
        <v>1179</v>
      </c>
      <c r="B56" s="31">
        <f>VLOOKUP(A56,Master!$A:$H,2,FALSE)</f>
        <v>41251</v>
      </c>
      <c r="C56" s="65">
        <f>VLOOKUP(A56,Master!$A:$H,3,FALSE)</f>
        <v>0.70833333333333304</v>
      </c>
      <c r="D56" s="31" t="str">
        <f>VLOOKUP(A56,Master!$A:$H,4,FALSE)</f>
        <v>SJN</v>
      </c>
      <c r="E56" s="31" t="s">
        <v>44</v>
      </c>
      <c r="F56" s="31" t="s">
        <v>47</v>
      </c>
      <c r="G56" s="66">
        <f>VLOOKUP(A56,Master!$A:$H,7,FALSE)</f>
        <v>8</v>
      </c>
      <c r="H56" s="31" t="str">
        <f>VLOOKUP(A56,Master!$A:$H,8,FALSE)</f>
        <v>Boys</v>
      </c>
      <c r="I56" s="5" t="str">
        <f t="shared" si="0"/>
        <v>SCL1OLA3</v>
      </c>
      <c r="J56" s="5" t="str">
        <f t="shared" si="1"/>
        <v>SJNOLA3</v>
      </c>
      <c r="K56" s="5"/>
      <c r="L56" s="7"/>
      <c r="M56" s="7"/>
      <c r="O56"/>
      <c r="P56" s="9"/>
      <c r="Q56" s="10" t="str">
        <f>O2</f>
        <v>BRG1</v>
      </c>
      <c r="R56" s="10" t="str">
        <f>O3</f>
        <v>BRG2</v>
      </c>
      <c r="S56" s="10" t="str">
        <f>O4</f>
        <v>CTK1</v>
      </c>
      <c r="T56" s="10" t="str">
        <f>O5</f>
        <v>IHM1</v>
      </c>
      <c r="U56" s="10" t="str">
        <f>O6</f>
        <v>IHM2</v>
      </c>
      <c r="V56" s="10" t="str">
        <f>O7</f>
        <v>JOE1</v>
      </c>
      <c r="W56" s="10" t="str">
        <f>O8</f>
        <v>JOE2</v>
      </c>
      <c r="X56" s="10" t="str">
        <f>O9</f>
        <v>JUD1</v>
      </c>
      <c r="Y56" s="10" t="str">
        <f>O10</f>
        <v>JUD2</v>
      </c>
      <c r="Z56" s="10" t="str">
        <f>O11</f>
        <v>JUD3</v>
      </c>
      <c r="AA56" s="10" t="str">
        <f>O12</f>
        <v>OLA1</v>
      </c>
      <c r="AB56" s="10" t="str">
        <f>O13</f>
        <v>OLA2</v>
      </c>
      <c r="AC56" s="10" t="str">
        <f>O14</f>
        <v>OLA3</v>
      </c>
      <c r="AD56" s="10" t="str">
        <f>O15</f>
        <v>SCL1</v>
      </c>
      <c r="AE56" s="10" t="str">
        <f>O16</f>
        <v>SCS1</v>
      </c>
      <c r="AF56" s="10" t="str">
        <f>O17</f>
        <v>SJN1</v>
      </c>
      <c r="AG56" s="10" t="str">
        <f>O18</f>
        <v>SJN2</v>
      </c>
      <c r="AH56" s="10" t="str">
        <f>O19</f>
        <v>SPC1</v>
      </c>
      <c r="AI56" s="10" t="str">
        <f>O20</f>
        <v>SPC2</v>
      </c>
      <c r="AJ56" s="10" t="str">
        <f>O21</f>
        <v>SPC3</v>
      </c>
      <c r="AK56" s="10" t="str">
        <f>O22</f>
        <v>STM1</v>
      </c>
      <c r="AL56" s="10" t="str">
        <f>O23</f>
        <v>STM2</v>
      </c>
      <c r="AM56" s="10" t="str">
        <f>O24</f>
        <v>TRN1</v>
      </c>
      <c r="AN56" s="10" t="str">
        <f>O25</f>
        <v>BYE</v>
      </c>
      <c r="AO56" s="10" t="s">
        <v>29</v>
      </c>
    </row>
    <row r="57" spans="1:41" ht="12.6" customHeight="1" x14ac:dyDescent="0.15">
      <c r="A57" s="29" t="s">
        <v>1180</v>
      </c>
      <c r="B57" s="31">
        <f>VLOOKUP(A57,Master!$A:$H,2,FALSE)</f>
        <v>41251</v>
      </c>
      <c r="C57" s="65">
        <f>VLOOKUP(A57,Master!$A:$H,3,FALSE)</f>
        <v>0</v>
      </c>
      <c r="D57" s="31" t="str">
        <f>VLOOKUP(A57,Master!$A:$H,4,FALSE)</f>
        <v>BYE</v>
      </c>
      <c r="E57" s="31" t="s">
        <v>7</v>
      </c>
      <c r="F57" s="31" t="s">
        <v>23</v>
      </c>
      <c r="G57" s="66">
        <f>VLOOKUP(A57,Master!$A:$H,7,FALSE)</f>
        <v>8</v>
      </c>
      <c r="H57" s="31" t="str">
        <f>VLOOKUP(A57,Master!$A:$H,8,FALSE)</f>
        <v>Boys</v>
      </c>
      <c r="I57" s="5" t="str">
        <f t="shared" si="0"/>
        <v>BRG1JUD3</v>
      </c>
      <c r="J57" s="5" t="str">
        <f t="shared" si="1"/>
        <v>BYEJUD3</v>
      </c>
      <c r="K57" s="5"/>
      <c r="L57" s="7"/>
      <c r="M57" s="51">
        <f>SUM(AH57:AJ57)</f>
        <v>2</v>
      </c>
      <c r="N57" s="51">
        <f>SUM(AA57:AC57)</f>
        <v>1</v>
      </c>
      <c r="O57" s="51">
        <f>SUM(X57:Z57)</f>
        <v>2</v>
      </c>
      <c r="P57" s="8" t="str">
        <f t="shared" ref="P57:P80" si="48">O2</f>
        <v>BRG1</v>
      </c>
      <c r="Q57" s="58">
        <f t="shared" ref="Q57:AF72" si="49">SUM(COUNTIF($I$2:$I$121,CONCATENATE($P57,Q$56))+COUNTIF($I$2:$I$121,CONCATENATE(Q$56,$P57)))</f>
        <v>0</v>
      </c>
      <c r="R57" s="58">
        <f t="shared" si="49"/>
        <v>0</v>
      </c>
      <c r="S57" s="54">
        <f t="shared" si="49"/>
        <v>0</v>
      </c>
      <c r="T57" s="54">
        <f t="shared" si="49"/>
        <v>0</v>
      </c>
      <c r="U57" s="54">
        <f t="shared" si="49"/>
        <v>0</v>
      </c>
      <c r="V57" s="54">
        <f t="shared" si="49"/>
        <v>0</v>
      </c>
      <c r="W57" s="54">
        <f t="shared" si="49"/>
        <v>0</v>
      </c>
      <c r="X57" s="54">
        <f t="shared" si="49"/>
        <v>0</v>
      </c>
      <c r="Y57" s="54">
        <f t="shared" si="49"/>
        <v>1</v>
      </c>
      <c r="Z57" s="54">
        <f t="shared" si="49"/>
        <v>1</v>
      </c>
      <c r="AA57" s="54">
        <f t="shared" si="49"/>
        <v>1</v>
      </c>
      <c r="AB57" s="54">
        <f t="shared" si="49"/>
        <v>0</v>
      </c>
      <c r="AC57" s="54">
        <f t="shared" si="49"/>
        <v>0</v>
      </c>
      <c r="AD57" s="54">
        <f t="shared" si="49"/>
        <v>0</v>
      </c>
      <c r="AE57" s="54">
        <f t="shared" si="49"/>
        <v>0</v>
      </c>
      <c r="AF57" s="54">
        <f t="shared" si="49"/>
        <v>1</v>
      </c>
      <c r="AG57" s="54">
        <f t="shared" ref="AG57:AN71" si="50">SUM(COUNTIF($I$2:$I$121,CONCATENATE($P57,AG$56))+COUNTIF($I$2:$I$121,CONCATENATE(AG$56,$P57)))</f>
        <v>1</v>
      </c>
      <c r="AH57" s="54">
        <f t="shared" si="50"/>
        <v>1</v>
      </c>
      <c r="AI57" s="54">
        <f t="shared" si="50"/>
        <v>0</v>
      </c>
      <c r="AJ57" s="54">
        <f t="shared" si="50"/>
        <v>1</v>
      </c>
      <c r="AK57" s="54">
        <f t="shared" si="50"/>
        <v>0</v>
      </c>
      <c r="AL57" s="54">
        <f t="shared" si="50"/>
        <v>1</v>
      </c>
      <c r="AM57" s="54">
        <f t="shared" si="50"/>
        <v>1</v>
      </c>
      <c r="AN57" s="54">
        <f t="shared" si="50"/>
        <v>1</v>
      </c>
      <c r="AO57" s="23">
        <f t="shared" ref="AO57:AO80" si="51">SUM(Q57:AN57)</f>
        <v>10</v>
      </c>
    </row>
    <row r="58" spans="1:41" ht="12.6" customHeight="1" x14ac:dyDescent="0.15">
      <c r="A58" s="29" t="s">
        <v>1181</v>
      </c>
      <c r="B58" s="31">
        <f>VLOOKUP(A58,Master!$A:$H,2,FALSE)</f>
        <v>41251</v>
      </c>
      <c r="C58" s="65">
        <f>VLOOKUP(A58,Master!$A:$H,3,FALSE)</f>
        <v>0.70833333333333304</v>
      </c>
      <c r="D58" s="31" t="str">
        <f>VLOOKUP(A58,Master!$A:$H,4,FALSE)</f>
        <v>JOE</v>
      </c>
      <c r="E58" s="31" t="s">
        <v>60</v>
      </c>
      <c r="F58" s="31" t="s">
        <v>20</v>
      </c>
      <c r="G58" s="66">
        <f>VLOOKUP(A58,Master!$A:$H,7,FALSE)</f>
        <v>8</v>
      </c>
      <c r="H58" s="31" t="str">
        <f>VLOOKUP(A58,Master!$A:$H,8,FALSE)</f>
        <v>Boys</v>
      </c>
      <c r="I58" s="5" t="str">
        <f t="shared" si="0"/>
        <v>TRN1OLA1</v>
      </c>
      <c r="J58" s="5" t="str">
        <f t="shared" si="1"/>
        <v>JOEOLA1</v>
      </c>
      <c r="K58" s="5"/>
      <c r="L58" s="7"/>
      <c r="M58" s="51">
        <f t="shared" ref="M58:M80" si="52">SUM(AH58:AJ58)</f>
        <v>2</v>
      </c>
      <c r="N58" s="51">
        <f t="shared" ref="N58:N80" si="53">SUM(AA58:AC58)</f>
        <v>2</v>
      </c>
      <c r="O58" s="51">
        <f t="shared" ref="O58:O80" si="54">SUM(X58:Z58)</f>
        <v>1</v>
      </c>
      <c r="P58" s="8" t="str">
        <f t="shared" si="48"/>
        <v>BRG2</v>
      </c>
      <c r="Q58" s="58">
        <f t="shared" si="49"/>
        <v>0</v>
      </c>
      <c r="R58" s="58">
        <f t="shared" si="49"/>
        <v>0</v>
      </c>
      <c r="S58" s="54">
        <f t="shared" si="49"/>
        <v>0</v>
      </c>
      <c r="T58" s="54">
        <f t="shared" si="49"/>
        <v>1</v>
      </c>
      <c r="U58" s="54">
        <f t="shared" si="49"/>
        <v>1</v>
      </c>
      <c r="V58" s="54">
        <f t="shared" si="49"/>
        <v>1</v>
      </c>
      <c r="W58" s="54">
        <f t="shared" si="49"/>
        <v>1</v>
      </c>
      <c r="X58" s="54">
        <f t="shared" si="49"/>
        <v>0</v>
      </c>
      <c r="Y58" s="54">
        <f t="shared" si="49"/>
        <v>1</v>
      </c>
      <c r="Z58" s="54">
        <f t="shared" si="49"/>
        <v>0</v>
      </c>
      <c r="AA58" s="54">
        <f t="shared" si="49"/>
        <v>1</v>
      </c>
      <c r="AB58" s="54">
        <f t="shared" si="49"/>
        <v>1</v>
      </c>
      <c r="AC58" s="54">
        <f t="shared" si="49"/>
        <v>0</v>
      </c>
      <c r="AD58" s="54">
        <f t="shared" si="49"/>
        <v>0</v>
      </c>
      <c r="AE58" s="54">
        <f t="shared" si="49"/>
        <v>1</v>
      </c>
      <c r="AF58" s="54">
        <f t="shared" si="49"/>
        <v>0</v>
      </c>
      <c r="AG58" s="54">
        <f t="shared" si="50"/>
        <v>0</v>
      </c>
      <c r="AH58" s="54">
        <f t="shared" si="50"/>
        <v>1</v>
      </c>
      <c r="AI58" s="54">
        <f t="shared" si="50"/>
        <v>0</v>
      </c>
      <c r="AJ58" s="54">
        <f t="shared" si="50"/>
        <v>1</v>
      </c>
      <c r="AK58" s="54">
        <f t="shared" si="50"/>
        <v>0</v>
      </c>
      <c r="AL58" s="54">
        <f t="shared" si="50"/>
        <v>0</v>
      </c>
      <c r="AM58" s="54">
        <f t="shared" si="50"/>
        <v>0</v>
      </c>
      <c r="AN58" s="54">
        <f t="shared" si="50"/>
        <v>0</v>
      </c>
      <c r="AO58" s="23">
        <f t="shared" si="51"/>
        <v>10</v>
      </c>
    </row>
    <row r="59" spans="1:41" ht="12.6" customHeight="1" x14ac:dyDescent="0.15">
      <c r="A59" s="29" t="s">
        <v>1182</v>
      </c>
      <c r="B59" s="31">
        <f>VLOOKUP(A59,Master!$A:$H,2,FALSE)</f>
        <v>41251</v>
      </c>
      <c r="C59" s="65">
        <f>VLOOKUP(A59,Master!$A:$H,3,FALSE)</f>
        <v>0.75</v>
      </c>
      <c r="D59" s="31" t="str">
        <f>VLOOKUP(A59,Master!$A:$H,4,FALSE)</f>
        <v>JUD</v>
      </c>
      <c r="E59" s="31" t="s">
        <v>13</v>
      </c>
      <c r="F59" s="31" t="s">
        <v>26</v>
      </c>
      <c r="G59" s="66">
        <f>VLOOKUP(A59,Master!$A:$H,7,FALSE)</f>
        <v>8</v>
      </c>
      <c r="H59" s="31" t="str">
        <f>VLOOKUP(A59,Master!$A:$H,8,FALSE)</f>
        <v>Boys</v>
      </c>
      <c r="I59" s="5" t="str">
        <f t="shared" si="0"/>
        <v>SJN2SPC1</v>
      </c>
      <c r="J59" s="5" t="str">
        <f t="shared" si="1"/>
        <v>JUDSPC1</v>
      </c>
      <c r="K59" s="5"/>
      <c r="L59" s="7"/>
      <c r="M59" s="51">
        <f t="shared" si="52"/>
        <v>1</v>
      </c>
      <c r="N59" s="51">
        <f t="shared" si="53"/>
        <v>2</v>
      </c>
      <c r="O59" s="51">
        <f t="shared" si="54"/>
        <v>1</v>
      </c>
      <c r="P59" s="8" t="str">
        <f t="shared" si="48"/>
        <v>CTK1</v>
      </c>
      <c r="Q59" s="62">
        <f t="shared" si="49"/>
        <v>0</v>
      </c>
      <c r="R59" s="62">
        <f t="shared" si="49"/>
        <v>0</v>
      </c>
      <c r="S59" s="58">
        <f t="shared" si="49"/>
        <v>0</v>
      </c>
      <c r="T59" s="62">
        <f t="shared" si="49"/>
        <v>1</v>
      </c>
      <c r="U59" s="62">
        <f t="shared" si="49"/>
        <v>1</v>
      </c>
      <c r="V59" s="62">
        <f t="shared" si="49"/>
        <v>1</v>
      </c>
      <c r="W59" s="62">
        <f t="shared" si="49"/>
        <v>1</v>
      </c>
      <c r="X59" s="62">
        <f t="shared" si="49"/>
        <v>0</v>
      </c>
      <c r="Y59" s="62">
        <f t="shared" si="49"/>
        <v>1</v>
      </c>
      <c r="Z59" s="62">
        <f t="shared" si="49"/>
        <v>0</v>
      </c>
      <c r="AA59" s="62">
        <f t="shared" si="49"/>
        <v>0</v>
      </c>
      <c r="AB59" s="62">
        <f t="shared" si="49"/>
        <v>1</v>
      </c>
      <c r="AC59" s="62">
        <f t="shared" si="49"/>
        <v>1</v>
      </c>
      <c r="AD59" s="62">
        <f t="shared" si="49"/>
        <v>1</v>
      </c>
      <c r="AE59" s="62">
        <f t="shared" si="49"/>
        <v>1</v>
      </c>
      <c r="AF59" s="62">
        <f t="shared" si="49"/>
        <v>0</v>
      </c>
      <c r="AG59" s="62">
        <f t="shared" si="50"/>
        <v>0</v>
      </c>
      <c r="AH59" s="62">
        <f t="shared" si="50"/>
        <v>0</v>
      </c>
      <c r="AI59" s="62">
        <f t="shared" si="50"/>
        <v>0</v>
      </c>
      <c r="AJ59" s="62">
        <f t="shared" si="50"/>
        <v>1</v>
      </c>
      <c r="AK59" s="62">
        <f t="shared" si="50"/>
        <v>0</v>
      </c>
      <c r="AL59" s="62">
        <f t="shared" si="50"/>
        <v>0</v>
      </c>
      <c r="AM59" s="62">
        <f t="shared" si="50"/>
        <v>0</v>
      </c>
      <c r="AN59" s="62">
        <f t="shared" si="50"/>
        <v>0</v>
      </c>
      <c r="AO59" s="64">
        <f t="shared" si="51"/>
        <v>10</v>
      </c>
    </row>
    <row r="60" spans="1:41" ht="12.6" customHeight="1" x14ac:dyDescent="0.15">
      <c r="A60" s="29" t="s">
        <v>1183</v>
      </c>
      <c r="B60" s="31">
        <f>VLOOKUP(A60,Master!$A:$H,2,FALSE)</f>
        <v>41251</v>
      </c>
      <c r="C60" s="65">
        <f>VLOOKUP(A60,Master!$A:$H,3,FALSE)</f>
        <v>0.79166666666666696</v>
      </c>
      <c r="D60" s="31" t="str">
        <f>VLOOKUP(A60,Master!$A:$H,4,FALSE)</f>
        <v>OLA</v>
      </c>
      <c r="E60" s="31" t="s">
        <v>24</v>
      </c>
      <c r="F60" s="31" t="s">
        <v>17</v>
      </c>
      <c r="G60" s="66">
        <f>VLOOKUP(A60,Master!$A:$H,7,FALSE)</f>
        <v>8</v>
      </c>
      <c r="H60" s="31" t="str">
        <f>VLOOKUP(A60,Master!$A:$H,8,FALSE)</f>
        <v>Boys</v>
      </c>
      <c r="I60" s="5" t="str">
        <f t="shared" si="0"/>
        <v>JUD2BYE</v>
      </c>
      <c r="J60" s="5" t="str">
        <f t="shared" si="1"/>
        <v>OLABYE</v>
      </c>
      <c r="K60" s="5"/>
      <c r="L60" s="7"/>
      <c r="M60" s="51">
        <f t="shared" si="52"/>
        <v>1</v>
      </c>
      <c r="N60" s="51">
        <f t="shared" si="53"/>
        <v>1</v>
      </c>
      <c r="O60" s="51">
        <f t="shared" si="54"/>
        <v>2</v>
      </c>
      <c r="P60" s="8" t="str">
        <f t="shared" si="48"/>
        <v>IHM1</v>
      </c>
      <c r="Q60" s="54">
        <f t="shared" si="49"/>
        <v>0</v>
      </c>
      <c r="R60" s="54">
        <f t="shared" si="49"/>
        <v>1</v>
      </c>
      <c r="S60" s="54">
        <f t="shared" si="49"/>
        <v>1</v>
      </c>
      <c r="T60" s="58">
        <f t="shared" si="49"/>
        <v>0</v>
      </c>
      <c r="U60" s="58">
        <f t="shared" si="49"/>
        <v>0</v>
      </c>
      <c r="V60" s="54">
        <f t="shared" si="49"/>
        <v>0</v>
      </c>
      <c r="W60" s="54">
        <f t="shared" si="49"/>
        <v>1</v>
      </c>
      <c r="X60" s="54">
        <f t="shared" si="49"/>
        <v>1</v>
      </c>
      <c r="Y60" s="54">
        <f t="shared" si="49"/>
        <v>0</v>
      </c>
      <c r="Z60" s="54">
        <f t="shared" si="49"/>
        <v>1</v>
      </c>
      <c r="AA60" s="54">
        <f t="shared" si="49"/>
        <v>0</v>
      </c>
      <c r="AB60" s="54">
        <f t="shared" si="49"/>
        <v>0</v>
      </c>
      <c r="AC60" s="54">
        <f t="shared" si="49"/>
        <v>1</v>
      </c>
      <c r="AD60" s="54">
        <f t="shared" si="49"/>
        <v>1</v>
      </c>
      <c r="AE60" s="54">
        <f t="shared" si="49"/>
        <v>0</v>
      </c>
      <c r="AF60" s="54">
        <f t="shared" si="49"/>
        <v>0</v>
      </c>
      <c r="AG60" s="54">
        <f t="shared" si="50"/>
        <v>0</v>
      </c>
      <c r="AH60" s="54">
        <f t="shared" si="50"/>
        <v>0</v>
      </c>
      <c r="AI60" s="54">
        <f t="shared" si="50"/>
        <v>1</v>
      </c>
      <c r="AJ60" s="54">
        <f t="shared" si="50"/>
        <v>0</v>
      </c>
      <c r="AK60" s="54">
        <f t="shared" si="50"/>
        <v>1</v>
      </c>
      <c r="AL60" s="54">
        <f t="shared" si="50"/>
        <v>1</v>
      </c>
      <c r="AM60" s="54">
        <f t="shared" si="50"/>
        <v>0</v>
      </c>
      <c r="AN60" s="54">
        <f t="shared" si="50"/>
        <v>0</v>
      </c>
      <c r="AO60" s="23">
        <f t="shared" si="51"/>
        <v>10</v>
      </c>
    </row>
    <row r="61" spans="1:41" ht="12.6" customHeight="1" x14ac:dyDescent="0.15">
      <c r="A61" s="29" t="s">
        <v>1184</v>
      </c>
      <c r="B61" s="31">
        <f>VLOOKUP(A61,Master!$A:$H,2,FALSE)</f>
        <v>41251</v>
      </c>
      <c r="C61" s="65">
        <f>VLOOKUP(A61,Master!$A:$H,3,FALSE)</f>
        <v>0.83333333333333304</v>
      </c>
      <c r="D61" s="31" t="str">
        <f>VLOOKUP(A61,Master!$A:$H,4,FALSE)</f>
        <v>OLA</v>
      </c>
      <c r="E61" s="31" t="s">
        <v>19</v>
      </c>
      <c r="F61" s="31" t="s">
        <v>21</v>
      </c>
      <c r="G61" s="66">
        <f>VLOOKUP(A61,Master!$A:$H,7,FALSE)</f>
        <v>8</v>
      </c>
      <c r="H61" s="31" t="str">
        <f>VLOOKUP(A61,Master!$A:$H,8,FALSE)</f>
        <v>Boys</v>
      </c>
      <c r="I61" s="5" t="str">
        <f t="shared" si="0"/>
        <v>SJN1SPC3</v>
      </c>
      <c r="J61" s="5" t="str">
        <f t="shared" si="1"/>
        <v>OLASPC3</v>
      </c>
      <c r="K61" s="5"/>
      <c r="L61" s="7"/>
      <c r="M61" s="51">
        <f t="shared" si="52"/>
        <v>1</v>
      </c>
      <c r="N61" s="51">
        <f t="shared" si="53"/>
        <v>1</v>
      </c>
      <c r="O61" s="51">
        <f t="shared" si="54"/>
        <v>1</v>
      </c>
      <c r="P61" s="8" t="str">
        <f t="shared" si="48"/>
        <v>IHM2</v>
      </c>
      <c r="Q61" s="54">
        <f t="shared" si="49"/>
        <v>0</v>
      </c>
      <c r="R61" s="54">
        <f t="shared" si="49"/>
        <v>1</v>
      </c>
      <c r="S61" s="54">
        <f t="shared" si="49"/>
        <v>1</v>
      </c>
      <c r="T61" s="58">
        <f t="shared" si="49"/>
        <v>0</v>
      </c>
      <c r="U61" s="58">
        <f t="shared" si="49"/>
        <v>0</v>
      </c>
      <c r="V61" s="54">
        <f t="shared" si="49"/>
        <v>0</v>
      </c>
      <c r="W61" s="54">
        <f t="shared" si="49"/>
        <v>1</v>
      </c>
      <c r="X61" s="54">
        <f t="shared" si="49"/>
        <v>1</v>
      </c>
      <c r="Y61" s="54">
        <f t="shared" si="49"/>
        <v>0</v>
      </c>
      <c r="Z61" s="54">
        <f t="shared" si="49"/>
        <v>0</v>
      </c>
      <c r="AA61" s="54">
        <f t="shared" si="49"/>
        <v>0</v>
      </c>
      <c r="AB61" s="54">
        <f t="shared" si="49"/>
        <v>0</v>
      </c>
      <c r="AC61" s="54">
        <f t="shared" si="49"/>
        <v>1</v>
      </c>
      <c r="AD61" s="54">
        <f t="shared" si="49"/>
        <v>1</v>
      </c>
      <c r="AE61" s="54">
        <f t="shared" si="49"/>
        <v>0</v>
      </c>
      <c r="AF61" s="54">
        <f t="shared" si="49"/>
        <v>1</v>
      </c>
      <c r="AG61" s="54">
        <f t="shared" si="50"/>
        <v>0</v>
      </c>
      <c r="AH61" s="54">
        <f t="shared" si="50"/>
        <v>0</v>
      </c>
      <c r="AI61" s="54">
        <f t="shared" si="50"/>
        <v>1</v>
      </c>
      <c r="AJ61" s="54">
        <f t="shared" si="50"/>
        <v>0</v>
      </c>
      <c r="AK61" s="54">
        <f t="shared" si="50"/>
        <v>1</v>
      </c>
      <c r="AL61" s="54">
        <f t="shared" si="50"/>
        <v>1</v>
      </c>
      <c r="AM61" s="54">
        <f t="shared" si="50"/>
        <v>0</v>
      </c>
      <c r="AN61" s="54">
        <f t="shared" si="50"/>
        <v>0</v>
      </c>
      <c r="AO61" s="23">
        <f t="shared" si="51"/>
        <v>10</v>
      </c>
    </row>
    <row r="62" spans="1:41" ht="12.6" customHeight="1" x14ac:dyDescent="0.15">
      <c r="A62" s="29" t="s">
        <v>1185</v>
      </c>
      <c r="B62" s="31">
        <f>VLOOKUP(A62,Master!$A:$H,2,FALSE)</f>
        <v>41258</v>
      </c>
      <c r="C62" s="65">
        <f>VLOOKUP(A62,Master!$A:$H,3,FALSE)</f>
        <v>0.66666666666666696</v>
      </c>
      <c r="D62" s="31" t="str">
        <f>VLOOKUP(A62,Master!$A:$H,4,FALSE)</f>
        <v>IHM</v>
      </c>
      <c r="E62" s="31" t="s">
        <v>19</v>
      </c>
      <c r="F62" s="31" t="s">
        <v>24</v>
      </c>
      <c r="G62" s="66">
        <f>VLOOKUP(A62,Master!$A:$H,7,FALSE)</f>
        <v>8</v>
      </c>
      <c r="H62" s="31" t="str">
        <f>VLOOKUP(A62,Master!$A:$H,8,FALSE)</f>
        <v>Boys</v>
      </c>
      <c r="I62" s="5" t="str">
        <f t="shared" si="0"/>
        <v>SJN1JUD2</v>
      </c>
      <c r="J62" s="5" t="str">
        <f t="shared" si="1"/>
        <v>IHMJUD2</v>
      </c>
      <c r="K62" s="5"/>
      <c r="L62" s="7"/>
      <c r="M62" s="51">
        <f t="shared" si="52"/>
        <v>1</v>
      </c>
      <c r="N62" s="51">
        <f t="shared" si="53"/>
        <v>1</v>
      </c>
      <c r="O62" s="51">
        <f t="shared" si="54"/>
        <v>1</v>
      </c>
      <c r="P62" s="8" t="str">
        <f t="shared" si="48"/>
        <v>JOE1</v>
      </c>
      <c r="Q62" s="62">
        <f t="shared" si="49"/>
        <v>0</v>
      </c>
      <c r="R62" s="62">
        <f t="shared" si="49"/>
        <v>1</v>
      </c>
      <c r="S62" s="62">
        <f t="shared" si="49"/>
        <v>1</v>
      </c>
      <c r="T62" s="62">
        <f t="shared" si="49"/>
        <v>0</v>
      </c>
      <c r="U62" s="62">
        <f t="shared" si="49"/>
        <v>0</v>
      </c>
      <c r="V62" s="58">
        <f t="shared" si="49"/>
        <v>0</v>
      </c>
      <c r="W62" s="58">
        <f t="shared" si="49"/>
        <v>0</v>
      </c>
      <c r="X62" s="62">
        <f t="shared" si="49"/>
        <v>1</v>
      </c>
      <c r="Y62" s="62">
        <f t="shared" si="49"/>
        <v>0</v>
      </c>
      <c r="Z62" s="62">
        <f t="shared" si="49"/>
        <v>0</v>
      </c>
      <c r="AA62" s="62">
        <f t="shared" si="49"/>
        <v>0</v>
      </c>
      <c r="AB62" s="62">
        <f t="shared" si="49"/>
        <v>0</v>
      </c>
      <c r="AC62" s="62">
        <f t="shared" si="49"/>
        <v>1</v>
      </c>
      <c r="AD62" s="62">
        <f t="shared" si="49"/>
        <v>1</v>
      </c>
      <c r="AE62" s="62">
        <f t="shared" si="49"/>
        <v>0</v>
      </c>
      <c r="AF62" s="62">
        <f t="shared" si="49"/>
        <v>1</v>
      </c>
      <c r="AG62" s="62">
        <f t="shared" si="50"/>
        <v>0</v>
      </c>
      <c r="AH62" s="62">
        <f t="shared" si="50"/>
        <v>0</v>
      </c>
      <c r="AI62" s="62">
        <f t="shared" si="50"/>
        <v>1</v>
      </c>
      <c r="AJ62" s="62">
        <f t="shared" si="50"/>
        <v>0</v>
      </c>
      <c r="AK62" s="62">
        <f t="shared" si="50"/>
        <v>1</v>
      </c>
      <c r="AL62" s="62">
        <f t="shared" si="50"/>
        <v>1</v>
      </c>
      <c r="AM62" s="62">
        <f t="shared" si="50"/>
        <v>0</v>
      </c>
      <c r="AN62" s="62">
        <f t="shared" si="50"/>
        <v>1</v>
      </c>
      <c r="AO62" s="64">
        <f t="shared" si="51"/>
        <v>10</v>
      </c>
    </row>
    <row r="63" spans="1:41" ht="12.6" customHeight="1" x14ac:dyDescent="0.15">
      <c r="A63" s="29" t="s">
        <v>1186</v>
      </c>
      <c r="B63" s="31">
        <f>VLOOKUP(A63,Master!$A:$H,2,FALSE)</f>
        <v>41258</v>
      </c>
      <c r="C63" s="65">
        <f>VLOOKUP(A63,Master!$A:$H,3,FALSE)</f>
        <v>0.83333333333333304</v>
      </c>
      <c r="D63" s="31" t="str">
        <f>VLOOKUP(A63,Master!$A:$H,4,FALSE)</f>
        <v>OLA</v>
      </c>
      <c r="E63" s="31" t="s">
        <v>22</v>
      </c>
      <c r="F63" s="31" t="s">
        <v>21</v>
      </c>
      <c r="G63" s="66">
        <f>VLOOKUP(A63,Master!$A:$H,7,FALSE)</f>
        <v>8</v>
      </c>
      <c r="H63" s="31" t="str">
        <f>VLOOKUP(A63,Master!$A:$H,8,FALSE)</f>
        <v>Boys</v>
      </c>
      <c r="I63" s="5" t="str">
        <f t="shared" si="0"/>
        <v>STM2SPC3</v>
      </c>
      <c r="J63" s="5" t="str">
        <f t="shared" si="1"/>
        <v>OLASPC3</v>
      </c>
      <c r="K63" s="5"/>
      <c r="L63" s="7"/>
      <c r="M63" s="51">
        <f t="shared" si="52"/>
        <v>1</v>
      </c>
      <c r="N63" s="51">
        <f t="shared" si="53"/>
        <v>1</v>
      </c>
      <c r="O63" s="51">
        <f t="shared" si="54"/>
        <v>2</v>
      </c>
      <c r="P63" s="8" t="str">
        <f t="shared" si="48"/>
        <v>JOE2</v>
      </c>
      <c r="Q63" s="62">
        <f t="shared" si="49"/>
        <v>0</v>
      </c>
      <c r="R63" s="62">
        <f t="shared" si="49"/>
        <v>1</v>
      </c>
      <c r="S63" s="62">
        <f t="shared" si="49"/>
        <v>1</v>
      </c>
      <c r="T63" s="62">
        <f t="shared" si="49"/>
        <v>1</v>
      </c>
      <c r="U63" s="62">
        <f t="shared" si="49"/>
        <v>1</v>
      </c>
      <c r="V63" s="58">
        <f t="shared" si="49"/>
        <v>0</v>
      </c>
      <c r="W63" s="58">
        <f t="shared" si="49"/>
        <v>0</v>
      </c>
      <c r="X63" s="62">
        <f t="shared" si="49"/>
        <v>1</v>
      </c>
      <c r="Y63" s="62">
        <f t="shared" si="49"/>
        <v>0</v>
      </c>
      <c r="Z63" s="62">
        <f t="shared" si="49"/>
        <v>1</v>
      </c>
      <c r="AA63" s="62">
        <f t="shared" si="49"/>
        <v>0</v>
      </c>
      <c r="AB63" s="62">
        <f t="shared" si="49"/>
        <v>0</v>
      </c>
      <c r="AC63" s="62">
        <f t="shared" si="49"/>
        <v>1</v>
      </c>
      <c r="AD63" s="62">
        <f t="shared" si="49"/>
        <v>1</v>
      </c>
      <c r="AE63" s="62">
        <f t="shared" si="49"/>
        <v>0</v>
      </c>
      <c r="AF63" s="62">
        <f t="shared" si="49"/>
        <v>0</v>
      </c>
      <c r="AG63" s="62">
        <f t="shared" si="50"/>
        <v>0</v>
      </c>
      <c r="AH63" s="62">
        <f t="shared" si="50"/>
        <v>0</v>
      </c>
      <c r="AI63" s="62">
        <f t="shared" si="50"/>
        <v>1</v>
      </c>
      <c r="AJ63" s="62">
        <f t="shared" si="50"/>
        <v>0</v>
      </c>
      <c r="AK63" s="62">
        <f t="shared" si="50"/>
        <v>1</v>
      </c>
      <c r="AL63" s="62">
        <f t="shared" si="50"/>
        <v>0</v>
      </c>
      <c r="AM63" s="62">
        <f t="shared" si="50"/>
        <v>0</v>
      </c>
      <c r="AN63" s="62">
        <f t="shared" si="50"/>
        <v>0</v>
      </c>
      <c r="AO63" s="64">
        <f t="shared" si="51"/>
        <v>10</v>
      </c>
    </row>
    <row r="64" spans="1:41" ht="12.6" customHeight="1" x14ac:dyDescent="0.15">
      <c r="A64" s="29" t="s">
        <v>1187</v>
      </c>
      <c r="B64" s="31">
        <f>VLOOKUP(A64,Master!$A:$H,2,FALSE)</f>
        <v>41258</v>
      </c>
      <c r="C64" s="65">
        <f>VLOOKUP(A64,Master!$A:$H,3,FALSE)</f>
        <v>0.75</v>
      </c>
      <c r="D64" s="31" t="str">
        <f>VLOOKUP(A64,Master!$A:$H,4,FALSE)</f>
        <v>STM</v>
      </c>
      <c r="E64" s="31" t="s">
        <v>9</v>
      </c>
      <c r="F64" s="31" t="s">
        <v>49</v>
      </c>
      <c r="G64" s="66">
        <f>VLOOKUP(A64,Master!$A:$H,7,FALSE)</f>
        <v>8</v>
      </c>
      <c r="H64" s="31" t="str">
        <f>VLOOKUP(A64,Master!$A:$H,8,FALSE)</f>
        <v>Boys</v>
      </c>
      <c r="I64" s="5" t="str">
        <f t="shared" si="0"/>
        <v>BRG2SCS1</v>
      </c>
      <c r="J64" s="5" t="str">
        <f t="shared" si="1"/>
        <v>STMSCS1</v>
      </c>
      <c r="K64" s="5"/>
      <c r="L64" s="7"/>
      <c r="M64" s="51">
        <f t="shared" si="52"/>
        <v>2</v>
      </c>
      <c r="N64" s="51">
        <f t="shared" si="53"/>
        <v>2</v>
      </c>
      <c r="O64" s="51">
        <f t="shared" si="54"/>
        <v>0</v>
      </c>
      <c r="P64" s="8" t="str">
        <f t="shared" si="48"/>
        <v>JUD1</v>
      </c>
      <c r="Q64" s="54">
        <f t="shared" si="49"/>
        <v>0</v>
      </c>
      <c r="R64" s="54">
        <f t="shared" si="49"/>
        <v>0</v>
      </c>
      <c r="S64" s="54">
        <f t="shared" si="49"/>
        <v>0</v>
      </c>
      <c r="T64" s="54">
        <f t="shared" si="49"/>
        <v>1</v>
      </c>
      <c r="U64" s="54">
        <f t="shared" si="49"/>
        <v>1</v>
      </c>
      <c r="V64" s="54">
        <f t="shared" si="49"/>
        <v>1</v>
      </c>
      <c r="W64" s="54">
        <f t="shared" si="49"/>
        <v>1</v>
      </c>
      <c r="X64" s="58">
        <f t="shared" si="49"/>
        <v>0</v>
      </c>
      <c r="Y64" s="58">
        <f t="shared" si="49"/>
        <v>0</v>
      </c>
      <c r="Z64" s="58">
        <f t="shared" si="49"/>
        <v>0</v>
      </c>
      <c r="AA64" s="54">
        <f t="shared" si="49"/>
        <v>0</v>
      </c>
      <c r="AB64" s="54">
        <f t="shared" si="49"/>
        <v>1</v>
      </c>
      <c r="AC64" s="54">
        <f t="shared" si="49"/>
        <v>1</v>
      </c>
      <c r="AD64" s="54">
        <f t="shared" si="49"/>
        <v>1</v>
      </c>
      <c r="AE64" s="54">
        <f t="shared" si="49"/>
        <v>1</v>
      </c>
      <c r="AF64" s="54">
        <f t="shared" si="49"/>
        <v>0</v>
      </c>
      <c r="AG64" s="54">
        <f t="shared" si="50"/>
        <v>0</v>
      </c>
      <c r="AH64" s="54">
        <f t="shared" si="50"/>
        <v>0</v>
      </c>
      <c r="AI64" s="54">
        <f t="shared" si="50"/>
        <v>1</v>
      </c>
      <c r="AJ64" s="54">
        <f t="shared" si="50"/>
        <v>1</v>
      </c>
      <c r="AK64" s="54">
        <f t="shared" si="50"/>
        <v>0</v>
      </c>
      <c r="AL64" s="54">
        <f t="shared" si="50"/>
        <v>0</v>
      </c>
      <c r="AM64" s="54">
        <f t="shared" si="50"/>
        <v>0</v>
      </c>
      <c r="AN64" s="54">
        <f t="shared" si="50"/>
        <v>0</v>
      </c>
      <c r="AO64" s="23">
        <f t="shared" si="51"/>
        <v>10</v>
      </c>
    </row>
    <row r="65" spans="1:41" ht="12.6" customHeight="1" x14ac:dyDescent="0.15">
      <c r="A65" s="29" t="s">
        <v>1188</v>
      </c>
      <c r="B65" s="31">
        <f>VLOOKUP(A65,Master!$A:$H,2,FALSE)</f>
        <v>41258</v>
      </c>
      <c r="C65" s="65">
        <f>VLOOKUP(A65,Master!$A:$H,3,FALSE)</f>
        <v>0.83333333333333304</v>
      </c>
      <c r="D65" s="31" t="str">
        <f>VLOOKUP(A65,Master!$A:$H,4,FALSE)</f>
        <v>JUD</v>
      </c>
      <c r="E65" s="31" t="s">
        <v>18</v>
      </c>
      <c r="F65" s="31" t="s">
        <v>25</v>
      </c>
      <c r="G65" s="66">
        <f>VLOOKUP(A65,Master!$A:$H,7,FALSE)</f>
        <v>8</v>
      </c>
      <c r="H65" s="31" t="str">
        <f>VLOOKUP(A65,Master!$A:$H,8,FALSE)</f>
        <v>Boys</v>
      </c>
      <c r="I65" s="5" t="str">
        <f t="shared" si="0"/>
        <v>STM1OLA2</v>
      </c>
      <c r="J65" s="5" t="str">
        <f t="shared" si="1"/>
        <v>JUDOLA2</v>
      </c>
      <c r="K65" s="5"/>
      <c r="L65" s="7"/>
      <c r="M65" s="51">
        <f t="shared" si="52"/>
        <v>0</v>
      </c>
      <c r="N65" s="51">
        <f t="shared" si="53"/>
        <v>1</v>
      </c>
      <c r="O65" s="51">
        <f t="shared" si="54"/>
        <v>0</v>
      </c>
      <c r="P65" s="8" t="str">
        <f t="shared" si="48"/>
        <v>JUD2</v>
      </c>
      <c r="Q65" s="54">
        <f t="shared" si="49"/>
        <v>1</v>
      </c>
      <c r="R65" s="54">
        <f t="shared" si="49"/>
        <v>1</v>
      </c>
      <c r="S65" s="54">
        <f t="shared" si="49"/>
        <v>1</v>
      </c>
      <c r="T65" s="54">
        <f t="shared" si="49"/>
        <v>0</v>
      </c>
      <c r="U65" s="54">
        <f t="shared" si="49"/>
        <v>0</v>
      </c>
      <c r="V65" s="54">
        <f t="shared" si="49"/>
        <v>0</v>
      </c>
      <c r="W65" s="54">
        <f t="shared" si="49"/>
        <v>0</v>
      </c>
      <c r="X65" s="58">
        <f t="shared" si="49"/>
        <v>0</v>
      </c>
      <c r="Y65" s="58">
        <f t="shared" si="49"/>
        <v>0</v>
      </c>
      <c r="Z65" s="58">
        <f t="shared" si="49"/>
        <v>0</v>
      </c>
      <c r="AA65" s="54">
        <f t="shared" si="49"/>
        <v>1</v>
      </c>
      <c r="AB65" s="54">
        <f t="shared" si="49"/>
        <v>0</v>
      </c>
      <c r="AC65" s="54">
        <f t="shared" si="49"/>
        <v>0</v>
      </c>
      <c r="AD65" s="54">
        <f t="shared" si="49"/>
        <v>0</v>
      </c>
      <c r="AE65" s="54">
        <f t="shared" si="49"/>
        <v>0</v>
      </c>
      <c r="AF65" s="54">
        <f t="shared" si="49"/>
        <v>1</v>
      </c>
      <c r="AG65" s="54">
        <f t="shared" si="50"/>
        <v>1</v>
      </c>
      <c r="AH65" s="54">
        <f t="shared" si="50"/>
        <v>0</v>
      </c>
      <c r="AI65" s="54">
        <f t="shared" si="50"/>
        <v>0</v>
      </c>
      <c r="AJ65" s="54">
        <f t="shared" si="50"/>
        <v>0</v>
      </c>
      <c r="AK65" s="54">
        <f t="shared" si="50"/>
        <v>1</v>
      </c>
      <c r="AL65" s="54">
        <f t="shared" si="50"/>
        <v>1</v>
      </c>
      <c r="AM65" s="54">
        <f t="shared" si="50"/>
        <v>1</v>
      </c>
      <c r="AN65" s="54">
        <f t="shared" si="50"/>
        <v>1</v>
      </c>
      <c r="AO65" s="23">
        <f t="shared" si="51"/>
        <v>10</v>
      </c>
    </row>
    <row r="66" spans="1:41" ht="12.6" customHeight="1" x14ac:dyDescent="0.15">
      <c r="A66" s="29" t="s">
        <v>1189</v>
      </c>
      <c r="B66" s="31">
        <f>VLOOKUP(A66,Master!$A:$H,2,FALSE)</f>
        <v>41258</v>
      </c>
      <c r="C66" s="65">
        <f>VLOOKUP(A66,Master!$A:$H,3,FALSE)</f>
        <v>0.79166666666666696</v>
      </c>
      <c r="D66" s="31" t="str">
        <f>VLOOKUP(A66,Master!$A:$H,4,FALSE)</f>
        <v>SPC</v>
      </c>
      <c r="E66" s="31" t="s">
        <v>4</v>
      </c>
      <c r="F66" s="31" t="s">
        <v>43</v>
      </c>
      <c r="G66" s="66">
        <f>VLOOKUP(A66,Master!$A:$H,7,FALSE)</f>
        <v>8</v>
      </c>
      <c r="H66" s="31" t="str">
        <f>VLOOKUP(A66,Master!$A:$H,8,FALSE)</f>
        <v>Boys</v>
      </c>
      <c r="I66" s="5" t="str">
        <f t="shared" ref="I66:I121" si="55">CONCATENATE(E66,F66)</f>
        <v>CTK1JOE1</v>
      </c>
      <c r="J66" s="5" t="str">
        <f t="shared" ref="J66:J121" si="56">CONCATENATE(D66,F66)</f>
        <v>SPCJOE1</v>
      </c>
      <c r="K66" s="5"/>
      <c r="L66" s="7"/>
      <c r="M66" s="51">
        <f t="shared" si="52"/>
        <v>2</v>
      </c>
      <c r="N66" s="51">
        <f t="shared" si="53"/>
        <v>2</v>
      </c>
      <c r="O66" s="51">
        <f t="shared" si="54"/>
        <v>0</v>
      </c>
      <c r="P66" s="8" t="str">
        <f t="shared" si="48"/>
        <v>JUD3</v>
      </c>
      <c r="Q66" s="54">
        <f t="shared" si="49"/>
        <v>1</v>
      </c>
      <c r="R66" s="54">
        <f t="shared" si="49"/>
        <v>0</v>
      </c>
      <c r="S66" s="54">
        <f t="shared" si="49"/>
        <v>0</v>
      </c>
      <c r="T66" s="54">
        <f t="shared" si="49"/>
        <v>1</v>
      </c>
      <c r="U66" s="54">
        <f t="shared" si="49"/>
        <v>0</v>
      </c>
      <c r="V66" s="54">
        <f t="shared" si="49"/>
        <v>0</v>
      </c>
      <c r="W66" s="54">
        <f t="shared" si="49"/>
        <v>1</v>
      </c>
      <c r="X66" s="58">
        <f t="shared" si="49"/>
        <v>0</v>
      </c>
      <c r="Y66" s="58">
        <f t="shared" si="49"/>
        <v>0</v>
      </c>
      <c r="Z66" s="58">
        <f t="shared" si="49"/>
        <v>0</v>
      </c>
      <c r="AA66" s="54">
        <f t="shared" si="49"/>
        <v>1</v>
      </c>
      <c r="AB66" s="54">
        <f t="shared" si="49"/>
        <v>0</v>
      </c>
      <c r="AC66" s="54">
        <f t="shared" si="49"/>
        <v>1</v>
      </c>
      <c r="AD66" s="54">
        <f t="shared" si="49"/>
        <v>1</v>
      </c>
      <c r="AE66" s="54">
        <f t="shared" si="49"/>
        <v>0</v>
      </c>
      <c r="AF66" s="54">
        <f t="shared" si="49"/>
        <v>0</v>
      </c>
      <c r="AG66" s="54">
        <f t="shared" si="50"/>
        <v>1</v>
      </c>
      <c r="AH66" s="54">
        <f t="shared" si="50"/>
        <v>1</v>
      </c>
      <c r="AI66" s="54">
        <f t="shared" si="50"/>
        <v>1</v>
      </c>
      <c r="AJ66" s="54">
        <f t="shared" si="50"/>
        <v>0</v>
      </c>
      <c r="AK66" s="54">
        <f t="shared" si="50"/>
        <v>0</v>
      </c>
      <c r="AL66" s="54">
        <f t="shared" si="50"/>
        <v>0</v>
      </c>
      <c r="AM66" s="54">
        <f t="shared" si="50"/>
        <v>1</v>
      </c>
      <c r="AN66" s="54">
        <f t="shared" si="50"/>
        <v>0</v>
      </c>
      <c r="AO66" s="23">
        <f t="shared" si="51"/>
        <v>10</v>
      </c>
    </row>
    <row r="67" spans="1:41" ht="12.6" customHeight="1" x14ac:dyDescent="0.15">
      <c r="A67" s="29" t="s">
        <v>1190</v>
      </c>
      <c r="B67" s="31">
        <f>VLOOKUP(A67,Master!$A:$H,2,FALSE)</f>
        <v>41258</v>
      </c>
      <c r="C67" s="65">
        <f>VLOOKUP(A67,Master!$A:$H,3,FALSE)</f>
        <v>0.66666666666666596</v>
      </c>
      <c r="D67" s="31" t="str">
        <f>VLOOKUP(A67,Master!$A:$H,4,FALSE)</f>
        <v>SCS</v>
      </c>
      <c r="E67" s="31" t="s">
        <v>6</v>
      </c>
      <c r="F67" s="31" t="s">
        <v>12</v>
      </c>
      <c r="G67" s="66">
        <f>VLOOKUP(A67,Master!$A:$H,7,FALSE)</f>
        <v>8</v>
      </c>
      <c r="H67" s="31" t="str">
        <f>VLOOKUP(A67,Master!$A:$H,8,FALSE)</f>
        <v>Boys</v>
      </c>
      <c r="I67" s="5" t="str">
        <f t="shared" si="55"/>
        <v>IHM2JUD1</v>
      </c>
      <c r="J67" s="5" t="str">
        <f t="shared" si="56"/>
        <v>SCSJUD1</v>
      </c>
      <c r="K67" s="5"/>
      <c r="L67" s="7"/>
      <c r="M67" s="51">
        <f t="shared" si="52"/>
        <v>1</v>
      </c>
      <c r="N67" s="51">
        <f t="shared" si="53"/>
        <v>0</v>
      </c>
      <c r="O67" s="51">
        <f t="shared" si="54"/>
        <v>2</v>
      </c>
      <c r="P67" s="8" t="str">
        <f t="shared" si="48"/>
        <v>OLA1</v>
      </c>
      <c r="Q67" s="62">
        <f t="shared" si="49"/>
        <v>1</v>
      </c>
      <c r="R67" s="62">
        <f t="shared" si="49"/>
        <v>1</v>
      </c>
      <c r="S67" s="62">
        <f t="shared" si="49"/>
        <v>0</v>
      </c>
      <c r="T67" s="62">
        <f t="shared" si="49"/>
        <v>0</v>
      </c>
      <c r="U67" s="62">
        <f t="shared" si="49"/>
        <v>0</v>
      </c>
      <c r="V67" s="62">
        <f t="shared" si="49"/>
        <v>0</v>
      </c>
      <c r="W67" s="62">
        <f t="shared" si="49"/>
        <v>0</v>
      </c>
      <c r="X67" s="62">
        <f t="shared" si="49"/>
        <v>0</v>
      </c>
      <c r="Y67" s="62">
        <f t="shared" si="49"/>
        <v>1</v>
      </c>
      <c r="Z67" s="62">
        <f t="shared" si="49"/>
        <v>1</v>
      </c>
      <c r="AA67" s="58">
        <f t="shared" si="49"/>
        <v>0</v>
      </c>
      <c r="AB67" s="58">
        <f t="shared" si="49"/>
        <v>0</v>
      </c>
      <c r="AC67" s="58">
        <f t="shared" si="49"/>
        <v>0</v>
      </c>
      <c r="AD67" s="62">
        <f t="shared" si="49"/>
        <v>0</v>
      </c>
      <c r="AE67" s="62">
        <f t="shared" si="49"/>
        <v>0</v>
      </c>
      <c r="AF67" s="62">
        <f t="shared" si="49"/>
        <v>1</v>
      </c>
      <c r="AG67" s="62">
        <f t="shared" si="50"/>
        <v>1</v>
      </c>
      <c r="AH67" s="62">
        <f t="shared" si="50"/>
        <v>1</v>
      </c>
      <c r="AI67" s="62">
        <f t="shared" si="50"/>
        <v>0</v>
      </c>
      <c r="AJ67" s="62">
        <f t="shared" si="50"/>
        <v>0</v>
      </c>
      <c r="AK67" s="62">
        <f t="shared" si="50"/>
        <v>0</v>
      </c>
      <c r="AL67" s="62">
        <f t="shared" si="50"/>
        <v>1</v>
      </c>
      <c r="AM67" s="62">
        <f t="shared" si="50"/>
        <v>1</v>
      </c>
      <c r="AN67" s="62">
        <f t="shared" si="50"/>
        <v>1</v>
      </c>
      <c r="AO67" s="64">
        <f t="shared" si="51"/>
        <v>10</v>
      </c>
    </row>
    <row r="68" spans="1:41" ht="12.6" customHeight="1" x14ac:dyDescent="0.15">
      <c r="A68" s="29" t="s">
        <v>1191</v>
      </c>
      <c r="B68" s="31">
        <f>VLOOKUP(A68,Master!$A:$H,2,FALSE)</f>
        <v>41258</v>
      </c>
      <c r="C68" s="65">
        <f>VLOOKUP(A68,Master!$A:$H,3,FALSE)</f>
        <v>0.79166666666666696</v>
      </c>
      <c r="D68" s="31" t="str">
        <f>VLOOKUP(A68,Master!$A:$H,4,FALSE)</f>
        <v>CTK</v>
      </c>
      <c r="E68" s="31" t="s">
        <v>15</v>
      </c>
      <c r="F68" s="31" t="s">
        <v>14</v>
      </c>
      <c r="G68" s="66">
        <f>VLOOKUP(A68,Master!$A:$H,7,FALSE)</f>
        <v>8</v>
      </c>
      <c r="H68" s="31" t="str">
        <f>VLOOKUP(A68,Master!$A:$H,8,FALSE)</f>
        <v>Boys</v>
      </c>
      <c r="I68" s="5" t="str">
        <f t="shared" si="55"/>
        <v>IHM1SPC2</v>
      </c>
      <c r="J68" s="5" t="str">
        <f t="shared" si="56"/>
        <v>CTKSPC2</v>
      </c>
      <c r="K68" s="5"/>
      <c r="L68" s="7"/>
      <c r="M68" s="51">
        <f t="shared" si="52"/>
        <v>1</v>
      </c>
      <c r="N68" s="51">
        <f t="shared" si="53"/>
        <v>0</v>
      </c>
      <c r="O68" s="51">
        <f t="shared" si="54"/>
        <v>1</v>
      </c>
      <c r="P68" s="8" t="str">
        <f t="shared" si="48"/>
        <v>OLA2</v>
      </c>
      <c r="Q68" s="62">
        <f t="shared" si="49"/>
        <v>0</v>
      </c>
      <c r="R68" s="62">
        <f t="shared" si="49"/>
        <v>1</v>
      </c>
      <c r="S68" s="62">
        <f t="shared" si="49"/>
        <v>1</v>
      </c>
      <c r="T68" s="62">
        <f t="shared" si="49"/>
        <v>0</v>
      </c>
      <c r="U68" s="62">
        <f t="shared" si="49"/>
        <v>0</v>
      </c>
      <c r="V68" s="62">
        <f t="shared" si="49"/>
        <v>0</v>
      </c>
      <c r="W68" s="62">
        <f t="shared" si="49"/>
        <v>0</v>
      </c>
      <c r="X68" s="62">
        <f t="shared" si="49"/>
        <v>1</v>
      </c>
      <c r="Y68" s="62">
        <f t="shared" si="49"/>
        <v>0</v>
      </c>
      <c r="Z68" s="62">
        <f t="shared" si="49"/>
        <v>0</v>
      </c>
      <c r="AA68" s="58">
        <f t="shared" si="49"/>
        <v>0</v>
      </c>
      <c r="AB68" s="58">
        <f t="shared" si="49"/>
        <v>0</v>
      </c>
      <c r="AC68" s="58">
        <f t="shared" si="49"/>
        <v>0</v>
      </c>
      <c r="AD68" s="62">
        <f t="shared" si="49"/>
        <v>1</v>
      </c>
      <c r="AE68" s="62">
        <f t="shared" si="49"/>
        <v>0</v>
      </c>
      <c r="AF68" s="62">
        <f t="shared" si="49"/>
        <v>1</v>
      </c>
      <c r="AG68" s="62">
        <f t="shared" si="50"/>
        <v>1</v>
      </c>
      <c r="AH68" s="62">
        <f t="shared" si="50"/>
        <v>0</v>
      </c>
      <c r="AI68" s="62">
        <f t="shared" si="50"/>
        <v>1</v>
      </c>
      <c r="AJ68" s="62">
        <f t="shared" si="50"/>
        <v>0</v>
      </c>
      <c r="AK68" s="62">
        <f t="shared" si="50"/>
        <v>1</v>
      </c>
      <c r="AL68" s="62">
        <f t="shared" si="50"/>
        <v>1</v>
      </c>
      <c r="AM68" s="62">
        <f t="shared" si="50"/>
        <v>0</v>
      </c>
      <c r="AN68" s="62">
        <f t="shared" si="50"/>
        <v>1</v>
      </c>
      <c r="AO68" s="64">
        <f t="shared" si="51"/>
        <v>10</v>
      </c>
    </row>
    <row r="69" spans="1:41" ht="12.6" customHeight="1" x14ac:dyDescent="0.15">
      <c r="A69" s="29" t="s">
        <v>1192</v>
      </c>
      <c r="B69" s="31">
        <f>VLOOKUP(A69,Master!$A:$H,2,FALSE)</f>
        <v>41258</v>
      </c>
      <c r="C69" s="65">
        <f>VLOOKUP(A69,Master!$A:$H,3,FALSE)</f>
        <v>0.75</v>
      </c>
      <c r="D69" s="31" t="str">
        <f>VLOOKUP(A69,Master!$A:$H,4,FALSE)</f>
        <v>BRG</v>
      </c>
      <c r="E69" s="31" t="s">
        <v>46</v>
      </c>
      <c r="F69" s="31" t="s">
        <v>44</v>
      </c>
      <c r="G69" s="66">
        <f>VLOOKUP(A69,Master!$A:$H,7,FALSE)</f>
        <v>8</v>
      </c>
      <c r="H69" s="31" t="str">
        <f>VLOOKUP(A69,Master!$A:$H,8,FALSE)</f>
        <v>Boys</v>
      </c>
      <c r="I69" s="5" t="str">
        <f t="shared" si="55"/>
        <v>JOE2SCL1</v>
      </c>
      <c r="J69" s="5" t="str">
        <f t="shared" si="56"/>
        <v>BRGSCL1</v>
      </c>
      <c r="K69" s="5"/>
      <c r="L69" s="7"/>
      <c r="M69" s="51">
        <f t="shared" si="52"/>
        <v>1</v>
      </c>
      <c r="N69" s="51">
        <f t="shared" si="53"/>
        <v>0</v>
      </c>
      <c r="O69" s="51">
        <f t="shared" si="54"/>
        <v>2</v>
      </c>
      <c r="P69" s="8" t="str">
        <f t="shared" si="48"/>
        <v>OLA3</v>
      </c>
      <c r="Q69" s="62">
        <f t="shared" si="49"/>
        <v>0</v>
      </c>
      <c r="R69" s="62">
        <f t="shared" si="49"/>
        <v>0</v>
      </c>
      <c r="S69" s="62">
        <f t="shared" si="49"/>
        <v>1</v>
      </c>
      <c r="T69" s="62">
        <f t="shared" si="49"/>
        <v>1</v>
      </c>
      <c r="U69" s="62">
        <f t="shared" si="49"/>
        <v>1</v>
      </c>
      <c r="V69" s="62">
        <f t="shared" si="49"/>
        <v>1</v>
      </c>
      <c r="W69" s="62">
        <f t="shared" si="49"/>
        <v>1</v>
      </c>
      <c r="X69" s="62">
        <f t="shared" si="49"/>
        <v>1</v>
      </c>
      <c r="Y69" s="62">
        <f t="shared" si="49"/>
        <v>0</v>
      </c>
      <c r="Z69" s="62">
        <f t="shared" si="49"/>
        <v>1</v>
      </c>
      <c r="AA69" s="58">
        <f t="shared" si="49"/>
        <v>0</v>
      </c>
      <c r="AB69" s="58">
        <f t="shared" si="49"/>
        <v>0</v>
      </c>
      <c r="AC69" s="58">
        <f t="shared" si="49"/>
        <v>0</v>
      </c>
      <c r="AD69" s="62">
        <f t="shared" si="49"/>
        <v>1</v>
      </c>
      <c r="AE69" s="62">
        <f t="shared" si="49"/>
        <v>0</v>
      </c>
      <c r="AF69" s="62">
        <f t="shared" si="49"/>
        <v>0</v>
      </c>
      <c r="AG69" s="62">
        <f t="shared" si="50"/>
        <v>0</v>
      </c>
      <c r="AH69" s="62">
        <f t="shared" si="50"/>
        <v>0</v>
      </c>
      <c r="AI69" s="62">
        <f t="shared" si="50"/>
        <v>1</v>
      </c>
      <c r="AJ69" s="62">
        <f t="shared" si="50"/>
        <v>0</v>
      </c>
      <c r="AK69" s="62">
        <f t="shared" si="50"/>
        <v>1</v>
      </c>
      <c r="AL69" s="62">
        <f t="shared" si="50"/>
        <v>0</v>
      </c>
      <c r="AM69" s="62">
        <f t="shared" si="50"/>
        <v>0</v>
      </c>
      <c r="AN69" s="62">
        <f t="shared" si="50"/>
        <v>0</v>
      </c>
      <c r="AO69" s="64">
        <f t="shared" si="51"/>
        <v>10</v>
      </c>
    </row>
    <row r="70" spans="1:41" ht="12.6" customHeight="1" x14ac:dyDescent="0.15">
      <c r="A70" s="29" t="s">
        <v>1193</v>
      </c>
      <c r="B70" s="31">
        <f>VLOOKUP(A70,Master!$A:$H,2,FALSE)</f>
        <v>41258</v>
      </c>
      <c r="C70" s="65">
        <f>VLOOKUP(A70,Master!$A:$H,3,FALSE)</f>
        <v>0</v>
      </c>
      <c r="D70" s="31" t="str">
        <f>VLOOKUP(A70,Master!$A:$H,4,FALSE)</f>
        <v>BYE</v>
      </c>
      <c r="E70" s="31" t="s">
        <v>23</v>
      </c>
      <c r="F70" s="31" t="s">
        <v>47</v>
      </c>
      <c r="G70" s="66">
        <f>VLOOKUP(A70,Master!$A:$H,7,FALSE)</f>
        <v>8</v>
      </c>
      <c r="H70" s="31" t="str">
        <f>VLOOKUP(A70,Master!$A:$H,8,FALSE)</f>
        <v>Boys</v>
      </c>
      <c r="I70" s="5" t="str">
        <f t="shared" si="55"/>
        <v>JUD3OLA3</v>
      </c>
      <c r="J70" s="5" t="str">
        <f t="shared" si="56"/>
        <v>BYEOLA3</v>
      </c>
      <c r="K70" s="5"/>
      <c r="L70" s="7"/>
      <c r="M70" s="51">
        <f t="shared" si="52"/>
        <v>1</v>
      </c>
      <c r="N70" s="51">
        <f t="shared" si="53"/>
        <v>2</v>
      </c>
      <c r="O70" s="51">
        <f t="shared" si="54"/>
        <v>2</v>
      </c>
      <c r="P70" s="8" t="str">
        <f t="shared" si="48"/>
        <v>SCL1</v>
      </c>
      <c r="Q70" s="54">
        <f t="shared" si="49"/>
        <v>0</v>
      </c>
      <c r="R70" s="54">
        <f t="shared" si="49"/>
        <v>0</v>
      </c>
      <c r="S70" s="54">
        <f t="shared" si="49"/>
        <v>1</v>
      </c>
      <c r="T70" s="54">
        <f t="shared" si="49"/>
        <v>1</v>
      </c>
      <c r="U70" s="54">
        <f t="shared" si="49"/>
        <v>1</v>
      </c>
      <c r="V70" s="54">
        <f t="shared" si="49"/>
        <v>1</v>
      </c>
      <c r="W70" s="54">
        <f t="shared" si="49"/>
        <v>1</v>
      </c>
      <c r="X70" s="54">
        <f t="shared" si="49"/>
        <v>1</v>
      </c>
      <c r="Y70" s="54">
        <f t="shared" si="49"/>
        <v>0</v>
      </c>
      <c r="Z70" s="54">
        <f t="shared" si="49"/>
        <v>1</v>
      </c>
      <c r="AA70" s="54">
        <f t="shared" si="49"/>
        <v>0</v>
      </c>
      <c r="AB70" s="54">
        <f t="shared" si="49"/>
        <v>1</v>
      </c>
      <c r="AC70" s="54">
        <f t="shared" si="49"/>
        <v>1</v>
      </c>
      <c r="AD70" s="58">
        <f t="shared" si="49"/>
        <v>0</v>
      </c>
      <c r="AE70" s="54">
        <f t="shared" si="49"/>
        <v>0</v>
      </c>
      <c r="AF70" s="54">
        <f t="shared" si="49"/>
        <v>0</v>
      </c>
      <c r="AG70" s="54">
        <f t="shared" si="50"/>
        <v>0</v>
      </c>
      <c r="AH70" s="54">
        <f t="shared" si="50"/>
        <v>0</v>
      </c>
      <c r="AI70" s="54">
        <f t="shared" si="50"/>
        <v>1</v>
      </c>
      <c r="AJ70" s="54">
        <f t="shared" si="50"/>
        <v>0</v>
      </c>
      <c r="AK70" s="54">
        <f t="shared" si="50"/>
        <v>0</v>
      </c>
      <c r="AL70" s="54">
        <f t="shared" si="50"/>
        <v>0</v>
      </c>
      <c r="AM70" s="54">
        <f t="shared" si="50"/>
        <v>0</v>
      </c>
      <c r="AN70" s="54">
        <f t="shared" si="50"/>
        <v>0</v>
      </c>
      <c r="AO70" s="23">
        <f t="shared" si="51"/>
        <v>10</v>
      </c>
    </row>
    <row r="71" spans="1:41" ht="12.6" customHeight="1" x14ac:dyDescent="0.15">
      <c r="A71" s="29" t="s">
        <v>1194</v>
      </c>
      <c r="B71" s="31">
        <f>VLOOKUP(A71,Master!$A:$H,2,FALSE)</f>
        <v>41258</v>
      </c>
      <c r="C71" s="65">
        <f>VLOOKUP(A71,Master!$A:$H,3,FALSE)</f>
        <v>0.83333333333333404</v>
      </c>
      <c r="D71" s="31" t="str">
        <f>VLOOKUP(A71,Master!$A:$H,4,FALSE)</f>
        <v>SPC</v>
      </c>
      <c r="E71" s="31" t="s">
        <v>60</v>
      </c>
      <c r="F71" s="31" t="s">
        <v>7</v>
      </c>
      <c r="G71" s="66">
        <f>VLOOKUP(A71,Master!$A:$H,7,FALSE)</f>
        <v>8</v>
      </c>
      <c r="H71" s="31" t="str">
        <f>VLOOKUP(A71,Master!$A:$H,8,FALSE)</f>
        <v>Boys</v>
      </c>
      <c r="I71" s="5" t="str">
        <f t="shared" si="55"/>
        <v>TRN1BRG1</v>
      </c>
      <c r="J71" s="5" t="str">
        <f t="shared" si="56"/>
        <v>SPCBRG1</v>
      </c>
      <c r="K71" s="5"/>
      <c r="L71" s="7"/>
      <c r="M71" s="51">
        <f t="shared" si="52"/>
        <v>1</v>
      </c>
      <c r="N71" s="51">
        <f t="shared" si="53"/>
        <v>0</v>
      </c>
      <c r="O71" s="51">
        <f t="shared" si="54"/>
        <v>1</v>
      </c>
      <c r="P71" s="8" t="str">
        <f t="shared" si="48"/>
        <v>SCS1</v>
      </c>
      <c r="Q71" s="62">
        <f t="shared" si="49"/>
        <v>0</v>
      </c>
      <c r="R71" s="62">
        <f t="shared" si="49"/>
        <v>1</v>
      </c>
      <c r="S71" s="62">
        <f t="shared" si="49"/>
        <v>1</v>
      </c>
      <c r="T71" s="62">
        <f t="shared" si="49"/>
        <v>0</v>
      </c>
      <c r="U71" s="62">
        <f t="shared" si="49"/>
        <v>0</v>
      </c>
      <c r="V71" s="62">
        <f t="shared" si="49"/>
        <v>0</v>
      </c>
      <c r="W71" s="62">
        <f t="shared" si="49"/>
        <v>0</v>
      </c>
      <c r="X71" s="62">
        <f t="shared" si="49"/>
        <v>1</v>
      </c>
      <c r="Y71" s="62">
        <f t="shared" si="49"/>
        <v>0</v>
      </c>
      <c r="Z71" s="62">
        <f t="shared" si="49"/>
        <v>0</v>
      </c>
      <c r="AA71" s="62">
        <f t="shared" si="49"/>
        <v>0</v>
      </c>
      <c r="AB71" s="62">
        <f t="shared" si="49"/>
        <v>0</v>
      </c>
      <c r="AC71" s="62">
        <f t="shared" si="49"/>
        <v>0</v>
      </c>
      <c r="AD71" s="62">
        <f t="shared" si="49"/>
        <v>0</v>
      </c>
      <c r="AE71" s="58">
        <f t="shared" si="49"/>
        <v>0</v>
      </c>
      <c r="AF71" s="62">
        <f t="shared" si="49"/>
        <v>1</v>
      </c>
      <c r="AG71" s="62">
        <f t="shared" si="50"/>
        <v>1</v>
      </c>
      <c r="AH71" s="62">
        <f t="shared" si="50"/>
        <v>0</v>
      </c>
      <c r="AI71" s="62">
        <f t="shared" si="50"/>
        <v>1</v>
      </c>
      <c r="AJ71" s="62">
        <f t="shared" si="50"/>
        <v>0</v>
      </c>
      <c r="AK71" s="62">
        <f t="shared" si="50"/>
        <v>1</v>
      </c>
      <c r="AL71" s="62">
        <f t="shared" si="50"/>
        <v>1</v>
      </c>
      <c r="AM71" s="62">
        <f t="shared" si="50"/>
        <v>1</v>
      </c>
      <c r="AN71" s="62">
        <f t="shared" si="50"/>
        <v>1</v>
      </c>
      <c r="AO71" s="64">
        <f t="shared" si="51"/>
        <v>10</v>
      </c>
    </row>
    <row r="72" spans="1:41" ht="12.6" customHeight="1" x14ac:dyDescent="0.15">
      <c r="A72" s="29" t="s">
        <v>1195</v>
      </c>
      <c r="B72" s="31">
        <f>VLOOKUP(A72,Master!$A:$H,2,FALSE)</f>
        <v>41258</v>
      </c>
      <c r="C72" s="65">
        <f>VLOOKUP(A72,Master!$A:$H,3,FALSE)</f>
        <v>0.625000000000001</v>
      </c>
      <c r="D72" s="31" t="str">
        <f>VLOOKUP(A72,Master!$A:$H,4,FALSE)</f>
        <v>SCL</v>
      </c>
      <c r="E72" s="31" t="s">
        <v>13</v>
      </c>
      <c r="F72" s="31" t="s">
        <v>20</v>
      </c>
      <c r="G72" s="66">
        <f>VLOOKUP(A72,Master!$A:$H,7,FALSE)</f>
        <v>8</v>
      </c>
      <c r="H72" s="31" t="str">
        <f>VLOOKUP(A72,Master!$A:$H,8,FALSE)</f>
        <v>Boys</v>
      </c>
      <c r="I72" s="5" t="str">
        <f t="shared" si="55"/>
        <v>SJN2OLA1</v>
      </c>
      <c r="J72" s="5" t="str">
        <f t="shared" si="56"/>
        <v>SCLOLA1</v>
      </c>
      <c r="K72" s="5"/>
      <c r="L72" s="7"/>
      <c r="M72" s="51">
        <f t="shared" si="52"/>
        <v>2</v>
      </c>
      <c r="N72" s="51">
        <f t="shared" si="53"/>
        <v>2</v>
      </c>
      <c r="O72" s="51">
        <f t="shared" si="54"/>
        <v>1</v>
      </c>
      <c r="P72" s="8" t="str">
        <f t="shared" si="48"/>
        <v>SJN1</v>
      </c>
      <c r="Q72" s="54">
        <f t="shared" si="49"/>
        <v>1</v>
      </c>
      <c r="R72" s="54">
        <f t="shared" si="49"/>
        <v>0</v>
      </c>
      <c r="S72" s="54">
        <f t="shared" si="49"/>
        <v>0</v>
      </c>
      <c r="T72" s="54">
        <f t="shared" si="49"/>
        <v>0</v>
      </c>
      <c r="U72" s="54">
        <f t="shared" si="49"/>
        <v>1</v>
      </c>
      <c r="V72" s="54">
        <f t="shared" si="49"/>
        <v>1</v>
      </c>
      <c r="W72" s="54">
        <f t="shared" si="49"/>
        <v>0</v>
      </c>
      <c r="X72" s="54">
        <f t="shared" si="49"/>
        <v>0</v>
      </c>
      <c r="Y72" s="54">
        <f t="shared" si="49"/>
        <v>1</v>
      </c>
      <c r="Z72" s="54">
        <f t="shared" si="49"/>
        <v>0</v>
      </c>
      <c r="AA72" s="54">
        <f t="shared" si="49"/>
        <v>1</v>
      </c>
      <c r="AB72" s="54">
        <f t="shared" si="49"/>
        <v>1</v>
      </c>
      <c r="AC72" s="54">
        <f t="shared" si="49"/>
        <v>0</v>
      </c>
      <c r="AD72" s="54">
        <f t="shared" si="49"/>
        <v>0</v>
      </c>
      <c r="AE72" s="54">
        <f t="shared" si="49"/>
        <v>1</v>
      </c>
      <c r="AF72" s="58">
        <f t="shared" ref="AF72:AN80" si="57">SUM(COUNTIF($I$2:$I$121,CONCATENATE($P72,AF$56))+COUNTIF($I$2:$I$121,CONCATENATE(AF$56,$P72)))</f>
        <v>0</v>
      </c>
      <c r="AG72" s="58">
        <f t="shared" si="57"/>
        <v>0</v>
      </c>
      <c r="AH72" s="54">
        <f t="shared" si="57"/>
        <v>1</v>
      </c>
      <c r="AI72" s="54">
        <f t="shared" si="57"/>
        <v>0</v>
      </c>
      <c r="AJ72" s="54">
        <f t="shared" si="57"/>
        <v>1</v>
      </c>
      <c r="AK72" s="54">
        <f t="shared" si="57"/>
        <v>0</v>
      </c>
      <c r="AL72" s="54">
        <f t="shared" si="57"/>
        <v>0</v>
      </c>
      <c r="AM72" s="54">
        <f t="shared" si="57"/>
        <v>1</v>
      </c>
      <c r="AN72" s="54">
        <f t="shared" si="57"/>
        <v>0</v>
      </c>
      <c r="AO72" s="23">
        <f t="shared" si="51"/>
        <v>10</v>
      </c>
    </row>
    <row r="73" spans="1:41" ht="12.6" customHeight="1" x14ac:dyDescent="0.15">
      <c r="A73" s="29" t="s">
        <v>1196</v>
      </c>
      <c r="B73" s="31">
        <f>VLOOKUP(A73,Master!$A:$H,2,FALSE)</f>
        <v>41258</v>
      </c>
      <c r="C73" s="65">
        <f>VLOOKUP(A73,Master!$A:$H,3,FALSE)</f>
        <v>0.79166666666666696</v>
      </c>
      <c r="D73" s="31" t="str">
        <f>VLOOKUP(A73,Master!$A:$H,4,FALSE)</f>
        <v>STM</v>
      </c>
      <c r="E73" s="31" t="s">
        <v>26</v>
      </c>
      <c r="F73" s="31" t="s">
        <v>17</v>
      </c>
      <c r="G73" s="66">
        <f>VLOOKUP(A73,Master!$A:$H,7,FALSE)</f>
        <v>8</v>
      </c>
      <c r="H73" s="31" t="str">
        <f>VLOOKUP(A73,Master!$A:$H,8,FALSE)</f>
        <v>Boys</v>
      </c>
      <c r="I73" s="5" t="str">
        <f t="shared" si="55"/>
        <v>SPC1BYE</v>
      </c>
      <c r="J73" s="5" t="str">
        <f t="shared" si="56"/>
        <v>STMBYE</v>
      </c>
      <c r="K73" s="5"/>
      <c r="L73" s="7"/>
      <c r="M73" s="51">
        <f t="shared" si="52"/>
        <v>2</v>
      </c>
      <c r="N73" s="51">
        <f t="shared" si="53"/>
        <v>2</v>
      </c>
      <c r="O73" s="51">
        <f t="shared" si="54"/>
        <v>2</v>
      </c>
      <c r="P73" s="8" t="str">
        <f t="shared" si="48"/>
        <v>SJN2</v>
      </c>
      <c r="Q73" s="54">
        <f t="shared" ref="Q73:AF80" si="58">SUM(COUNTIF($I$2:$I$121,CONCATENATE($P73,Q$56))+COUNTIF($I$2:$I$121,CONCATENATE(Q$56,$P73)))</f>
        <v>1</v>
      </c>
      <c r="R73" s="54">
        <f t="shared" si="58"/>
        <v>0</v>
      </c>
      <c r="S73" s="54">
        <f t="shared" si="58"/>
        <v>0</v>
      </c>
      <c r="T73" s="54">
        <f t="shared" si="58"/>
        <v>0</v>
      </c>
      <c r="U73" s="54">
        <f t="shared" si="58"/>
        <v>0</v>
      </c>
      <c r="V73" s="54">
        <f t="shared" si="58"/>
        <v>0</v>
      </c>
      <c r="W73" s="54">
        <f t="shared" si="58"/>
        <v>0</v>
      </c>
      <c r="X73" s="54">
        <f t="shared" si="58"/>
        <v>0</v>
      </c>
      <c r="Y73" s="54">
        <f t="shared" si="58"/>
        <v>1</v>
      </c>
      <c r="Z73" s="54">
        <f t="shared" si="58"/>
        <v>1</v>
      </c>
      <c r="AA73" s="54">
        <f t="shared" si="58"/>
        <v>1</v>
      </c>
      <c r="AB73" s="54">
        <f t="shared" si="58"/>
        <v>1</v>
      </c>
      <c r="AC73" s="54">
        <f t="shared" si="58"/>
        <v>0</v>
      </c>
      <c r="AD73" s="54">
        <f t="shared" si="58"/>
        <v>0</v>
      </c>
      <c r="AE73" s="54">
        <f t="shared" si="58"/>
        <v>1</v>
      </c>
      <c r="AF73" s="58">
        <f t="shared" si="58"/>
        <v>0</v>
      </c>
      <c r="AG73" s="58">
        <f t="shared" si="57"/>
        <v>0</v>
      </c>
      <c r="AH73" s="54">
        <f t="shared" si="57"/>
        <v>1</v>
      </c>
      <c r="AI73" s="54">
        <f t="shared" si="57"/>
        <v>0</v>
      </c>
      <c r="AJ73" s="54">
        <f t="shared" si="57"/>
        <v>1</v>
      </c>
      <c r="AK73" s="54">
        <f t="shared" si="57"/>
        <v>0</v>
      </c>
      <c r="AL73" s="54">
        <f t="shared" si="57"/>
        <v>0</v>
      </c>
      <c r="AM73" s="54">
        <f t="shared" si="57"/>
        <v>1</v>
      </c>
      <c r="AN73" s="54">
        <f t="shared" si="57"/>
        <v>1</v>
      </c>
      <c r="AO73" s="23">
        <f t="shared" si="51"/>
        <v>10</v>
      </c>
    </row>
    <row r="74" spans="1:41" ht="12.6" customHeight="1" x14ac:dyDescent="0.15">
      <c r="A74" s="29" t="s">
        <v>1197</v>
      </c>
      <c r="B74" s="31">
        <f>VLOOKUP(A74,Master!$A:$H,2,FALSE)</f>
        <v>41279</v>
      </c>
      <c r="C74" s="65">
        <f>VLOOKUP(A74,Master!$A:$H,3,FALSE)</f>
        <v>0.75</v>
      </c>
      <c r="D74" s="31" t="str">
        <f>VLOOKUP(A74,Master!$A:$H,4,FALSE)</f>
        <v>STM</v>
      </c>
      <c r="E74" s="31" t="s">
        <v>20</v>
      </c>
      <c r="F74" s="31" t="s">
        <v>17</v>
      </c>
      <c r="G74" s="66">
        <f>VLOOKUP(A74,Master!$A:$H,7,FALSE)</f>
        <v>8</v>
      </c>
      <c r="H74" s="31" t="str">
        <f>VLOOKUP(A74,Master!$A:$H,8,FALSE)</f>
        <v>Boys</v>
      </c>
      <c r="I74" s="5" t="str">
        <f t="shared" si="55"/>
        <v>OLA1BYE</v>
      </c>
      <c r="J74" s="5" t="str">
        <f t="shared" si="56"/>
        <v>STMBYE</v>
      </c>
      <c r="K74" s="5"/>
      <c r="L74" s="7"/>
      <c r="M74" s="51">
        <f t="shared" si="52"/>
        <v>0</v>
      </c>
      <c r="N74" s="51">
        <f t="shared" si="53"/>
        <v>1</v>
      </c>
      <c r="O74" s="51">
        <f t="shared" si="54"/>
        <v>1</v>
      </c>
      <c r="P74" s="8" t="str">
        <f t="shared" si="48"/>
        <v>SPC1</v>
      </c>
      <c r="Q74" s="62">
        <f t="shared" si="58"/>
        <v>1</v>
      </c>
      <c r="R74" s="62">
        <f t="shared" si="58"/>
        <v>1</v>
      </c>
      <c r="S74" s="62">
        <f t="shared" si="58"/>
        <v>0</v>
      </c>
      <c r="T74" s="62">
        <f t="shared" si="58"/>
        <v>0</v>
      </c>
      <c r="U74" s="62">
        <f t="shared" si="58"/>
        <v>0</v>
      </c>
      <c r="V74" s="62">
        <f t="shared" si="58"/>
        <v>0</v>
      </c>
      <c r="W74" s="62">
        <f t="shared" si="58"/>
        <v>0</v>
      </c>
      <c r="X74" s="62">
        <f t="shared" si="58"/>
        <v>0</v>
      </c>
      <c r="Y74" s="62">
        <f t="shared" si="58"/>
        <v>0</v>
      </c>
      <c r="Z74" s="62">
        <f t="shared" si="58"/>
        <v>1</v>
      </c>
      <c r="AA74" s="62">
        <f t="shared" si="58"/>
        <v>1</v>
      </c>
      <c r="AB74" s="62">
        <f t="shared" si="58"/>
        <v>0</v>
      </c>
      <c r="AC74" s="62">
        <f t="shared" si="58"/>
        <v>0</v>
      </c>
      <c r="AD74" s="62">
        <f t="shared" si="58"/>
        <v>0</v>
      </c>
      <c r="AE74" s="62">
        <f t="shared" si="58"/>
        <v>0</v>
      </c>
      <c r="AF74" s="62">
        <f t="shared" si="58"/>
        <v>1</v>
      </c>
      <c r="AG74" s="62">
        <f t="shared" si="57"/>
        <v>1</v>
      </c>
      <c r="AH74" s="58">
        <f t="shared" si="57"/>
        <v>0</v>
      </c>
      <c r="AI74" s="58">
        <f t="shared" si="57"/>
        <v>0</v>
      </c>
      <c r="AJ74" s="58">
        <f t="shared" si="57"/>
        <v>0</v>
      </c>
      <c r="AK74" s="62">
        <f t="shared" si="57"/>
        <v>1</v>
      </c>
      <c r="AL74" s="62">
        <f t="shared" si="57"/>
        <v>1</v>
      </c>
      <c r="AM74" s="62">
        <f t="shared" si="57"/>
        <v>1</v>
      </c>
      <c r="AN74" s="62">
        <f t="shared" si="57"/>
        <v>1</v>
      </c>
      <c r="AO74" s="64">
        <f t="shared" si="51"/>
        <v>10</v>
      </c>
    </row>
    <row r="75" spans="1:41" ht="12.6" customHeight="1" x14ac:dyDescent="0.15">
      <c r="A75" s="29" t="s">
        <v>1198</v>
      </c>
      <c r="B75" s="31">
        <f>VLOOKUP(A75,Master!$A:$H,2,FALSE)</f>
        <v>41279</v>
      </c>
      <c r="C75" s="65">
        <f>VLOOKUP(A75,Master!$A:$H,3,FALSE)</f>
        <v>0.75</v>
      </c>
      <c r="D75" s="31" t="str">
        <f>VLOOKUP(A75,Master!$A:$H,4,FALSE)</f>
        <v>JUD</v>
      </c>
      <c r="E75" s="31" t="s">
        <v>26</v>
      </c>
      <c r="F75" s="31" t="s">
        <v>19</v>
      </c>
      <c r="G75" s="66">
        <f>VLOOKUP(A75,Master!$A:$H,7,FALSE)</f>
        <v>8</v>
      </c>
      <c r="H75" s="31" t="str">
        <f>VLOOKUP(A75,Master!$A:$H,8,FALSE)</f>
        <v>Boys</v>
      </c>
      <c r="I75" s="5" t="str">
        <f t="shared" si="55"/>
        <v>SPC1SJN1</v>
      </c>
      <c r="J75" s="5" t="str">
        <f t="shared" si="56"/>
        <v>JUDSJN1</v>
      </c>
      <c r="K75" s="5"/>
      <c r="L75" s="7"/>
      <c r="M75" s="51">
        <f t="shared" si="52"/>
        <v>0</v>
      </c>
      <c r="N75" s="51">
        <f t="shared" si="53"/>
        <v>2</v>
      </c>
      <c r="O75" s="51">
        <f t="shared" si="54"/>
        <v>2</v>
      </c>
      <c r="P75" s="8" t="str">
        <f t="shared" si="48"/>
        <v>SPC2</v>
      </c>
      <c r="Q75" s="62">
        <f t="shared" si="58"/>
        <v>0</v>
      </c>
      <c r="R75" s="62">
        <f t="shared" si="58"/>
        <v>0</v>
      </c>
      <c r="S75" s="62">
        <f t="shared" si="58"/>
        <v>0</v>
      </c>
      <c r="T75" s="62">
        <f t="shared" si="58"/>
        <v>1</v>
      </c>
      <c r="U75" s="62">
        <f t="shared" si="58"/>
        <v>1</v>
      </c>
      <c r="V75" s="62">
        <f t="shared" si="58"/>
        <v>1</v>
      </c>
      <c r="W75" s="62">
        <f t="shared" si="58"/>
        <v>1</v>
      </c>
      <c r="X75" s="62">
        <f t="shared" si="58"/>
        <v>1</v>
      </c>
      <c r="Y75" s="62">
        <f t="shared" si="58"/>
        <v>0</v>
      </c>
      <c r="Z75" s="62">
        <f t="shared" si="58"/>
        <v>1</v>
      </c>
      <c r="AA75" s="62">
        <f t="shared" si="58"/>
        <v>0</v>
      </c>
      <c r="AB75" s="62">
        <f t="shared" si="58"/>
        <v>1</v>
      </c>
      <c r="AC75" s="62">
        <f t="shared" si="58"/>
        <v>1</v>
      </c>
      <c r="AD75" s="62">
        <f t="shared" si="58"/>
        <v>1</v>
      </c>
      <c r="AE75" s="62">
        <f t="shared" si="58"/>
        <v>1</v>
      </c>
      <c r="AF75" s="62">
        <f t="shared" si="58"/>
        <v>0</v>
      </c>
      <c r="AG75" s="62">
        <f t="shared" si="57"/>
        <v>0</v>
      </c>
      <c r="AH75" s="58">
        <f t="shared" si="57"/>
        <v>0</v>
      </c>
      <c r="AI75" s="58">
        <f t="shared" si="57"/>
        <v>0</v>
      </c>
      <c r="AJ75" s="58">
        <f t="shared" si="57"/>
        <v>0</v>
      </c>
      <c r="AK75" s="62">
        <f t="shared" si="57"/>
        <v>0</v>
      </c>
      <c r="AL75" s="62">
        <f t="shared" si="57"/>
        <v>0</v>
      </c>
      <c r="AM75" s="62">
        <f t="shared" si="57"/>
        <v>0</v>
      </c>
      <c r="AN75" s="62">
        <f t="shared" si="57"/>
        <v>0</v>
      </c>
      <c r="AO75" s="64">
        <f t="shared" si="51"/>
        <v>10</v>
      </c>
    </row>
    <row r="76" spans="1:41" ht="12.6" customHeight="1" x14ac:dyDescent="0.15">
      <c r="A76" s="29" t="s">
        <v>1199</v>
      </c>
      <c r="B76" s="31">
        <f>VLOOKUP(A76,Master!$A:$H,2,FALSE)</f>
        <v>41279</v>
      </c>
      <c r="C76" s="65">
        <f>VLOOKUP(A76,Master!$A:$H,3,FALSE)</f>
        <v>0.625</v>
      </c>
      <c r="D76" s="31" t="str">
        <f>VLOOKUP(A76,Master!$A:$H,4,FALSE)</f>
        <v>SJN</v>
      </c>
      <c r="E76" s="31" t="s">
        <v>24</v>
      </c>
      <c r="F76" s="31" t="s">
        <v>22</v>
      </c>
      <c r="G76" s="66">
        <f>VLOOKUP(A76,Master!$A:$H,7,FALSE)</f>
        <v>8</v>
      </c>
      <c r="H76" s="31" t="str">
        <f>VLOOKUP(A76,Master!$A:$H,8,FALSE)</f>
        <v>Boys</v>
      </c>
      <c r="I76" s="5" t="str">
        <f t="shared" si="55"/>
        <v>JUD2STM2</v>
      </c>
      <c r="J76" s="5" t="str">
        <f t="shared" si="56"/>
        <v>SJNSTM2</v>
      </c>
      <c r="K76" s="5"/>
      <c r="L76" s="7"/>
      <c r="M76" s="51">
        <f t="shared" si="52"/>
        <v>0</v>
      </c>
      <c r="N76" s="51">
        <f t="shared" si="53"/>
        <v>0</v>
      </c>
      <c r="O76" s="51">
        <f t="shared" si="54"/>
        <v>1</v>
      </c>
      <c r="P76" s="8" t="str">
        <f t="shared" si="48"/>
        <v>SPC3</v>
      </c>
      <c r="Q76" s="62">
        <f t="shared" si="58"/>
        <v>1</v>
      </c>
      <c r="R76" s="62">
        <f t="shared" si="58"/>
        <v>1</v>
      </c>
      <c r="S76" s="62">
        <f t="shared" si="58"/>
        <v>1</v>
      </c>
      <c r="T76" s="62">
        <f t="shared" si="58"/>
        <v>0</v>
      </c>
      <c r="U76" s="62">
        <f t="shared" si="58"/>
        <v>0</v>
      </c>
      <c r="V76" s="62">
        <f t="shared" si="58"/>
        <v>0</v>
      </c>
      <c r="W76" s="62">
        <f t="shared" si="58"/>
        <v>0</v>
      </c>
      <c r="X76" s="62">
        <f t="shared" si="58"/>
        <v>1</v>
      </c>
      <c r="Y76" s="62">
        <f t="shared" si="58"/>
        <v>0</v>
      </c>
      <c r="Z76" s="62">
        <f t="shared" si="58"/>
        <v>0</v>
      </c>
      <c r="AA76" s="62">
        <f t="shared" si="58"/>
        <v>0</v>
      </c>
      <c r="AB76" s="62">
        <f t="shared" si="58"/>
        <v>0</v>
      </c>
      <c r="AC76" s="62">
        <f t="shared" si="58"/>
        <v>0</v>
      </c>
      <c r="AD76" s="62">
        <f t="shared" si="58"/>
        <v>0</v>
      </c>
      <c r="AE76" s="62">
        <f t="shared" si="58"/>
        <v>0</v>
      </c>
      <c r="AF76" s="62">
        <f t="shared" si="58"/>
        <v>1</v>
      </c>
      <c r="AG76" s="62">
        <f t="shared" si="57"/>
        <v>1</v>
      </c>
      <c r="AH76" s="58">
        <f t="shared" si="57"/>
        <v>0</v>
      </c>
      <c r="AI76" s="58">
        <f t="shared" si="57"/>
        <v>0</v>
      </c>
      <c r="AJ76" s="58">
        <f t="shared" si="57"/>
        <v>0</v>
      </c>
      <c r="AK76" s="62">
        <f t="shared" si="57"/>
        <v>1</v>
      </c>
      <c r="AL76" s="62">
        <f t="shared" si="57"/>
        <v>1</v>
      </c>
      <c r="AM76" s="62">
        <f t="shared" si="57"/>
        <v>1</v>
      </c>
      <c r="AN76" s="62">
        <f t="shared" si="57"/>
        <v>1</v>
      </c>
      <c r="AO76" s="64">
        <f t="shared" si="51"/>
        <v>10</v>
      </c>
    </row>
    <row r="77" spans="1:41" ht="12.6" customHeight="1" x14ac:dyDescent="0.15">
      <c r="A77" s="29" t="s">
        <v>1200</v>
      </c>
      <c r="B77" s="31">
        <f>VLOOKUP(A77,Master!$A:$H,2,FALSE)</f>
        <v>41279</v>
      </c>
      <c r="C77" s="65">
        <f>VLOOKUP(A77,Master!$A:$H,3,FALSE)</f>
        <v>0.79166666666666696</v>
      </c>
      <c r="D77" s="31" t="str">
        <f>VLOOKUP(A77,Master!$A:$H,4,FALSE)</f>
        <v>STM</v>
      </c>
      <c r="E77" s="31" t="s">
        <v>21</v>
      </c>
      <c r="F77" s="31" t="s">
        <v>9</v>
      </c>
      <c r="G77" s="66">
        <f>VLOOKUP(A77,Master!$A:$H,7,FALSE)</f>
        <v>8</v>
      </c>
      <c r="H77" s="31" t="str">
        <f>VLOOKUP(A77,Master!$A:$H,8,FALSE)</f>
        <v>Boys</v>
      </c>
      <c r="I77" s="5" t="str">
        <f t="shared" si="55"/>
        <v>SPC3BRG2</v>
      </c>
      <c r="J77" s="5" t="str">
        <f t="shared" si="56"/>
        <v>STMBRG2</v>
      </c>
      <c r="K77" s="5"/>
      <c r="L77" s="7"/>
      <c r="M77" s="51">
        <f t="shared" si="52"/>
        <v>2</v>
      </c>
      <c r="N77" s="51">
        <f t="shared" si="53"/>
        <v>2</v>
      </c>
      <c r="O77" s="51">
        <f t="shared" si="54"/>
        <v>1</v>
      </c>
      <c r="P77" s="8" t="str">
        <f t="shared" si="48"/>
        <v>STM1</v>
      </c>
      <c r="Q77" s="54">
        <f t="shared" si="58"/>
        <v>0</v>
      </c>
      <c r="R77" s="54">
        <f t="shared" si="58"/>
        <v>0</v>
      </c>
      <c r="S77" s="54">
        <f t="shared" si="58"/>
        <v>0</v>
      </c>
      <c r="T77" s="54">
        <f t="shared" si="58"/>
        <v>1</v>
      </c>
      <c r="U77" s="54">
        <f t="shared" si="58"/>
        <v>1</v>
      </c>
      <c r="V77" s="54">
        <f t="shared" si="58"/>
        <v>1</v>
      </c>
      <c r="W77" s="54">
        <f t="shared" si="58"/>
        <v>1</v>
      </c>
      <c r="X77" s="54">
        <f t="shared" si="58"/>
        <v>0</v>
      </c>
      <c r="Y77" s="54">
        <f t="shared" si="58"/>
        <v>1</v>
      </c>
      <c r="Z77" s="54">
        <f t="shared" si="58"/>
        <v>0</v>
      </c>
      <c r="AA77" s="54">
        <f t="shared" si="58"/>
        <v>0</v>
      </c>
      <c r="AB77" s="54">
        <f t="shared" si="58"/>
        <v>1</v>
      </c>
      <c r="AC77" s="54">
        <f t="shared" si="58"/>
        <v>1</v>
      </c>
      <c r="AD77" s="54">
        <f t="shared" si="58"/>
        <v>0</v>
      </c>
      <c r="AE77" s="54">
        <f t="shared" si="58"/>
        <v>1</v>
      </c>
      <c r="AF77" s="54">
        <f t="shared" si="58"/>
        <v>0</v>
      </c>
      <c r="AG77" s="54">
        <f t="shared" si="57"/>
        <v>0</v>
      </c>
      <c r="AH77" s="54">
        <f t="shared" si="57"/>
        <v>1</v>
      </c>
      <c r="AI77" s="54">
        <f t="shared" si="57"/>
        <v>0</v>
      </c>
      <c r="AJ77" s="54">
        <f t="shared" si="57"/>
        <v>1</v>
      </c>
      <c r="AK77" s="58">
        <f t="shared" si="57"/>
        <v>0</v>
      </c>
      <c r="AL77" s="58">
        <f t="shared" si="57"/>
        <v>0</v>
      </c>
      <c r="AM77" s="54">
        <f t="shared" si="57"/>
        <v>0</v>
      </c>
      <c r="AN77" s="54">
        <f t="shared" si="57"/>
        <v>0</v>
      </c>
      <c r="AO77" s="23">
        <f t="shared" si="51"/>
        <v>10</v>
      </c>
    </row>
    <row r="78" spans="1:41" ht="12.6" customHeight="1" x14ac:dyDescent="0.15">
      <c r="A78" s="29" t="s">
        <v>1201</v>
      </c>
      <c r="B78" s="31">
        <f>VLOOKUP(A78,Master!$A:$H,2,FALSE)</f>
        <v>41279</v>
      </c>
      <c r="C78" s="65">
        <f>VLOOKUP(A78,Master!$A:$H,3,FALSE)</f>
        <v>0.79166666666666596</v>
      </c>
      <c r="D78" s="31" t="str">
        <f>VLOOKUP(A78,Master!$A:$H,4,FALSE)</f>
        <v>JUD</v>
      </c>
      <c r="E78" s="31" t="s">
        <v>49</v>
      </c>
      <c r="F78" s="31" t="s">
        <v>18</v>
      </c>
      <c r="G78" s="66">
        <f>VLOOKUP(A78,Master!$A:$H,7,FALSE)</f>
        <v>8</v>
      </c>
      <c r="H78" s="31" t="str">
        <f>VLOOKUP(A78,Master!$A:$H,8,FALSE)</f>
        <v>Boys</v>
      </c>
      <c r="I78" s="5" t="str">
        <f t="shared" si="55"/>
        <v>SCS1STM1</v>
      </c>
      <c r="J78" s="5" t="str">
        <f t="shared" si="56"/>
        <v>JUDSTM1</v>
      </c>
      <c r="K78" s="5"/>
      <c r="L78" s="7"/>
      <c r="M78" s="51">
        <f t="shared" si="52"/>
        <v>2</v>
      </c>
      <c r="N78" s="51">
        <f t="shared" si="53"/>
        <v>2</v>
      </c>
      <c r="O78" s="51">
        <f t="shared" si="54"/>
        <v>1</v>
      </c>
      <c r="P78" s="8" t="str">
        <f t="shared" si="48"/>
        <v>STM2</v>
      </c>
      <c r="Q78" s="54">
        <f t="shared" si="58"/>
        <v>1</v>
      </c>
      <c r="R78" s="54">
        <f t="shared" si="58"/>
        <v>0</v>
      </c>
      <c r="S78" s="54">
        <f t="shared" si="58"/>
        <v>0</v>
      </c>
      <c r="T78" s="54">
        <f t="shared" si="58"/>
        <v>1</v>
      </c>
      <c r="U78" s="54">
        <f t="shared" si="58"/>
        <v>1</v>
      </c>
      <c r="V78" s="54">
        <f t="shared" si="58"/>
        <v>1</v>
      </c>
      <c r="W78" s="54">
        <f t="shared" si="58"/>
        <v>0</v>
      </c>
      <c r="X78" s="54">
        <f t="shared" si="58"/>
        <v>0</v>
      </c>
      <c r="Y78" s="54">
        <f t="shared" si="58"/>
        <v>1</v>
      </c>
      <c r="Z78" s="54">
        <f t="shared" si="58"/>
        <v>0</v>
      </c>
      <c r="AA78" s="54">
        <f t="shared" si="58"/>
        <v>1</v>
      </c>
      <c r="AB78" s="54">
        <f t="shared" si="58"/>
        <v>1</v>
      </c>
      <c r="AC78" s="54">
        <f t="shared" si="58"/>
        <v>0</v>
      </c>
      <c r="AD78" s="54">
        <f t="shared" si="58"/>
        <v>0</v>
      </c>
      <c r="AE78" s="54">
        <f t="shared" si="58"/>
        <v>1</v>
      </c>
      <c r="AF78" s="54">
        <f t="shared" si="58"/>
        <v>0</v>
      </c>
      <c r="AG78" s="54">
        <f t="shared" si="57"/>
        <v>0</v>
      </c>
      <c r="AH78" s="54">
        <f t="shared" si="57"/>
        <v>1</v>
      </c>
      <c r="AI78" s="54">
        <f t="shared" si="57"/>
        <v>0</v>
      </c>
      <c r="AJ78" s="54">
        <f t="shared" si="57"/>
        <v>1</v>
      </c>
      <c r="AK78" s="58">
        <f t="shared" si="57"/>
        <v>0</v>
      </c>
      <c r="AL78" s="58">
        <f t="shared" si="57"/>
        <v>0</v>
      </c>
      <c r="AM78" s="54">
        <f t="shared" si="57"/>
        <v>0</v>
      </c>
      <c r="AN78" s="54">
        <f t="shared" si="57"/>
        <v>0</v>
      </c>
      <c r="AO78" s="23">
        <f t="shared" si="51"/>
        <v>10</v>
      </c>
    </row>
    <row r="79" spans="1:41" ht="12.6" customHeight="1" x14ac:dyDescent="0.15">
      <c r="A79" s="29" t="s">
        <v>1202</v>
      </c>
      <c r="B79" s="31">
        <f>VLOOKUP(A79,Master!$A:$H,2,FALSE)</f>
        <v>41279</v>
      </c>
      <c r="C79" s="65">
        <f>VLOOKUP(A79,Master!$A:$H,3,FALSE)</f>
        <v>0.75</v>
      </c>
      <c r="D79" s="31" t="str">
        <f>VLOOKUP(A79,Master!$A:$H,4,FALSE)</f>
        <v>SPC</v>
      </c>
      <c r="E79" s="31" t="s">
        <v>25</v>
      </c>
      <c r="F79" s="31" t="s">
        <v>4</v>
      </c>
      <c r="G79" s="66">
        <f>VLOOKUP(A79,Master!$A:$H,7,FALSE)</f>
        <v>8</v>
      </c>
      <c r="H79" s="31" t="str">
        <f>VLOOKUP(A79,Master!$A:$H,8,FALSE)</f>
        <v>Boys</v>
      </c>
      <c r="I79" s="5" t="str">
        <f t="shared" si="55"/>
        <v>OLA2CTK1</v>
      </c>
      <c r="J79" s="5" t="str">
        <f t="shared" si="56"/>
        <v>SPCCTK1</v>
      </c>
      <c r="K79" s="5"/>
      <c r="L79" s="7"/>
      <c r="M79" s="51">
        <f t="shared" si="52"/>
        <v>2</v>
      </c>
      <c r="N79" s="51">
        <f t="shared" si="53"/>
        <v>1</v>
      </c>
      <c r="O79" s="51">
        <f t="shared" si="54"/>
        <v>2</v>
      </c>
      <c r="P79" s="8" t="str">
        <f t="shared" si="48"/>
        <v>TRN1</v>
      </c>
      <c r="Q79" s="62">
        <f t="shared" si="58"/>
        <v>1</v>
      </c>
      <c r="R79" s="62">
        <f t="shared" si="58"/>
        <v>0</v>
      </c>
      <c r="S79" s="62">
        <f t="shared" si="58"/>
        <v>0</v>
      </c>
      <c r="T79" s="62">
        <f t="shared" si="58"/>
        <v>0</v>
      </c>
      <c r="U79" s="62">
        <f t="shared" si="58"/>
        <v>0</v>
      </c>
      <c r="V79" s="62">
        <f t="shared" si="58"/>
        <v>0</v>
      </c>
      <c r="W79" s="62">
        <f t="shared" si="58"/>
        <v>0</v>
      </c>
      <c r="X79" s="62">
        <f t="shared" si="58"/>
        <v>0</v>
      </c>
      <c r="Y79" s="62">
        <f t="shared" si="58"/>
        <v>1</v>
      </c>
      <c r="Z79" s="62">
        <f t="shared" si="58"/>
        <v>1</v>
      </c>
      <c r="AA79" s="62">
        <f t="shared" si="58"/>
        <v>1</v>
      </c>
      <c r="AB79" s="62">
        <f t="shared" si="58"/>
        <v>0</v>
      </c>
      <c r="AC79" s="62">
        <f t="shared" si="58"/>
        <v>0</v>
      </c>
      <c r="AD79" s="62">
        <f t="shared" si="58"/>
        <v>0</v>
      </c>
      <c r="AE79" s="62">
        <f t="shared" si="58"/>
        <v>1</v>
      </c>
      <c r="AF79" s="62">
        <f t="shared" si="58"/>
        <v>1</v>
      </c>
      <c r="AG79" s="62">
        <f t="shared" si="57"/>
        <v>1</v>
      </c>
      <c r="AH79" s="62">
        <f t="shared" si="57"/>
        <v>1</v>
      </c>
      <c r="AI79" s="62">
        <f t="shared" si="57"/>
        <v>0</v>
      </c>
      <c r="AJ79" s="62">
        <f t="shared" si="57"/>
        <v>1</v>
      </c>
      <c r="AK79" s="62">
        <f t="shared" si="57"/>
        <v>0</v>
      </c>
      <c r="AL79" s="62">
        <f t="shared" si="57"/>
        <v>0</v>
      </c>
      <c r="AM79" s="58">
        <f t="shared" si="57"/>
        <v>0</v>
      </c>
      <c r="AN79" s="62">
        <f t="shared" si="57"/>
        <v>1</v>
      </c>
      <c r="AO79" s="64">
        <f t="shared" si="51"/>
        <v>10</v>
      </c>
    </row>
    <row r="80" spans="1:41" ht="12.6" customHeight="1" x14ac:dyDescent="0.15">
      <c r="A80" s="29" t="s">
        <v>1203</v>
      </c>
      <c r="B80" s="31">
        <f>VLOOKUP(A80,Master!$A:$H,2,FALSE)</f>
        <v>41279</v>
      </c>
      <c r="C80" s="65">
        <f>VLOOKUP(A80,Master!$A:$H,3,FALSE)</f>
        <v>0.66666666666666696</v>
      </c>
      <c r="D80" s="31" t="str">
        <f>VLOOKUP(A80,Master!$A:$H,4,FALSE)</f>
        <v>JOE</v>
      </c>
      <c r="E80" s="31" t="s">
        <v>12</v>
      </c>
      <c r="F80" s="31" t="s">
        <v>43</v>
      </c>
      <c r="G80" s="66">
        <f>VLOOKUP(A80,Master!$A:$H,7,FALSE)</f>
        <v>8</v>
      </c>
      <c r="H80" s="31" t="str">
        <f>VLOOKUP(A80,Master!$A:$H,8,FALSE)</f>
        <v>Boys</v>
      </c>
      <c r="I80" s="5" t="str">
        <f t="shared" si="55"/>
        <v>JUD1JOE1</v>
      </c>
      <c r="J80" s="5" t="str">
        <f t="shared" si="56"/>
        <v>JOEJOE1</v>
      </c>
      <c r="K80" s="5"/>
      <c r="L80" s="7"/>
      <c r="M80" s="51">
        <f t="shared" si="52"/>
        <v>2</v>
      </c>
      <c r="N80" s="51">
        <f t="shared" si="53"/>
        <v>2</v>
      </c>
      <c r="O80" s="51">
        <f t="shared" si="54"/>
        <v>1</v>
      </c>
      <c r="P80" s="8" t="str">
        <f t="shared" si="48"/>
        <v>BYE</v>
      </c>
      <c r="Q80" s="54">
        <f t="shared" si="58"/>
        <v>1</v>
      </c>
      <c r="R80" s="54">
        <f t="shared" si="58"/>
        <v>0</v>
      </c>
      <c r="S80" s="54">
        <f t="shared" si="58"/>
        <v>0</v>
      </c>
      <c r="T80" s="54">
        <f t="shared" si="58"/>
        <v>0</v>
      </c>
      <c r="U80" s="54">
        <f t="shared" si="58"/>
        <v>0</v>
      </c>
      <c r="V80" s="54">
        <f t="shared" si="58"/>
        <v>1</v>
      </c>
      <c r="W80" s="54">
        <f t="shared" si="58"/>
        <v>0</v>
      </c>
      <c r="X80" s="54">
        <f t="shared" si="58"/>
        <v>0</v>
      </c>
      <c r="Y80" s="54">
        <f t="shared" si="58"/>
        <v>1</v>
      </c>
      <c r="Z80" s="54">
        <f t="shared" si="58"/>
        <v>0</v>
      </c>
      <c r="AA80" s="54">
        <f t="shared" si="58"/>
        <v>1</v>
      </c>
      <c r="AB80" s="54">
        <f t="shared" si="58"/>
        <v>1</v>
      </c>
      <c r="AC80" s="54">
        <f t="shared" si="58"/>
        <v>0</v>
      </c>
      <c r="AD80" s="54">
        <f t="shared" si="58"/>
        <v>0</v>
      </c>
      <c r="AE80" s="54">
        <f t="shared" si="58"/>
        <v>1</v>
      </c>
      <c r="AF80" s="54">
        <f t="shared" si="58"/>
        <v>0</v>
      </c>
      <c r="AG80" s="54">
        <f t="shared" si="57"/>
        <v>1</v>
      </c>
      <c r="AH80" s="54">
        <f t="shared" si="57"/>
        <v>1</v>
      </c>
      <c r="AI80" s="54">
        <f t="shared" si="57"/>
        <v>0</v>
      </c>
      <c r="AJ80" s="54">
        <f t="shared" si="57"/>
        <v>1</v>
      </c>
      <c r="AK80" s="54">
        <f t="shared" si="57"/>
        <v>0</v>
      </c>
      <c r="AL80" s="54">
        <f t="shared" si="57"/>
        <v>0</v>
      </c>
      <c r="AM80" s="54">
        <f t="shared" si="57"/>
        <v>1</v>
      </c>
      <c r="AN80" s="58">
        <f t="shared" si="57"/>
        <v>0</v>
      </c>
      <c r="AO80" s="23">
        <f t="shared" si="51"/>
        <v>10</v>
      </c>
    </row>
    <row r="81" spans="1:41" ht="12.6" customHeight="1" x14ac:dyDescent="0.15">
      <c r="A81" s="29" t="s">
        <v>1204</v>
      </c>
      <c r="B81" s="31">
        <f>VLOOKUP(A81,Master!$A:$H,2,FALSE)</f>
        <v>41279</v>
      </c>
      <c r="C81" s="65">
        <f>VLOOKUP(A81,Master!$A:$H,3,FALSE)</f>
        <v>0.66666666666666596</v>
      </c>
      <c r="D81" s="31" t="str">
        <f>VLOOKUP(A81,Master!$A:$H,4,FALSE)</f>
        <v>SCS</v>
      </c>
      <c r="E81" s="31" t="s">
        <v>14</v>
      </c>
      <c r="F81" s="31" t="s">
        <v>6</v>
      </c>
      <c r="G81" s="66">
        <f>VLOOKUP(A81,Master!$A:$H,7,FALSE)</f>
        <v>8</v>
      </c>
      <c r="H81" s="31" t="str">
        <f>VLOOKUP(A81,Master!$A:$H,8,FALSE)</f>
        <v>Boys</v>
      </c>
      <c r="I81" s="5" t="str">
        <f t="shared" si="55"/>
        <v>SPC2IHM2</v>
      </c>
      <c r="J81" s="5" t="str">
        <f t="shared" si="56"/>
        <v>SCSIHM2</v>
      </c>
      <c r="K81" s="5"/>
      <c r="L81" s="7"/>
      <c r="M81" s="7"/>
      <c r="P81" s="55" t="s">
        <v>29</v>
      </c>
      <c r="Q81" s="57">
        <f t="shared" ref="Q81:AN81" si="59">SUM(Q57:Q80)</f>
        <v>10</v>
      </c>
      <c r="R81" s="57">
        <f t="shared" si="59"/>
        <v>10</v>
      </c>
      <c r="S81" s="57">
        <f t="shared" si="59"/>
        <v>10</v>
      </c>
      <c r="T81" s="57">
        <f t="shared" si="59"/>
        <v>10</v>
      </c>
      <c r="U81" s="57">
        <f t="shared" si="59"/>
        <v>10</v>
      </c>
      <c r="V81" s="57">
        <f t="shared" si="59"/>
        <v>10</v>
      </c>
      <c r="W81" s="57">
        <f t="shared" si="59"/>
        <v>10</v>
      </c>
      <c r="X81" s="57">
        <f t="shared" si="59"/>
        <v>10</v>
      </c>
      <c r="Y81" s="57">
        <f t="shared" si="59"/>
        <v>10</v>
      </c>
      <c r="Z81" s="57">
        <f t="shared" si="59"/>
        <v>10</v>
      </c>
      <c r="AA81" s="57">
        <f t="shared" si="59"/>
        <v>10</v>
      </c>
      <c r="AB81" s="57">
        <f t="shared" si="59"/>
        <v>10</v>
      </c>
      <c r="AC81" s="57">
        <f t="shared" si="59"/>
        <v>10</v>
      </c>
      <c r="AD81" s="57">
        <f t="shared" si="59"/>
        <v>10</v>
      </c>
      <c r="AE81" s="57">
        <f t="shared" si="59"/>
        <v>10</v>
      </c>
      <c r="AF81" s="57">
        <f t="shared" si="59"/>
        <v>10</v>
      </c>
      <c r="AG81" s="57">
        <f t="shared" si="59"/>
        <v>10</v>
      </c>
      <c r="AH81" s="57">
        <f t="shared" si="59"/>
        <v>10</v>
      </c>
      <c r="AI81" s="57">
        <f t="shared" si="59"/>
        <v>10</v>
      </c>
      <c r="AJ81" s="57">
        <f t="shared" si="59"/>
        <v>10</v>
      </c>
      <c r="AK81" s="57">
        <f t="shared" si="59"/>
        <v>10</v>
      </c>
      <c r="AL81" s="57">
        <f t="shared" si="59"/>
        <v>10</v>
      </c>
      <c r="AM81" s="57">
        <f t="shared" si="59"/>
        <v>10</v>
      </c>
      <c r="AN81" s="57">
        <f t="shared" si="59"/>
        <v>10</v>
      </c>
      <c r="AO81" s="55"/>
    </row>
    <row r="82" spans="1:41" ht="12.6" customHeight="1" x14ac:dyDescent="0.15">
      <c r="A82" s="29" t="s">
        <v>1205</v>
      </c>
      <c r="B82" s="31">
        <f>VLOOKUP(A82,Master!$A:$H,2,FALSE)</f>
        <v>41279</v>
      </c>
      <c r="C82" s="65">
        <f>VLOOKUP(A82,Master!$A:$H,3,FALSE)</f>
        <v>0.83333333333333304</v>
      </c>
      <c r="D82" s="31" t="str">
        <f>VLOOKUP(A82,Master!$A:$H,4,FALSE)</f>
        <v>JUD</v>
      </c>
      <c r="E82" s="31" t="s">
        <v>44</v>
      </c>
      <c r="F82" s="31" t="s">
        <v>15</v>
      </c>
      <c r="G82" s="66">
        <f>VLOOKUP(A82,Master!$A:$H,7,FALSE)</f>
        <v>8</v>
      </c>
      <c r="H82" s="31" t="str">
        <f>VLOOKUP(A82,Master!$A:$H,8,FALSE)</f>
        <v>Boys</v>
      </c>
      <c r="I82" s="5" t="str">
        <f t="shared" si="55"/>
        <v>SCL1IHM1</v>
      </c>
      <c r="J82" s="5" t="str">
        <f t="shared" si="56"/>
        <v>JUDIHM1</v>
      </c>
      <c r="K82" s="5"/>
      <c r="L82" s="7"/>
      <c r="M82" s="7"/>
    </row>
    <row r="83" spans="1:41" ht="12.6" customHeight="1" x14ac:dyDescent="0.15">
      <c r="A83" s="29" t="s">
        <v>1206</v>
      </c>
      <c r="B83" s="31">
        <f>VLOOKUP(A83,Master!$A:$H,2,FALSE)</f>
        <v>41279</v>
      </c>
      <c r="C83" s="65">
        <f>VLOOKUP(A83,Master!$A:$H,3,FALSE)</f>
        <v>0.66666666666666696</v>
      </c>
      <c r="D83" s="31" t="str">
        <f>VLOOKUP(A83,Master!$A:$H,4,FALSE)</f>
        <v>SJN</v>
      </c>
      <c r="E83" s="31" t="s">
        <v>47</v>
      </c>
      <c r="F83" s="31" t="s">
        <v>46</v>
      </c>
      <c r="G83" s="66">
        <f>VLOOKUP(A83,Master!$A:$H,7,FALSE)</f>
        <v>8</v>
      </c>
      <c r="H83" s="31" t="str">
        <f>VLOOKUP(A83,Master!$A:$H,8,FALSE)</f>
        <v>Boys</v>
      </c>
      <c r="I83" s="5" t="str">
        <f t="shared" si="55"/>
        <v>OLA3JOE2</v>
      </c>
      <c r="J83" s="5" t="str">
        <f t="shared" si="56"/>
        <v>SJNJOE2</v>
      </c>
      <c r="K83" s="5"/>
      <c r="L83" s="7"/>
      <c r="M83" s="7"/>
    </row>
    <row r="84" spans="1:41" ht="12.6" customHeight="1" x14ac:dyDescent="0.15">
      <c r="A84" s="29" t="s">
        <v>1207</v>
      </c>
      <c r="B84" s="31">
        <f>VLOOKUP(A84,Master!$A:$H,2,FALSE)</f>
        <v>41279</v>
      </c>
      <c r="C84" s="65">
        <f>VLOOKUP(A84,Master!$A:$H,3,FALSE)</f>
        <v>0</v>
      </c>
      <c r="D84" s="31" t="str">
        <f>VLOOKUP(A84,Master!$A:$H,4,FALSE)</f>
        <v>BYE</v>
      </c>
      <c r="E84" s="31" t="s">
        <v>60</v>
      </c>
      <c r="F84" s="31" t="s">
        <v>23</v>
      </c>
      <c r="G84" s="66">
        <f>VLOOKUP(A84,Master!$A:$H,7,FALSE)</f>
        <v>8</v>
      </c>
      <c r="H84" s="31" t="str">
        <f>VLOOKUP(A84,Master!$A:$H,8,FALSE)</f>
        <v>Boys</v>
      </c>
      <c r="I84" s="5" t="str">
        <f t="shared" si="55"/>
        <v>TRN1JUD3</v>
      </c>
      <c r="J84" s="5" t="str">
        <f t="shared" si="56"/>
        <v>BYEJUD3</v>
      </c>
      <c r="K84" s="5"/>
      <c r="L84" s="7"/>
      <c r="M84" s="7"/>
    </row>
    <row r="85" spans="1:41" ht="12.6" customHeight="1" x14ac:dyDescent="0.15">
      <c r="A85" s="29" t="s">
        <v>1208</v>
      </c>
      <c r="B85" s="31">
        <f>VLOOKUP(A85,Master!$A:$H,2,FALSE)</f>
        <v>41279</v>
      </c>
      <c r="C85" s="65">
        <f>VLOOKUP(A85,Master!$A:$H,3,FALSE)</f>
        <v>0.75</v>
      </c>
      <c r="D85" s="31" t="str">
        <f>VLOOKUP(A85,Master!$A:$H,4,FALSE)</f>
        <v>IHM</v>
      </c>
      <c r="E85" s="31" t="s">
        <v>7</v>
      </c>
      <c r="F85" s="31" t="s">
        <v>13</v>
      </c>
      <c r="G85" s="66">
        <f>VLOOKUP(A85,Master!$A:$H,7,FALSE)</f>
        <v>8</v>
      </c>
      <c r="H85" s="31" t="str">
        <f>VLOOKUP(A85,Master!$A:$H,8,FALSE)</f>
        <v>Boys</v>
      </c>
      <c r="I85" s="5" t="str">
        <f t="shared" si="55"/>
        <v>BRG1SJN2</v>
      </c>
      <c r="J85" s="5" t="str">
        <f t="shared" si="56"/>
        <v>IHMSJN2</v>
      </c>
      <c r="K85" s="5"/>
      <c r="L85" s="7"/>
      <c r="M85" s="7"/>
    </row>
    <row r="86" spans="1:41" ht="12.6" customHeight="1" x14ac:dyDescent="0.15">
      <c r="A86" s="29" t="s">
        <v>1209</v>
      </c>
      <c r="B86" s="31">
        <f>VLOOKUP(A86,Master!$A:$H,2,FALSE)</f>
        <v>41286</v>
      </c>
      <c r="C86" s="65">
        <f>VLOOKUP(A86,Master!$A:$H,3,FALSE)</f>
        <v>0</v>
      </c>
      <c r="D86" s="31" t="str">
        <f>VLOOKUP(A86,Master!$A:$H,4,FALSE)</f>
        <v>BYE</v>
      </c>
      <c r="E86" s="31" t="s">
        <v>23</v>
      </c>
      <c r="F86" s="31" t="s">
        <v>46</v>
      </c>
      <c r="G86" s="66">
        <f>VLOOKUP(A86,Master!$A:$H,7,FALSE)</f>
        <v>8</v>
      </c>
      <c r="H86" s="31" t="str">
        <f>VLOOKUP(A86,Master!$A:$H,8,FALSE)</f>
        <v>Boys</v>
      </c>
      <c r="I86" s="5" t="str">
        <f t="shared" si="55"/>
        <v>JUD3JOE2</v>
      </c>
      <c r="J86" s="5" t="str">
        <f t="shared" si="56"/>
        <v>BYEJOE2</v>
      </c>
      <c r="K86" s="5"/>
      <c r="L86" s="7"/>
      <c r="M86" s="7"/>
    </row>
    <row r="87" spans="1:41" ht="12.6" customHeight="1" x14ac:dyDescent="0.15">
      <c r="A87" s="29" t="s">
        <v>1210</v>
      </c>
      <c r="B87" s="31">
        <f>VLOOKUP(A87,Master!$A:$H,2,FALSE)</f>
        <v>41286</v>
      </c>
      <c r="C87" s="65">
        <f>VLOOKUP(A87,Master!$A:$H,3,FALSE)</f>
        <v>0.83333333333333404</v>
      </c>
      <c r="D87" s="31" t="str">
        <f>VLOOKUP(A87,Master!$A:$H,4,FALSE)</f>
        <v>SPC</v>
      </c>
      <c r="E87" s="31" t="s">
        <v>7</v>
      </c>
      <c r="F87" s="31" t="s">
        <v>17</v>
      </c>
      <c r="G87" s="66">
        <f>VLOOKUP(A87,Master!$A:$H,7,FALSE)</f>
        <v>8</v>
      </c>
      <c r="H87" s="31" t="str">
        <f>VLOOKUP(A87,Master!$A:$H,8,FALSE)</f>
        <v>Boys</v>
      </c>
      <c r="I87" s="5" t="str">
        <f t="shared" si="55"/>
        <v>BRG1BYE</v>
      </c>
      <c r="J87" s="5" t="str">
        <f t="shared" si="56"/>
        <v>SPCBYE</v>
      </c>
      <c r="K87" s="5"/>
      <c r="L87" s="7"/>
      <c r="M87" s="7"/>
    </row>
    <row r="88" spans="1:41" ht="12.6" customHeight="1" x14ac:dyDescent="0.15">
      <c r="A88" s="29" t="s">
        <v>1211</v>
      </c>
      <c r="B88" s="31">
        <f>VLOOKUP(A88,Master!$A:$H,2,FALSE)</f>
        <v>41286</v>
      </c>
      <c r="C88" s="65">
        <f>VLOOKUP(A88,Master!$A:$H,3,FALSE)</f>
        <v>0.66666666666666696</v>
      </c>
      <c r="D88" s="31" t="str">
        <f>VLOOKUP(A88,Master!$A:$H,4,FALSE)</f>
        <v>IHM</v>
      </c>
      <c r="E88" s="31" t="s">
        <v>13</v>
      </c>
      <c r="F88" s="31" t="s">
        <v>60</v>
      </c>
      <c r="G88" s="66">
        <f>VLOOKUP(A88,Master!$A:$H,7,FALSE)</f>
        <v>8</v>
      </c>
      <c r="H88" s="31" t="str">
        <f>VLOOKUP(A88,Master!$A:$H,8,FALSE)</f>
        <v>Boys</v>
      </c>
      <c r="I88" s="5" t="str">
        <f t="shared" si="55"/>
        <v>SJN2TRN1</v>
      </c>
      <c r="J88" s="5" t="str">
        <f t="shared" si="56"/>
        <v>IHMTRN1</v>
      </c>
      <c r="K88" s="5"/>
      <c r="L88" s="7"/>
      <c r="M88" s="7"/>
    </row>
    <row r="89" spans="1:41" ht="12.6" customHeight="1" x14ac:dyDescent="0.15">
      <c r="A89" s="29" t="s">
        <v>1212</v>
      </c>
      <c r="B89" s="31">
        <f>VLOOKUP(A89,Master!$A:$H,2,FALSE)</f>
        <v>41286</v>
      </c>
      <c r="C89" s="65">
        <f>VLOOKUP(A89,Master!$A:$H,3,FALSE)</f>
        <v>0.83333333333333304</v>
      </c>
      <c r="D89" s="31" t="str">
        <f>VLOOKUP(A89,Master!$A:$H,4,FALSE)</f>
        <v>JUD</v>
      </c>
      <c r="E89" s="31" t="s">
        <v>22</v>
      </c>
      <c r="F89" s="31" t="s">
        <v>26</v>
      </c>
      <c r="G89" s="66">
        <f>VLOOKUP(A89,Master!$A:$H,7,FALSE)</f>
        <v>8</v>
      </c>
      <c r="H89" s="31" t="str">
        <f>VLOOKUP(A89,Master!$A:$H,8,FALSE)</f>
        <v>Boys</v>
      </c>
      <c r="I89" s="5" t="str">
        <f t="shared" si="55"/>
        <v>STM2SPC1</v>
      </c>
      <c r="J89" s="5" t="str">
        <f t="shared" si="56"/>
        <v>JUDSPC1</v>
      </c>
      <c r="K89" s="5"/>
      <c r="L89" s="7"/>
      <c r="M89" s="7"/>
    </row>
    <row r="90" spans="1:41" ht="12.6" customHeight="1" x14ac:dyDescent="0.15">
      <c r="A90" s="29" t="s">
        <v>1213</v>
      </c>
      <c r="B90" s="31">
        <f>VLOOKUP(A90,Master!$A:$H,2,FALSE)</f>
        <v>41286</v>
      </c>
      <c r="C90" s="65">
        <f>VLOOKUP(A90,Master!$A:$H,3,FALSE)</f>
        <v>0.70833333333333304</v>
      </c>
      <c r="D90" s="31" t="str">
        <f>VLOOKUP(A90,Master!$A:$H,4,FALSE)</f>
        <v>OLA</v>
      </c>
      <c r="E90" s="31" t="s">
        <v>9</v>
      </c>
      <c r="F90" s="31" t="s">
        <v>24</v>
      </c>
      <c r="G90" s="66">
        <f>VLOOKUP(A90,Master!$A:$H,7,FALSE)</f>
        <v>8</v>
      </c>
      <c r="H90" s="31" t="str">
        <f>VLOOKUP(A90,Master!$A:$H,8,FALSE)</f>
        <v>Boys</v>
      </c>
      <c r="I90" s="5" t="str">
        <f t="shared" si="55"/>
        <v>BRG2JUD2</v>
      </c>
      <c r="J90" s="5" t="str">
        <f t="shared" si="56"/>
        <v>OLAJUD2</v>
      </c>
      <c r="K90" s="5"/>
      <c r="L90" s="7"/>
      <c r="M90" s="7"/>
    </row>
    <row r="91" spans="1:41" ht="12.6" customHeight="1" x14ac:dyDescent="0.15">
      <c r="A91" s="29" t="s">
        <v>1214</v>
      </c>
      <c r="B91" s="31">
        <f>VLOOKUP(A91,Master!$A:$H,2,FALSE)</f>
        <v>41286</v>
      </c>
      <c r="C91" s="65">
        <f>VLOOKUP(A91,Master!$A:$H,3,FALSE)</f>
        <v>0.75</v>
      </c>
      <c r="D91" s="31" t="str">
        <f>VLOOKUP(A91,Master!$A:$H,4,FALSE)</f>
        <v>OLA</v>
      </c>
      <c r="E91" s="31" t="s">
        <v>18</v>
      </c>
      <c r="F91" s="31" t="s">
        <v>21</v>
      </c>
      <c r="G91" s="66">
        <f>VLOOKUP(A91,Master!$A:$H,7,FALSE)</f>
        <v>8</v>
      </c>
      <c r="H91" s="31" t="str">
        <f>VLOOKUP(A91,Master!$A:$H,8,FALSE)</f>
        <v>Boys</v>
      </c>
      <c r="I91" s="5" t="str">
        <f t="shared" si="55"/>
        <v>STM1SPC3</v>
      </c>
      <c r="J91" s="5" t="str">
        <f t="shared" si="56"/>
        <v>OLASPC3</v>
      </c>
      <c r="K91" s="5"/>
      <c r="L91" s="7"/>
      <c r="M91" s="7"/>
    </row>
    <row r="92" spans="1:41" ht="12.6" customHeight="1" x14ac:dyDescent="0.15">
      <c r="A92" s="29" t="s">
        <v>1215</v>
      </c>
      <c r="B92" s="31">
        <f>VLOOKUP(A92,Master!$A:$H,2,FALSE)</f>
        <v>41286</v>
      </c>
      <c r="C92" s="65">
        <f>VLOOKUP(A92,Master!$A:$H,3,FALSE)</f>
        <v>0.70833333333333304</v>
      </c>
      <c r="D92" s="31" t="str">
        <f>VLOOKUP(A92,Master!$A:$H,4,FALSE)</f>
        <v>BRG</v>
      </c>
      <c r="E92" s="31" t="s">
        <v>4</v>
      </c>
      <c r="F92" s="31" t="s">
        <v>49</v>
      </c>
      <c r="G92" s="66">
        <f>VLOOKUP(A92,Master!$A:$H,7,FALSE)</f>
        <v>8</v>
      </c>
      <c r="H92" s="31" t="str">
        <f>VLOOKUP(A92,Master!$A:$H,8,FALSE)</f>
        <v>Boys</v>
      </c>
      <c r="I92" s="5" t="str">
        <f t="shared" si="55"/>
        <v>CTK1SCS1</v>
      </c>
      <c r="J92" s="5" t="str">
        <f t="shared" si="56"/>
        <v>BRGSCS1</v>
      </c>
      <c r="K92" s="5"/>
      <c r="L92" s="7"/>
      <c r="M92" s="7"/>
    </row>
    <row r="93" spans="1:41" ht="12.6" customHeight="1" x14ac:dyDescent="0.15">
      <c r="A93" s="29" t="s">
        <v>1216</v>
      </c>
      <c r="B93" s="31">
        <f>VLOOKUP(A93,Master!$A:$H,2,FALSE)</f>
        <v>41286</v>
      </c>
      <c r="C93" s="65">
        <f>VLOOKUP(A93,Master!$A:$H,3,FALSE)</f>
        <v>0.66666666666666696</v>
      </c>
      <c r="D93" s="31" t="str">
        <f>VLOOKUP(A93,Master!$A:$H,4,FALSE)</f>
        <v>JOE</v>
      </c>
      <c r="E93" s="31" t="s">
        <v>25</v>
      </c>
      <c r="F93" s="31" t="s">
        <v>12</v>
      </c>
      <c r="G93" s="66">
        <f>VLOOKUP(A93,Master!$A:$H,7,FALSE)</f>
        <v>8</v>
      </c>
      <c r="H93" s="31" t="str">
        <f>VLOOKUP(A93,Master!$A:$H,8,FALSE)</f>
        <v>Boys</v>
      </c>
      <c r="I93" s="5" t="str">
        <f t="shared" si="55"/>
        <v>OLA2JUD1</v>
      </c>
      <c r="J93" s="5" t="str">
        <f t="shared" si="56"/>
        <v>JOEJUD1</v>
      </c>
      <c r="K93" s="5"/>
      <c r="L93" s="7"/>
      <c r="M93" s="7"/>
    </row>
    <row r="94" spans="1:41" ht="12.6" customHeight="1" x14ac:dyDescent="0.15">
      <c r="A94" s="29" t="s">
        <v>1217</v>
      </c>
      <c r="B94" s="31">
        <f>VLOOKUP(A94,Master!$A:$H,2,FALSE)</f>
        <v>41286</v>
      </c>
      <c r="C94" s="65">
        <f>VLOOKUP(A94,Master!$A:$H,3,FALSE)</f>
        <v>0.83333333333333304</v>
      </c>
      <c r="D94" s="31" t="str">
        <f>VLOOKUP(A94,Master!$A:$H,4,FALSE)</f>
        <v>CTK</v>
      </c>
      <c r="E94" s="31" t="s">
        <v>43</v>
      </c>
      <c r="F94" s="31" t="s">
        <v>14</v>
      </c>
      <c r="G94" s="66">
        <f>VLOOKUP(A94,Master!$A:$H,7,FALSE)</f>
        <v>8</v>
      </c>
      <c r="H94" s="31" t="str">
        <f>VLOOKUP(A94,Master!$A:$H,8,FALSE)</f>
        <v>Boys</v>
      </c>
      <c r="I94" s="5" t="str">
        <f t="shared" si="55"/>
        <v>JOE1SPC2</v>
      </c>
      <c r="J94" s="5" t="str">
        <f t="shared" si="56"/>
        <v>CTKSPC2</v>
      </c>
      <c r="K94" s="5"/>
      <c r="L94" s="7"/>
      <c r="M94" s="7"/>
    </row>
    <row r="95" spans="1:41" ht="12.6" customHeight="1" x14ac:dyDescent="0.15">
      <c r="A95" s="29" t="s">
        <v>1218</v>
      </c>
      <c r="B95" s="31">
        <f>VLOOKUP(A95,Master!$A:$H,2,FALSE)</f>
        <v>41286</v>
      </c>
      <c r="C95" s="65">
        <f>VLOOKUP(A95,Master!$A:$H,3,FALSE)</f>
        <v>0.75</v>
      </c>
      <c r="D95" s="31" t="str">
        <f>VLOOKUP(A95,Master!$A:$H,4,FALSE)</f>
        <v>BRG</v>
      </c>
      <c r="E95" s="31" t="s">
        <v>6</v>
      </c>
      <c r="F95" s="31" t="s">
        <v>44</v>
      </c>
      <c r="G95" s="66">
        <f>VLOOKUP(A95,Master!$A:$H,7,FALSE)</f>
        <v>8</v>
      </c>
      <c r="H95" s="31" t="str">
        <f>VLOOKUP(A95,Master!$A:$H,8,FALSE)</f>
        <v>Boys</v>
      </c>
      <c r="I95" s="5" t="str">
        <f t="shared" si="55"/>
        <v>IHM2SCL1</v>
      </c>
      <c r="J95" s="5" t="str">
        <f t="shared" si="56"/>
        <v>BRGSCL1</v>
      </c>
      <c r="K95" s="5"/>
      <c r="L95" s="7"/>
      <c r="M95" s="7"/>
    </row>
    <row r="96" spans="1:41" ht="12.6" customHeight="1" x14ac:dyDescent="0.15">
      <c r="A96" s="29" t="s">
        <v>1219</v>
      </c>
      <c r="B96" s="31">
        <f>VLOOKUP(A96,Master!$A:$H,2,FALSE)</f>
        <v>41286</v>
      </c>
      <c r="C96" s="65">
        <f>VLOOKUP(A96,Master!$A:$H,3,FALSE)</f>
        <v>0.66666666666666696</v>
      </c>
      <c r="D96" s="31" t="str">
        <f>VLOOKUP(A96,Master!$A:$H,4,FALSE)</f>
        <v>SCL</v>
      </c>
      <c r="E96" s="31" t="s">
        <v>20</v>
      </c>
      <c r="F96" s="31" t="s">
        <v>19</v>
      </c>
      <c r="G96" s="66">
        <f>VLOOKUP(A96,Master!$A:$H,7,FALSE)</f>
        <v>8</v>
      </c>
      <c r="H96" s="31" t="str">
        <f>VLOOKUP(A96,Master!$A:$H,8,FALSE)</f>
        <v>Boys</v>
      </c>
      <c r="I96" s="5" t="str">
        <f t="shared" si="55"/>
        <v>OLA1SJN1</v>
      </c>
      <c r="J96" s="5" t="str">
        <f t="shared" si="56"/>
        <v>SCLSJN1</v>
      </c>
      <c r="K96" s="5"/>
      <c r="L96" s="7"/>
      <c r="M96" s="7"/>
    </row>
    <row r="97" spans="1:13" ht="12.6" customHeight="1" x14ac:dyDescent="0.15">
      <c r="A97" s="29" t="s">
        <v>1220</v>
      </c>
      <c r="B97" s="31">
        <f>VLOOKUP(A97,Master!$A:$H,2,FALSE)</f>
        <v>41286</v>
      </c>
      <c r="C97" s="65">
        <f>VLOOKUP(A97,Master!$A:$H,3,FALSE)</f>
        <v>0.70833333333333404</v>
      </c>
      <c r="D97" s="31" t="str">
        <f>VLOOKUP(A97,Master!$A:$H,4,FALSE)</f>
        <v>SJN</v>
      </c>
      <c r="E97" s="31" t="s">
        <v>15</v>
      </c>
      <c r="F97" s="31" t="s">
        <v>47</v>
      </c>
      <c r="G97" s="66">
        <f>VLOOKUP(A97,Master!$A:$H,7,FALSE)</f>
        <v>8</v>
      </c>
      <c r="H97" s="31" t="str">
        <f>VLOOKUP(A97,Master!$A:$H,8,FALSE)</f>
        <v>Boys</v>
      </c>
      <c r="I97" s="5" t="str">
        <f t="shared" si="55"/>
        <v>IHM1OLA3</v>
      </c>
      <c r="J97" s="5" t="str">
        <f t="shared" si="56"/>
        <v>SJNOLA3</v>
      </c>
      <c r="K97" s="5"/>
      <c r="L97" s="7"/>
      <c r="M97" s="7"/>
    </row>
    <row r="98" spans="1:13" ht="12.6" customHeight="1" x14ac:dyDescent="0.15">
      <c r="A98" s="29" t="s">
        <v>1221</v>
      </c>
      <c r="B98" s="31">
        <f>VLOOKUP(A98,Master!$A:$H,2,FALSE)</f>
        <v>41293</v>
      </c>
      <c r="C98" s="65">
        <f>VLOOKUP(A98,Master!$A:$H,3,FALSE)</f>
        <v>0.83333333333333304</v>
      </c>
      <c r="D98" s="31" t="str">
        <f>VLOOKUP(A98,Master!$A:$H,4,FALSE)</f>
        <v>JUD</v>
      </c>
      <c r="E98" s="31" t="s">
        <v>46</v>
      </c>
      <c r="F98" s="31" t="s">
        <v>15</v>
      </c>
      <c r="G98" s="66">
        <f>VLOOKUP(A98,Master!$A:$H,7,FALSE)</f>
        <v>8</v>
      </c>
      <c r="H98" s="31" t="str">
        <f>VLOOKUP(A98,Master!$A:$H,8,FALSE)</f>
        <v>Boys</v>
      </c>
      <c r="I98" s="5" t="str">
        <f t="shared" si="55"/>
        <v>JOE2IHM1</v>
      </c>
      <c r="J98" s="5" t="str">
        <f t="shared" si="56"/>
        <v>JUDIHM1</v>
      </c>
      <c r="K98" s="5"/>
      <c r="L98" s="7"/>
      <c r="M98" s="7"/>
    </row>
    <row r="99" spans="1:13" ht="12.6" customHeight="1" x14ac:dyDescent="0.15">
      <c r="A99" s="29" t="s">
        <v>1222</v>
      </c>
      <c r="B99" s="31">
        <f>VLOOKUP(A99,Master!$A:$H,2,FALSE)</f>
        <v>41293</v>
      </c>
      <c r="C99" s="65">
        <f>VLOOKUP(A99,Master!$A:$H,3,FALSE)</f>
        <v>0.70833333333333404</v>
      </c>
      <c r="D99" s="31" t="str">
        <f>VLOOKUP(A99,Master!$A:$H,4,FALSE)</f>
        <v>SJN</v>
      </c>
      <c r="E99" s="31" t="s">
        <v>20</v>
      </c>
      <c r="F99" s="31" t="s">
        <v>22</v>
      </c>
      <c r="G99" s="66">
        <f>VLOOKUP(A99,Master!$A:$H,7,FALSE)</f>
        <v>8</v>
      </c>
      <c r="H99" s="31" t="str">
        <f>VLOOKUP(A99,Master!$A:$H,8,FALSE)</f>
        <v>Boys</v>
      </c>
      <c r="I99" s="5" t="str">
        <f t="shared" si="55"/>
        <v>OLA1STM2</v>
      </c>
      <c r="J99" s="5" t="str">
        <f t="shared" si="56"/>
        <v>SJNSTM2</v>
      </c>
      <c r="K99" s="5"/>
      <c r="L99" s="7"/>
      <c r="M99" s="7"/>
    </row>
    <row r="100" spans="1:13" ht="12.6" customHeight="1" x14ac:dyDescent="0.15">
      <c r="A100" s="29" t="s">
        <v>1223</v>
      </c>
      <c r="B100" s="31">
        <f>VLOOKUP(A100,Master!$A:$H,2,FALSE)</f>
        <v>41293</v>
      </c>
      <c r="C100" s="65">
        <f>VLOOKUP(A100,Master!$A:$H,3,FALSE)</f>
        <v>0.75</v>
      </c>
      <c r="D100" s="31" t="str">
        <f>VLOOKUP(A100,Master!$A:$H,4,FALSE)</f>
        <v>IHM</v>
      </c>
      <c r="E100" s="31" t="s">
        <v>7</v>
      </c>
      <c r="F100" s="31" t="s">
        <v>19</v>
      </c>
      <c r="G100" s="66">
        <f>VLOOKUP(A100,Master!$A:$H,7,FALSE)</f>
        <v>8</v>
      </c>
      <c r="H100" s="31" t="str">
        <f>VLOOKUP(A100,Master!$A:$H,8,FALSE)</f>
        <v>Boys</v>
      </c>
      <c r="I100" s="5" t="str">
        <f t="shared" si="55"/>
        <v>BRG1SJN1</v>
      </c>
      <c r="J100" s="5" t="str">
        <f t="shared" si="56"/>
        <v>IHMSJN1</v>
      </c>
      <c r="K100" s="5"/>
      <c r="L100" s="7"/>
      <c r="M100" s="7"/>
    </row>
    <row r="101" spans="1:13" ht="12.6" customHeight="1" x14ac:dyDescent="0.15">
      <c r="A101" s="29" t="s">
        <v>1224</v>
      </c>
      <c r="B101" s="31">
        <f>VLOOKUP(A101,Master!$A:$H,2,FALSE)</f>
        <v>41293</v>
      </c>
      <c r="C101" s="65">
        <f>VLOOKUP(A101,Master!$A:$H,3,FALSE)</f>
        <v>0.75</v>
      </c>
      <c r="D101" s="31" t="str">
        <f>VLOOKUP(A101,Master!$A:$H,4,FALSE)</f>
        <v>STM</v>
      </c>
      <c r="E101" s="31" t="s">
        <v>60</v>
      </c>
      <c r="F101" s="31" t="s">
        <v>17</v>
      </c>
      <c r="G101" s="66">
        <f>VLOOKUP(A101,Master!$A:$H,7,FALSE)</f>
        <v>8</v>
      </c>
      <c r="H101" s="31" t="str">
        <f>VLOOKUP(A101,Master!$A:$H,8,FALSE)</f>
        <v>Boys</v>
      </c>
      <c r="I101" s="5" t="str">
        <f t="shared" si="55"/>
        <v>TRN1BYE</v>
      </c>
      <c r="J101" s="5" t="str">
        <f t="shared" si="56"/>
        <v>STMBYE</v>
      </c>
      <c r="K101" s="5"/>
      <c r="L101" s="7"/>
      <c r="M101" s="7"/>
    </row>
    <row r="102" spans="1:13" ht="12.6" customHeight="1" x14ac:dyDescent="0.15">
      <c r="A102" s="29" t="s">
        <v>1225</v>
      </c>
      <c r="B102" s="31">
        <f>VLOOKUP(A102,Master!$A:$H,2,FALSE)</f>
        <v>41293</v>
      </c>
      <c r="C102" s="65">
        <f>VLOOKUP(A102,Master!$A:$H,3,FALSE)</f>
        <v>0</v>
      </c>
      <c r="D102" s="31" t="str">
        <f>VLOOKUP(A102,Master!$A:$H,4,FALSE)</f>
        <v>BYE</v>
      </c>
      <c r="E102" s="31" t="s">
        <v>23</v>
      </c>
      <c r="F102" s="31" t="s">
        <v>13</v>
      </c>
      <c r="G102" s="66">
        <f>VLOOKUP(A102,Master!$A:$H,7,FALSE)</f>
        <v>8</v>
      </c>
      <c r="H102" s="31" t="str">
        <f>VLOOKUP(A102,Master!$A:$H,8,FALSE)</f>
        <v>Boys</v>
      </c>
      <c r="I102" s="5" t="str">
        <f t="shared" si="55"/>
        <v>JUD3SJN2</v>
      </c>
      <c r="J102" s="5" t="str">
        <f t="shared" si="56"/>
        <v>BYESJN2</v>
      </c>
      <c r="K102" s="5"/>
      <c r="L102" s="7"/>
      <c r="M102" s="7"/>
    </row>
    <row r="103" spans="1:13" ht="12.6" customHeight="1" x14ac:dyDescent="0.15">
      <c r="A103" s="29" t="s">
        <v>1226</v>
      </c>
      <c r="B103" s="31">
        <f>VLOOKUP(A103,Master!$A:$H,2,FALSE)</f>
        <v>41293</v>
      </c>
      <c r="C103" s="65">
        <f>VLOOKUP(A103,Master!$A:$H,3,FALSE)</f>
        <v>0.79166666666666696</v>
      </c>
      <c r="D103" s="31" t="str">
        <f>VLOOKUP(A103,Master!$A:$H,4,FALSE)</f>
        <v>STM</v>
      </c>
      <c r="E103" s="31" t="s">
        <v>26</v>
      </c>
      <c r="F103" s="31" t="s">
        <v>9</v>
      </c>
      <c r="G103" s="66">
        <f>VLOOKUP(A103,Master!$A:$H,7,FALSE)</f>
        <v>8</v>
      </c>
      <c r="H103" s="31" t="str">
        <f>VLOOKUP(A103,Master!$A:$H,8,FALSE)</f>
        <v>Boys</v>
      </c>
      <c r="I103" s="5" t="str">
        <f t="shared" si="55"/>
        <v>SPC1BRG2</v>
      </c>
      <c r="J103" s="5" t="str">
        <f t="shared" si="56"/>
        <v>STMBRG2</v>
      </c>
      <c r="K103" s="5"/>
      <c r="L103" s="7"/>
      <c r="M103" s="7"/>
    </row>
    <row r="104" spans="1:13" ht="12.6" customHeight="1" x14ac:dyDescent="0.15">
      <c r="A104" s="29" t="s">
        <v>1227</v>
      </c>
      <c r="B104" s="31">
        <f>VLOOKUP(A104,Master!$A:$H,2,FALSE)</f>
        <v>41293</v>
      </c>
      <c r="C104" s="65">
        <f>VLOOKUP(A104,Master!$A:$H,3,FALSE)</f>
        <v>0.79166666666666696</v>
      </c>
      <c r="D104" s="31" t="str">
        <f>VLOOKUP(A104,Master!$A:$H,4,FALSE)</f>
        <v>OLA</v>
      </c>
      <c r="E104" s="31" t="s">
        <v>24</v>
      </c>
      <c r="F104" s="31" t="s">
        <v>18</v>
      </c>
      <c r="G104" s="66">
        <f>VLOOKUP(A104,Master!$A:$H,7,FALSE)</f>
        <v>8</v>
      </c>
      <c r="H104" s="31" t="str">
        <f>VLOOKUP(A104,Master!$A:$H,8,FALSE)</f>
        <v>Boys</v>
      </c>
      <c r="I104" s="5" t="str">
        <f t="shared" si="55"/>
        <v>JUD2STM1</v>
      </c>
      <c r="J104" s="5" t="str">
        <f t="shared" si="56"/>
        <v>OLASTM1</v>
      </c>
      <c r="K104" s="5"/>
      <c r="L104" s="7"/>
      <c r="M104" s="7"/>
    </row>
    <row r="105" spans="1:13" ht="12.6" customHeight="1" x14ac:dyDescent="0.15">
      <c r="A105" s="29" t="s">
        <v>1228</v>
      </c>
      <c r="B105" s="31">
        <f>VLOOKUP(A105,Master!$A:$H,2,FALSE)</f>
        <v>41293</v>
      </c>
      <c r="C105" s="65">
        <f>VLOOKUP(A105,Master!$A:$H,3,FALSE)</f>
        <v>0.45833333333333298</v>
      </c>
      <c r="D105" s="31" t="str">
        <f>VLOOKUP(A105,Master!$A:$H,4,FALSE)</f>
        <v>TRN</v>
      </c>
      <c r="E105" s="31" t="s">
        <v>21</v>
      </c>
      <c r="F105" s="31" t="s">
        <v>4</v>
      </c>
      <c r="G105" s="66">
        <f>VLOOKUP(A105,Master!$A:$H,7,FALSE)</f>
        <v>8</v>
      </c>
      <c r="H105" s="31" t="str">
        <f>VLOOKUP(A105,Master!$A:$H,8,FALSE)</f>
        <v>Boys</v>
      </c>
      <c r="I105" s="5" t="str">
        <f t="shared" si="55"/>
        <v>SPC3CTK1</v>
      </c>
      <c r="J105" s="5" t="str">
        <f t="shared" si="56"/>
        <v>TRNCTK1</v>
      </c>
      <c r="K105" s="5"/>
      <c r="L105" s="7"/>
      <c r="M105" s="7"/>
    </row>
    <row r="106" spans="1:13" ht="12.6" customHeight="1" x14ac:dyDescent="0.15">
      <c r="A106" s="29" t="s">
        <v>1229</v>
      </c>
      <c r="B106" s="31">
        <f>VLOOKUP(A106,Master!$A:$H,2,FALSE)</f>
        <v>41293</v>
      </c>
      <c r="C106" s="65">
        <f>VLOOKUP(A106,Master!$A:$H,3,FALSE)</f>
        <v>0.79166666666666696</v>
      </c>
      <c r="D106" s="31" t="str">
        <f>VLOOKUP(A106,Master!$A:$H,4,FALSE)</f>
        <v>BRG</v>
      </c>
      <c r="E106" s="31" t="s">
        <v>12</v>
      </c>
      <c r="F106" s="31" t="s">
        <v>49</v>
      </c>
      <c r="G106" s="66">
        <f>VLOOKUP(A106,Master!$A:$H,7,FALSE)</f>
        <v>8</v>
      </c>
      <c r="H106" s="31" t="str">
        <f>VLOOKUP(A106,Master!$A:$H,8,FALSE)</f>
        <v>Boys</v>
      </c>
      <c r="I106" s="5" t="str">
        <f t="shared" si="55"/>
        <v>JUD1SCS1</v>
      </c>
      <c r="J106" s="5" t="str">
        <f t="shared" si="56"/>
        <v>BRGSCS1</v>
      </c>
      <c r="K106" s="5"/>
      <c r="L106" s="7"/>
      <c r="M106" s="7"/>
    </row>
    <row r="107" spans="1:13" ht="12.6" customHeight="1" x14ac:dyDescent="0.15">
      <c r="A107" s="29" t="s">
        <v>1230</v>
      </c>
      <c r="B107" s="31">
        <f>VLOOKUP(A107,Master!$A:$H,2,FALSE)</f>
        <v>41293</v>
      </c>
      <c r="C107" s="65">
        <f>VLOOKUP(A107,Master!$A:$H,3,FALSE)</f>
        <v>0.79166666666666696</v>
      </c>
      <c r="D107" s="31" t="str">
        <f>VLOOKUP(A107,Master!$A:$H,4,FALSE)</f>
        <v>SPC</v>
      </c>
      <c r="E107" s="31" t="s">
        <v>14</v>
      </c>
      <c r="F107" s="31" t="s">
        <v>25</v>
      </c>
      <c r="G107" s="66">
        <f>VLOOKUP(A107,Master!$A:$H,7,FALSE)</f>
        <v>8</v>
      </c>
      <c r="H107" s="31" t="str">
        <f>VLOOKUP(A107,Master!$A:$H,8,FALSE)</f>
        <v>Boys</v>
      </c>
      <c r="I107" s="5" t="str">
        <f t="shared" si="55"/>
        <v>SPC2OLA2</v>
      </c>
      <c r="J107" s="5" t="str">
        <f t="shared" si="56"/>
        <v>SPCOLA2</v>
      </c>
      <c r="K107" s="5"/>
      <c r="L107" s="7"/>
      <c r="M107" s="7"/>
    </row>
    <row r="108" spans="1:13" ht="12.6" customHeight="1" x14ac:dyDescent="0.15">
      <c r="A108" s="29" t="s">
        <v>1231</v>
      </c>
      <c r="B108" s="31">
        <f>VLOOKUP(A108,Master!$A:$H,2,FALSE)</f>
        <v>41293</v>
      </c>
      <c r="C108" s="65">
        <f>VLOOKUP(A108,Master!$A:$H,3,FALSE)</f>
        <v>0.83333333333333404</v>
      </c>
      <c r="D108" s="31" t="str">
        <f>VLOOKUP(A108,Master!$A:$H,4,FALSE)</f>
        <v>SPC</v>
      </c>
      <c r="E108" s="31" t="s">
        <v>43</v>
      </c>
      <c r="F108" s="31" t="s">
        <v>44</v>
      </c>
      <c r="G108" s="66">
        <f>VLOOKUP(A108,Master!$A:$H,7,FALSE)</f>
        <v>8</v>
      </c>
      <c r="H108" s="31" t="str">
        <f>VLOOKUP(A108,Master!$A:$H,8,FALSE)</f>
        <v>Boys</v>
      </c>
      <c r="I108" s="5" t="str">
        <f t="shared" si="55"/>
        <v>JOE1SCL1</v>
      </c>
      <c r="J108" s="5" t="str">
        <f t="shared" si="56"/>
        <v>SPCSCL1</v>
      </c>
      <c r="K108" s="5"/>
      <c r="L108" s="7"/>
      <c r="M108" s="7"/>
    </row>
    <row r="109" spans="1:13" ht="12.6" customHeight="1" x14ac:dyDescent="0.15">
      <c r="A109" s="29" t="s">
        <v>1232</v>
      </c>
      <c r="B109" s="31">
        <f>VLOOKUP(A109,Master!$A:$H,2,FALSE)</f>
        <v>41293</v>
      </c>
      <c r="C109" s="65">
        <f>VLOOKUP(A109,Master!$A:$H,3,FALSE)</f>
        <v>0.66666666666666596</v>
      </c>
      <c r="D109" s="31" t="str">
        <f>VLOOKUP(A109,Master!$A:$H,4,FALSE)</f>
        <v>SCS</v>
      </c>
      <c r="E109" s="31" t="s">
        <v>47</v>
      </c>
      <c r="F109" s="31" t="s">
        <v>6</v>
      </c>
      <c r="G109" s="66">
        <f>VLOOKUP(A109,Master!$A:$H,7,FALSE)</f>
        <v>8</v>
      </c>
      <c r="H109" s="31" t="str">
        <f>VLOOKUP(A109,Master!$A:$H,8,FALSE)</f>
        <v>Boys</v>
      </c>
      <c r="I109" s="5" t="str">
        <f t="shared" si="55"/>
        <v>OLA3IHM2</v>
      </c>
      <c r="J109" s="5" t="str">
        <f t="shared" si="56"/>
        <v>SCSIHM2</v>
      </c>
      <c r="K109" s="5"/>
      <c r="L109" s="7"/>
      <c r="M109" s="7"/>
    </row>
    <row r="110" spans="1:13" ht="12.6" customHeight="1" x14ac:dyDescent="0.15">
      <c r="A110" s="29" t="s">
        <v>1233</v>
      </c>
      <c r="B110" s="31">
        <f>VLOOKUP(A110,Master!$A:$H,2,FALSE)</f>
        <v>41300</v>
      </c>
      <c r="C110" s="65">
        <f>VLOOKUP(A110,Master!$A:$H,3,FALSE)</f>
        <v>0.79166666666666696</v>
      </c>
      <c r="D110" s="31" t="str">
        <f>VLOOKUP(A110,Master!$A:$H,4,FALSE)</f>
        <v>SPC</v>
      </c>
      <c r="E110" s="31" t="s">
        <v>47</v>
      </c>
      <c r="F110" s="31" t="s">
        <v>43</v>
      </c>
      <c r="G110" s="66">
        <f>VLOOKUP(A110,Master!$A:$H,7,FALSE)</f>
        <v>8</v>
      </c>
      <c r="H110" s="31" t="str">
        <f>VLOOKUP(A110,Master!$A:$H,8,FALSE)</f>
        <v>Boys</v>
      </c>
      <c r="I110" s="5" t="str">
        <f t="shared" si="55"/>
        <v>OLA3JOE1</v>
      </c>
      <c r="J110" s="5" t="str">
        <f t="shared" si="56"/>
        <v>SPCJOE1</v>
      </c>
    </row>
    <row r="111" spans="1:13" ht="12.6" customHeight="1" x14ac:dyDescent="0.15">
      <c r="A111" s="29" t="s">
        <v>1234</v>
      </c>
      <c r="B111" s="31">
        <f>VLOOKUP(A111,Master!$A:$H,2,FALSE)</f>
        <v>41300</v>
      </c>
      <c r="C111" s="65">
        <f>VLOOKUP(A111,Master!$A:$H,3,FALSE)</f>
        <v>0.79166666666666696</v>
      </c>
      <c r="D111" s="31" t="str">
        <f>VLOOKUP(A111,Master!$A:$H,4,FALSE)</f>
        <v>OLA</v>
      </c>
      <c r="E111" s="31" t="s">
        <v>6</v>
      </c>
      <c r="F111" s="31" t="s">
        <v>46</v>
      </c>
      <c r="G111" s="66">
        <f>VLOOKUP(A111,Master!$A:$H,7,FALSE)</f>
        <v>8</v>
      </c>
      <c r="H111" s="31" t="str">
        <f>VLOOKUP(A111,Master!$A:$H,8,FALSE)</f>
        <v>Boys</v>
      </c>
      <c r="I111" s="5" t="str">
        <f t="shared" si="55"/>
        <v>IHM2JOE2</v>
      </c>
      <c r="J111" s="5" t="str">
        <f t="shared" si="56"/>
        <v>OLAJOE2</v>
      </c>
    </row>
    <row r="112" spans="1:13" ht="12.6" customHeight="1" x14ac:dyDescent="0.15">
      <c r="A112" s="29" t="s">
        <v>1235</v>
      </c>
      <c r="B112" s="31">
        <f>VLOOKUP(A112,Master!$A:$H,2,FALSE)</f>
        <v>41300</v>
      </c>
      <c r="C112" s="65">
        <f>VLOOKUP(A112,Master!$A:$H,3,FALSE)</f>
        <v>0</v>
      </c>
      <c r="D112" s="31" t="str">
        <f>VLOOKUP(A112,Master!$A:$H,4,FALSE)</f>
        <v>BYE</v>
      </c>
      <c r="E112" s="31" t="s">
        <v>23</v>
      </c>
      <c r="F112" s="31" t="s">
        <v>15</v>
      </c>
      <c r="G112" s="66">
        <f>VLOOKUP(A112,Master!$A:$H,7,FALSE)</f>
        <v>8</v>
      </c>
      <c r="H112" s="31" t="str">
        <f>VLOOKUP(A112,Master!$A:$H,8,FALSE)</f>
        <v>Boys</v>
      </c>
      <c r="I112" s="5" t="str">
        <f t="shared" si="55"/>
        <v>JUD3IHM1</v>
      </c>
      <c r="J112" s="5" t="str">
        <f t="shared" si="56"/>
        <v>BYEIHM1</v>
      </c>
    </row>
    <row r="113" spans="1:10" ht="12.6" customHeight="1" x14ac:dyDescent="0.15">
      <c r="A113" s="29" t="s">
        <v>1236</v>
      </c>
      <c r="B113" s="31">
        <f>VLOOKUP(A113,Master!$A:$H,2,FALSE)</f>
        <v>41300</v>
      </c>
      <c r="C113" s="65">
        <f>VLOOKUP(A113,Master!$A:$H,3,FALSE)</f>
        <v>0.83333333333333404</v>
      </c>
      <c r="D113" s="31" t="str">
        <f>VLOOKUP(A113,Master!$A:$H,4,FALSE)</f>
        <v>SPC</v>
      </c>
      <c r="E113" s="31" t="s">
        <v>22</v>
      </c>
      <c r="F113" s="31" t="s">
        <v>7</v>
      </c>
      <c r="G113" s="66">
        <f>VLOOKUP(A113,Master!$A:$H,7,FALSE)</f>
        <v>8</v>
      </c>
      <c r="H113" s="31" t="str">
        <f>VLOOKUP(A113,Master!$A:$H,8,FALSE)</f>
        <v>Boys</v>
      </c>
      <c r="I113" s="5" t="str">
        <f t="shared" si="55"/>
        <v>STM2BRG1</v>
      </c>
      <c r="J113" s="5" t="str">
        <f t="shared" si="56"/>
        <v>SPCBRG1</v>
      </c>
    </row>
    <row r="114" spans="1:10" ht="12.6" customHeight="1" x14ac:dyDescent="0.15">
      <c r="A114" s="29" t="s">
        <v>1237</v>
      </c>
      <c r="B114" s="31">
        <f>VLOOKUP(A114,Master!$A:$H,2,FALSE)</f>
        <v>41301</v>
      </c>
      <c r="C114" s="65">
        <f>VLOOKUP(A114,Master!$A:$H,3,FALSE)</f>
        <v>0.54166666666666696</v>
      </c>
      <c r="D114" s="31" t="str">
        <f>VLOOKUP(A114,Master!$A:$H,4,FALSE)</f>
        <v>JOE</v>
      </c>
      <c r="E114" s="31" t="s">
        <v>19</v>
      </c>
      <c r="F114" s="31" t="s">
        <v>60</v>
      </c>
      <c r="G114" s="66">
        <f>VLOOKUP(A114,Master!$A:$H,7,FALSE)</f>
        <v>8</v>
      </c>
      <c r="H114" s="31" t="str">
        <f>VLOOKUP(A114,Master!$A:$H,8,FALSE)</f>
        <v>Boys</v>
      </c>
      <c r="I114" s="5" t="str">
        <f t="shared" si="55"/>
        <v>SJN1TRN1</v>
      </c>
      <c r="J114" s="5" t="str">
        <f t="shared" si="56"/>
        <v>JOETRN1</v>
      </c>
    </row>
    <row r="115" spans="1:10" ht="12.6" customHeight="1" x14ac:dyDescent="0.15">
      <c r="A115" s="29" t="s">
        <v>1238</v>
      </c>
      <c r="B115" s="31">
        <f>VLOOKUP(A115,Master!$A:$H,2,FALSE)</f>
        <v>41300</v>
      </c>
      <c r="C115" s="65">
        <f>VLOOKUP(A115,Master!$A:$H,3,FALSE)</f>
        <v>0.79166666666666696</v>
      </c>
      <c r="D115" s="31" t="str">
        <f>VLOOKUP(A115,Master!$A:$H,4,FALSE)</f>
        <v>IHM</v>
      </c>
      <c r="E115" s="31" t="s">
        <v>13</v>
      </c>
      <c r="F115" s="31" t="s">
        <v>17</v>
      </c>
      <c r="G115" s="66">
        <f>VLOOKUP(A115,Master!$A:$H,7,FALSE)</f>
        <v>8</v>
      </c>
      <c r="H115" s="31" t="str">
        <f>VLOOKUP(A115,Master!$A:$H,8,FALSE)</f>
        <v>Boys</v>
      </c>
      <c r="I115" s="5" t="str">
        <f t="shared" si="55"/>
        <v>SJN2BYE</v>
      </c>
      <c r="J115" s="5" t="str">
        <f t="shared" si="56"/>
        <v>IHMBYE</v>
      </c>
    </row>
    <row r="116" spans="1:10" ht="12.6" customHeight="1" x14ac:dyDescent="0.15">
      <c r="A116" s="29" t="s">
        <v>1239</v>
      </c>
      <c r="B116" s="31">
        <f>VLOOKUP(A116,Master!$A:$H,2,FALSE)</f>
        <v>41300</v>
      </c>
      <c r="C116" s="65">
        <f>VLOOKUP(A116,Master!$A:$H,3,FALSE)</f>
        <v>0.625</v>
      </c>
      <c r="D116" s="31" t="str">
        <f>VLOOKUP(A116,Master!$A:$H,4,FALSE)</f>
        <v>SCL</v>
      </c>
      <c r="E116" s="31" t="s">
        <v>9</v>
      </c>
      <c r="F116" s="31" t="s">
        <v>20</v>
      </c>
      <c r="G116" s="66">
        <f>VLOOKUP(A116,Master!$A:$H,7,FALSE)</f>
        <v>8</v>
      </c>
      <c r="H116" s="31" t="str">
        <f>VLOOKUP(A116,Master!$A:$H,8,FALSE)</f>
        <v>Boys</v>
      </c>
      <c r="I116" s="5" t="str">
        <f t="shared" si="55"/>
        <v>BRG2OLA1</v>
      </c>
      <c r="J116" s="5" t="str">
        <f t="shared" si="56"/>
        <v>SCLOLA1</v>
      </c>
    </row>
    <row r="117" spans="1:10" ht="12.6" customHeight="1" x14ac:dyDescent="0.15">
      <c r="A117" s="29" t="s">
        <v>1240</v>
      </c>
      <c r="B117" s="31">
        <f>VLOOKUP(A117,Master!$A:$H,2,FALSE)</f>
        <v>41300</v>
      </c>
      <c r="C117" s="65">
        <f>VLOOKUP(A117,Master!$A:$H,3,FALSE)</f>
        <v>0.45833333333333298</v>
      </c>
      <c r="D117" s="31" t="str">
        <f>VLOOKUP(A117,Master!$A:$H,4,FALSE)</f>
        <v>TRN</v>
      </c>
      <c r="E117" s="31" t="s">
        <v>18</v>
      </c>
      <c r="F117" s="31" t="s">
        <v>26</v>
      </c>
      <c r="G117" s="66">
        <f>VLOOKUP(A117,Master!$A:$H,7,FALSE)</f>
        <v>8</v>
      </c>
      <c r="H117" s="31" t="str">
        <f>VLOOKUP(A117,Master!$A:$H,8,FALSE)</f>
        <v>Boys</v>
      </c>
      <c r="I117" s="5" t="str">
        <f t="shared" si="55"/>
        <v>STM1SPC1</v>
      </c>
      <c r="J117" s="5" t="str">
        <f t="shared" si="56"/>
        <v>TRNSPC1</v>
      </c>
    </row>
    <row r="118" spans="1:10" ht="12.6" customHeight="1" x14ac:dyDescent="0.15">
      <c r="A118" s="29" t="s">
        <v>1241</v>
      </c>
      <c r="B118" s="31">
        <f>VLOOKUP(A118,Master!$A:$H,2,FALSE)</f>
        <v>41300</v>
      </c>
      <c r="C118" s="65">
        <f>VLOOKUP(A118,Master!$A:$H,3,FALSE)</f>
        <v>0.83333333333333304</v>
      </c>
      <c r="D118" s="31" t="str">
        <f>VLOOKUP(A118,Master!$A:$H,4,FALSE)</f>
        <v>OLA</v>
      </c>
      <c r="E118" s="31" t="s">
        <v>4</v>
      </c>
      <c r="F118" s="31" t="s">
        <v>24</v>
      </c>
      <c r="G118" s="66">
        <f>VLOOKUP(A118,Master!$A:$H,7,FALSE)</f>
        <v>8</v>
      </c>
      <c r="H118" s="31" t="str">
        <f>VLOOKUP(A118,Master!$A:$H,8,FALSE)</f>
        <v>Boys</v>
      </c>
      <c r="I118" s="5" t="str">
        <f t="shared" si="55"/>
        <v>CTK1JUD2</v>
      </c>
      <c r="J118" s="5" t="str">
        <f t="shared" si="56"/>
        <v>OLAJUD2</v>
      </c>
    </row>
    <row r="119" spans="1:10" ht="12.6" customHeight="1" x14ac:dyDescent="0.15">
      <c r="A119" s="29" t="s">
        <v>1242</v>
      </c>
      <c r="B119" s="31">
        <f>VLOOKUP(A119,Master!$A:$H,2,FALSE)</f>
        <v>41301</v>
      </c>
      <c r="C119" s="65">
        <f>VLOOKUP(A119,Master!$A:$H,3,FALSE)</f>
        <v>0.58333333333333404</v>
      </c>
      <c r="D119" s="31" t="str">
        <f>VLOOKUP(A119,Master!$A:$H,4,FALSE)</f>
        <v>JOE</v>
      </c>
      <c r="E119" s="31" t="s">
        <v>21</v>
      </c>
      <c r="F119" s="31" t="s">
        <v>12</v>
      </c>
      <c r="G119" s="66">
        <f>VLOOKUP(A119,Master!$A:$H,7,FALSE)</f>
        <v>8</v>
      </c>
      <c r="H119" s="31" t="str">
        <f>VLOOKUP(A119,Master!$A:$H,8,FALSE)</f>
        <v>Boys</v>
      </c>
      <c r="I119" s="5" t="str">
        <f t="shared" si="55"/>
        <v>SPC3JUD1</v>
      </c>
      <c r="J119" s="5" t="str">
        <f t="shared" si="56"/>
        <v>JOEJUD1</v>
      </c>
    </row>
    <row r="120" spans="1:10" ht="12.6" customHeight="1" x14ac:dyDescent="0.15">
      <c r="A120" s="29" t="s">
        <v>1243</v>
      </c>
      <c r="B120" s="31">
        <f>VLOOKUP(A120,Master!$A:$H,2,FALSE)</f>
        <v>41300</v>
      </c>
      <c r="C120" s="65">
        <f>VLOOKUP(A120,Master!$A:$H,3,FALSE)</f>
        <v>0.54166666666666663</v>
      </c>
      <c r="D120" s="31" t="str">
        <f>VLOOKUP(A120,Master!$A:$H,4,FALSE)</f>
        <v>CTK</v>
      </c>
      <c r="E120" s="31" t="s">
        <v>14</v>
      </c>
      <c r="F120" s="31" t="s">
        <v>49</v>
      </c>
      <c r="G120" s="66">
        <f>VLOOKUP(A120,Master!$A:$H,7,FALSE)</f>
        <v>8</v>
      </c>
      <c r="H120" s="31" t="str">
        <f>VLOOKUP(A120,Master!$A:$H,8,FALSE)</f>
        <v>Boys</v>
      </c>
      <c r="I120" s="5" t="str">
        <f t="shared" si="55"/>
        <v>SPC2SCS1</v>
      </c>
      <c r="J120" s="5" t="str">
        <f t="shared" si="56"/>
        <v>CTKSCS1</v>
      </c>
    </row>
    <row r="121" spans="1:10" ht="12.6" customHeight="1" x14ac:dyDescent="0.15">
      <c r="A121" s="29" t="s">
        <v>1244</v>
      </c>
      <c r="B121" s="31">
        <f>VLOOKUP(A121,Master!$A:$H,2,FALSE)</f>
        <v>41301</v>
      </c>
      <c r="C121" s="65">
        <f>VLOOKUP(A121,Master!$A:$H,3,FALSE)</f>
        <v>0.70833333333333404</v>
      </c>
      <c r="D121" s="31" t="str">
        <f>VLOOKUP(A121,Master!$A:$H,4,FALSE)</f>
        <v>BRG</v>
      </c>
      <c r="E121" s="31" t="s">
        <v>25</v>
      </c>
      <c r="F121" s="31" t="s">
        <v>44</v>
      </c>
      <c r="G121" s="66">
        <f>VLOOKUP(A121,Master!$A:$H,7,FALSE)</f>
        <v>8</v>
      </c>
      <c r="H121" s="31" t="str">
        <f>VLOOKUP(A121,Master!$A:$H,8,FALSE)</f>
        <v>Boys</v>
      </c>
      <c r="I121" s="5" t="str">
        <f t="shared" si="55"/>
        <v>OLA2SCL1</v>
      </c>
      <c r="J121" s="5" t="str">
        <f t="shared" si="56"/>
        <v>BRGSCL1</v>
      </c>
    </row>
  </sheetData>
  <mergeCells count="2">
    <mergeCell ref="Q27:AN27"/>
    <mergeCell ref="O29:O52"/>
  </mergeCells>
  <conditionalFormatting sqref="Q29:AN52">
    <cfRule type="cellIs" dxfId="4" priority="3" stopIfTrue="1" operator="greaterThan">
      <formula>1</formula>
    </cfRule>
  </conditionalFormatting>
  <conditionalFormatting sqref="M57:O80">
    <cfRule type="cellIs" dxfId="3" priority="2" operator="greaterThan">
      <formula>2</formula>
    </cfRule>
  </conditionalFormatting>
  <conditionalFormatting sqref="Q57:AN80">
    <cfRule type="cellIs" dxfId="2" priority="1" operator="greaterThan">
      <formula>1</formula>
    </cfRule>
  </conditionalFormatting>
  <pageMargins left="0.75" right="0.75" top="1" bottom="1" header="0.5" footer="0.5"/>
  <pageSetup scale="32" orientation="landscape" horizontalDpi="4294967294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B85"/>
  <sheetViews>
    <sheetView zoomScaleNormal="100" workbookViewId="0">
      <selection activeCell="P47" sqref="P47"/>
    </sheetView>
  </sheetViews>
  <sheetFormatPr defaultColWidth="9.140625" defaultRowHeight="12.6" customHeight="1" x14ac:dyDescent="0.15"/>
  <cols>
    <col min="1" max="1" width="4.28515625" style="1" bestFit="1" customWidth="1"/>
    <col min="2" max="2" width="6.140625" style="7" bestFit="1" customWidth="1"/>
    <col min="3" max="3" width="6.42578125" style="1" bestFit="1" customWidth="1"/>
    <col min="4" max="4" width="5" style="1" bestFit="1" customWidth="1"/>
    <col min="5" max="6" width="4.5703125" style="1" bestFit="1" customWidth="1"/>
    <col min="7" max="7" width="3.140625" style="1" bestFit="1" customWidth="1"/>
    <col min="8" max="8" width="5.28515625" style="1" bestFit="1" customWidth="1"/>
    <col min="9" max="9" width="8.140625" style="1" hidden="1" customWidth="1"/>
    <col min="10" max="11" width="7.7109375" style="1" hidden="1" customWidth="1"/>
    <col min="12" max="12" width="5.28515625" style="1" hidden="1" customWidth="1"/>
    <col min="13" max="13" width="4.5703125" style="1" customWidth="1"/>
    <col min="14" max="56" width="5.28515625" style="1" customWidth="1"/>
    <col min="57" max="16384" width="9.140625" style="1"/>
  </cols>
  <sheetData>
    <row r="1" spans="1:28" ht="12.6" customHeight="1" thickBot="1" x14ac:dyDescent="0.2">
      <c r="A1" s="34" t="s">
        <v>64</v>
      </c>
      <c r="B1" s="34" t="s">
        <v>0</v>
      </c>
      <c r="C1" s="38" t="s">
        <v>1</v>
      </c>
      <c r="D1" s="38" t="s">
        <v>35</v>
      </c>
      <c r="E1" s="38" t="s">
        <v>36</v>
      </c>
      <c r="F1" s="39" t="s">
        <v>37</v>
      </c>
      <c r="G1" s="38" t="s">
        <v>38</v>
      </c>
      <c r="H1" s="38" t="s">
        <v>3</v>
      </c>
      <c r="I1" s="3"/>
      <c r="J1" s="3"/>
      <c r="K1" s="3"/>
      <c r="L1" s="3"/>
      <c r="N1" s="61" t="s">
        <v>63</v>
      </c>
      <c r="O1" s="4" t="s">
        <v>39</v>
      </c>
      <c r="P1" s="4" t="s">
        <v>27</v>
      </c>
      <c r="Q1" s="4" t="s">
        <v>2</v>
      </c>
      <c r="R1" s="4" t="s">
        <v>28</v>
      </c>
      <c r="S1" s="4" t="s">
        <v>17</v>
      </c>
    </row>
    <row r="2" spans="1:28" ht="12.6" customHeight="1" x14ac:dyDescent="0.15">
      <c r="A2" s="29" t="s">
        <v>1245</v>
      </c>
      <c r="B2" s="31">
        <f>VLOOKUP(A2,Master!$A:$H,2,FALSE)</f>
        <v>41216</v>
      </c>
      <c r="C2" s="65">
        <f>VLOOKUP(A2,Master!$A:$H,3,FALSE)</f>
        <v>0.79166666666666696</v>
      </c>
      <c r="D2" s="31" t="str">
        <f>VLOOKUP(A2,Master!$A:$H,4,FALSE)</f>
        <v>OLA</v>
      </c>
      <c r="E2" s="31" t="s">
        <v>15</v>
      </c>
      <c r="F2" s="31" t="s">
        <v>48</v>
      </c>
      <c r="G2" s="66">
        <f>VLOOKUP(A2,Master!$A:$H,7,FALSE)</f>
        <v>8</v>
      </c>
      <c r="H2" s="31" t="str">
        <f>VLOOKUP(A2,Master!$A:$H,8,FALSE)</f>
        <v>Girls</v>
      </c>
      <c r="I2" s="5" t="str">
        <f t="shared" ref="I2:I55" si="0">CONCATENATE(E2,F2)</f>
        <v>IHM1NDA1</v>
      </c>
      <c r="J2" s="5" t="str">
        <f t="shared" ref="J2:J55" si="1">CONCATENATE(D2,F2)</f>
        <v>OLANDA1</v>
      </c>
      <c r="K2" s="5" t="str">
        <f t="shared" ref="K2:K13" si="2">CONCATENATE(LEFT(N2,3),N2)</f>
        <v>BRGBRG1</v>
      </c>
      <c r="L2" s="28">
        <f t="shared" ref="L2:L13" si="3">COUNTIF($J$2:$J$61,K2)</f>
        <v>0</v>
      </c>
      <c r="N2" s="18" t="s">
        <v>7</v>
      </c>
      <c r="O2" s="19">
        <f t="shared" ref="O2:O13" si="4">SUM(COUNTIF($E$2:$E$61,N2)+COUNTIF($F$2:$F$61,N2))</f>
        <v>10</v>
      </c>
      <c r="P2" s="19">
        <f t="shared" ref="P2:P13" si="5">COUNTIF($F$2:$F$61,N2)</f>
        <v>5</v>
      </c>
      <c r="Q2" s="19">
        <f t="shared" ref="Q2:Q13" si="6">COUNTIF($E$2:$E$61,N2)</f>
        <v>5</v>
      </c>
      <c r="R2" s="24">
        <f t="shared" ref="R2:R13" si="7">SUM(P2-L2)</f>
        <v>5</v>
      </c>
      <c r="S2" s="20">
        <f t="shared" ref="S2:S13" si="8">SUM(COUNTIF($I$2:$I$61,CONCATENATE($N2,$S$1))+COUNTIF($I$2:$I$61,CONCATENATE($S$1,$N2)))</f>
        <v>1</v>
      </c>
    </row>
    <row r="3" spans="1:28" ht="12.6" customHeight="1" x14ac:dyDescent="0.15">
      <c r="A3" s="29" t="s">
        <v>1246</v>
      </c>
      <c r="B3" s="31">
        <f>VLOOKUP(A3,Master!$A:$H,2,FALSE)</f>
        <v>41216</v>
      </c>
      <c r="C3" s="65">
        <f>VLOOKUP(A3,Master!$A:$H,3,FALSE)</f>
        <v>0.79166666666666696</v>
      </c>
      <c r="D3" s="31" t="str">
        <f>VLOOKUP(A3,Master!$A:$H,4,FALSE)</f>
        <v>JUD</v>
      </c>
      <c r="E3" s="31" t="s">
        <v>12</v>
      </c>
      <c r="F3" s="31" t="s">
        <v>18</v>
      </c>
      <c r="G3" s="66">
        <f>VLOOKUP(A3,Master!$A:$H,7,FALSE)</f>
        <v>8</v>
      </c>
      <c r="H3" s="31" t="str">
        <f>VLOOKUP(A3,Master!$A:$H,8,FALSE)</f>
        <v>Girls</v>
      </c>
      <c r="I3" s="5" t="str">
        <f t="shared" si="0"/>
        <v>JUD1STM1</v>
      </c>
      <c r="J3" s="5" t="str">
        <f t="shared" si="1"/>
        <v>JUDSTM1</v>
      </c>
      <c r="K3" s="5" t="str">
        <f t="shared" si="2"/>
        <v>CTKCTK1</v>
      </c>
      <c r="L3" s="28">
        <f t="shared" si="3"/>
        <v>0</v>
      </c>
      <c r="N3" s="8" t="s">
        <v>4</v>
      </c>
      <c r="O3" s="19">
        <f t="shared" si="4"/>
        <v>10</v>
      </c>
      <c r="P3" s="19">
        <f t="shared" si="5"/>
        <v>4</v>
      </c>
      <c r="Q3" s="19">
        <f t="shared" si="6"/>
        <v>6</v>
      </c>
      <c r="R3" s="24">
        <f t="shared" si="7"/>
        <v>4</v>
      </c>
      <c r="S3" s="20">
        <f t="shared" si="8"/>
        <v>1</v>
      </c>
    </row>
    <row r="4" spans="1:28" ht="12.6" customHeight="1" x14ac:dyDescent="0.15">
      <c r="A4" s="29" t="s">
        <v>1247</v>
      </c>
      <c r="B4" s="31">
        <f>VLOOKUP(A4,Master!$A:$H,2,FALSE)</f>
        <v>41216</v>
      </c>
      <c r="C4" s="65">
        <f>VLOOKUP(A4,Master!$A:$H,3,FALSE)</f>
        <v>0</v>
      </c>
      <c r="D4" s="31" t="str">
        <f>VLOOKUP(A4,Master!$A:$H,4,FALSE)</f>
        <v>BYE</v>
      </c>
      <c r="E4" s="31" t="s">
        <v>7</v>
      </c>
      <c r="F4" s="31" t="s">
        <v>17</v>
      </c>
      <c r="G4" s="66">
        <f>VLOOKUP(A4,Master!$A:$H,7,FALSE)</f>
        <v>8</v>
      </c>
      <c r="H4" s="31" t="str">
        <f>VLOOKUP(A4,Master!$A:$H,8,FALSE)</f>
        <v>Girls</v>
      </c>
      <c r="I4" s="5" t="str">
        <f t="shared" si="0"/>
        <v>BRG1BYE</v>
      </c>
      <c r="J4" s="5" t="str">
        <f t="shared" si="1"/>
        <v>BYEBYE</v>
      </c>
      <c r="K4" s="5" t="str">
        <f t="shared" si="2"/>
        <v>IHMIHM1</v>
      </c>
      <c r="L4" s="28">
        <f t="shared" si="3"/>
        <v>0</v>
      </c>
      <c r="N4" s="8" t="s">
        <v>15</v>
      </c>
      <c r="O4" s="19">
        <f t="shared" si="4"/>
        <v>10</v>
      </c>
      <c r="P4" s="19">
        <f t="shared" si="5"/>
        <v>5</v>
      </c>
      <c r="Q4" s="19">
        <f t="shared" si="6"/>
        <v>5</v>
      </c>
      <c r="R4" s="24">
        <f t="shared" si="7"/>
        <v>5</v>
      </c>
      <c r="S4" s="20">
        <f t="shared" si="8"/>
        <v>1</v>
      </c>
    </row>
    <row r="5" spans="1:28" ht="12.6" customHeight="1" x14ac:dyDescent="0.15">
      <c r="A5" s="29" t="s">
        <v>1248</v>
      </c>
      <c r="B5" s="31">
        <f>VLOOKUP(A5,Master!$A:$H,2,FALSE)</f>
        <v>41216</v>
      </c>
      <c r="C5" s="65">
        <f>VLOOKUP(A5,Master!$A:$H,3,FALSE)</f>
        <v>0.70833333333333304</v>
      </c>
      <c r="D5" s="31" t="str">
        <f>VLOOKUP(A5,Master!$A:$H,4,FALSE)</f>
        <v>IHM</v>
      </c>
      <c r="E5" s="31" t="s">
        <v>19</v>
      </c>
      <c r="F5" s="31" t="s">
        <v>20</v>
      </c>
      <c r="G5" s="66">
        <f>VLOOKUP(A5,Master!$A:$H,7,FALSE)</f>
        <v>8</v>
      </c>
      <c r="H5" s="31" t="str">
        <f>VLOOKUP(A5,Master!$A:$H,8,FALSE)</f>
        <v>Girls</v>
      </c>
      <c r="I5" s="5" t="str">
        <f t="shared" si="0"/>
        <v>SJN1OLA1</v>
      </c>
      <c r="J5" s="5" t="str">
        <f t="shared" si="1"/>
        <v>IHMOLA1</v>
      </c>
      <c r="K5" s="5" t="str">
        <f t="shared" si="2"/>
        <v>JOEJOE1</v>
      </c>
      <c r="L5" s="28">
        <f t="shared" si="3"/>
        <v>0</v>
      </c>
      <c r="N5" s="8" t="s">
        <v>43</v>
      </c>
      <c r="O5" s="19">
        <f t="shared" si="4"/>
        <v>10</v>
      </c>
      <c r="P5" s="19">
        <f t="shared" si="5"/>
        <v>4</v>
      </c>
      <c r="Q5" s="19">
        <f t="shared" si="6"/>
        <v>6</v>
      </c>
      <c r="R5" s="24">
        <f t="shared" si="7"/>
        <v>4</v>
      </c>
      <c r="S5" s="20">
        <f t="shared" si="8"/>
        <v>1</v>
      </c>
    </row>
    <row r="6" spans="1:28" ht="12.6" customHeight="1" x14ac:dyDescent="0.15">
      <c r="A6" s="29" t="s">
        <v>1249</v>
      </c>
      <c r="B6" s="31">
        <f>VLOOKUP(A6,Master!$A:$H,2,FALSE)</f>
        <v>41216</v>
      </c>
      <c r="C6" s="65">
        <f>VLOOKUP(A6,Master!$A:$H,3,FALSE)</f>
        <v>0.66666666666666696</v>
      </c>
      <c r="D6" s="31" t="str">
        <f>VLOOKUP(A6,Master!$A:$H,4,FALSE)</f>
        <v>SJN</v>
      </c>
      <c r="E6" s="31" t="s">
        <v>4</v>
      </c>
      <c r="F6" s="31" t="s">
        <v>43</v>
      </c>
      <c r="G6" s="66">
        <f>VLOOKUP(A6,Master!$A:$H,7,FALSE)</f>
        <v>8</v>
      </c>
      <c r="H6" s="31" t="str">
        <f>VLOOKUP(A6,Master!$A:$H,8,FALSE)</f>
        <v>Girls</v>
      </c>
      <c r="I6" s="5" t="str">
        <f t="shared" si="0"/>
        <v>CTK1JOE1</v>
      </c>
      <c r="J6" s="5" t="str">
        <f t="shared" si="1"/>
        <v>SJNJOE1</v>
      </c>
      <c r="K6" s="5" t="str">
        <f t="shared" si="2"/>
        <v>JUDJUD1</v>
      </c>
      <c r="L6" s="28">
        <f t="shared" si="3"/>
        <v>0</v>
      </c>
      <c r="N6" s="8" t="s">
        <v>12</v>
      </c>
      <c r="O6" s="19">
        <f t="shared" si="4"/>
        <v>10</v>
      </c>
      <c r="P6" s="19">
        <f t="shared" si="5"/>
        <v>4</v>
      </c>
      <c r="Q6" s="19">
        <f t="shared" si="6"/>
        <v>6</v>
      </c>
      <c r="R6" s="24">
        <f t="shared" si="7"/>
        <v>4</v>
      </c>
      <c r="S6" s="20">
        <f t="shared" si="8"/>
        <v>1</v>
      </c>
    </row>
    <row r="7" spans="1:28" ht="12.6" customHeight="1" x14ac:dyDescent="0.15">
      <c r="A7" s="29" t="s">
        <v>1250</v>
      </c>
      <c r="B7" s="31">
        <f>VLOOKUP(A7,Master!$A:$H,2,FALSE)</f>
        <v>41216</v>
      </c>
      <c r="C7" s="65">
        <f>VLOOKUP(A7,Master!$A:$H,3,FALSE)</f>
        <v>0.70833333333333304</v>
      </c>
      <c r="D7" s="31" t="str">
        <f>VLOOKUP(A7,Master!$A:$H,4,FALSE)</f>
        <v>BRG</v>
      </c>
      <c r="E7" s="31" t="s">
        <v>26</v>
      </c>
      <c r="F7" s="31" t="s">
        <v>25</v>
      </c>
      <c r="G7" s="66">
        <f>VLOOKUP(A7,Master!$A:$H,7,FALSE)</f>
        <v>8</v>
      </c>
      <c r="H7" s="31" t="str">
        <f>VLOOKUP(A7,Master!$A:$H,8,FALSE)</f>
        <v>Girls</v>
      </c>
      <c r="I7" s="5" t="str">
        <f t="shared" si="0"/>
        <v>SPC1OLA2</v>
      </c>
      <c r="J7" s="5" t="str">
        <f t="shared" si="1"/>
        <v>BRGOLA2</v>
      </c>
      <c r="K7" s="5" t="str">
        <f t="shared" si="2"/>
        <v>NDANDA1</v>
      </c>
      <c r="L7" s="28">
        <f t="shared" si="3"/>
        <v>0</v>
      </c>
      <c r="N7" s="8" t="s">
        <v>48</v>
      </c>
      <c r="O7" s="19">
        <f t="shared" si="4"/>
        <v>10</v>
      </c>
      <c r="P7" s="19">
        <f t="shared" si="5"/>
        <v>4</v>
      </c>
      <c r="Q7" s="19">
        <f t="shared" si="6"/>
        <v>6</v>
      </c>
      <c r="R7" s="24">
        <f t="shared" si="7"/>
        <v>4</v>
      </c>
      <c r="S7" s="20">
        <f t="shared" si="8"/>
        <v>1</v>
      </c>
    </row>
    <row r="8" spans="1:28" ht="12.6" customHeight="1" x14ac:dyDescent="0.15">
      <c r="A8" s="29" t="s">
        <v>1251</v>
      </c>
      <c r="B8" s="31">
        <f>VLOOKUP(A8,Master!$A:$H,2,FALSE)</f>
        <v>41223</v>
      </c>
      <c r="C8" s="65">
        <f>VLOOKUP(A8,Master!$A:$H,3,FALSE)</f>
        <v>0.75</v>
      </c>
      <c r="D8" s="31" t="str">
        <f>VLOOKUP(A8,Master!$A:$H,4,FALSE)</f>
        <v>MAR-K</v>
      </c>
      <c r="E8" s="31" t="s">
        <v>43</v>
      </c>
      <c r="F8" s="31" t="s">
        <v>26</v>
      </c>
      <c r="G8" s="66">
        <f>VLOOKUP(A8,Master!$A:$H,7,FALSE)</f>
        <v>8</v>
      </c>
      <c r="H8" s="31" t="str">
        <f>VLOOKUP(A8,Master!$A:$H,8,FALSE)</f>
        <v>Girls</v>
      </c>
      <c r="I8" s="5" t="str">
        <f t="shared" si="0"/>
        <v>JOE1SPC1</v>
      </c>
      <c r="J8" s="5" t="str">
        <f t="shared" si="1"/>
        <v>MAR-KSPC1</v>
      </c>
      <c r="K8" s="5" t="str">
        <f t="shared" si="2"/>
        <v>OLAOLA1</v>
      </c>
      <c r="L8" s="28">
        <f t="shared" si="3"/>
        <v>0</v>
      </c>
      <c r="N8" s="8" t="s">
        <v>20</v>
      </c>
      <c r="O8" s="19">
        <f t="shared" si="4"/>
        <v>10</v>
      </c>
      <c r="P8" s="19">
        <f t="shared" si="5"/>
        <v>5</v>
      </c>
      <c r="Q8" s="19">
        <f t="shared" si="6"/>
        <v>5</v>
      </c>
      <c r="R8" s="24">
        <f t="shared" si="7"/>
        <v>5</v>
      </c>
      <c r="S8" s="20">
        <f t="shared" si="8"/>
        <v>0</v>
      </c>
    </row>
    <row r="9" spans="1:28" ht="12.6" customHeight="1" x14ac:dyDescent="0.15">
      <c r="A9" s="29" t="s">
        <v>1252</v>
      </c>
      <c r="B9" s="31">
        <f>VLOOKUP(A9,Master!$A:$H,2,FALSE)</f>
        <v>41223</v>
      </c>
      <c r="C9" s="65">
        <f>VLOOKUP(A9,Master!$A:$H,3,FALSE)</f>
        <v>0.75</v>
      </c>
      <c r="D9" s="31" t="str">
        <f>VLOOKUP(A9,Master!$A:$H,4,FALSE)</f>
        <v>OLA</v>
      </c>
      <c r="E9" s="31" t="s">
        <v>48</v>
      </c>
      <c r="F9" s="31" t="s">
        <v>12</v>
      </c>
      <c r="G9" s="66">
        <f>VLOOKUP(A9,Master!$A:$H,7,FALSE)</f>
        <v>8</v>
      </c>
      <c r="H9" s="31" t="str">
        <f>VLOOKUP(A9,Master!$A:$H,8,FALSE)</f>
        <v>Girls</v>
      </c>
      <c r="I9" s="5" t="str">
        <f t="shared" si="0"/>
        <v>NDA1JUD1</v>
      </c>
      <c r="J9" s="5" t="str">
        <f t="shared" si="1"/>
        <v>OLAJUD1</v>
      </c>
      <c r="K9" s="5" t="str">
        <f t="shared" si="2"/>
        <v>OLAOLA2</v>
      </c>
      <c r="L9" s="28">
        <f t="shared" si="3"/>
        <v>0</v>
      </c>
      <c r="N9" s="8" t="s">
        <v>25</v>
      </c>
      <c r="O9" s="19">
        <f t="shared" si="4"/>
        <v>10</v>
      </c>
      <c r="P9" s="19">
        <f t="shared" si="5"/>
        <v>5</v>
      </c>
      <c r="Q9" s="19">
        <f t="shared" si="6"/>
        <v>5</v>
      </c>
      <c r="R9" s="24">
        <f t="shared" si="7"/>
        <v>5</v>
      </c>
      <c r="S9" s="20">
        <f t="shared" si="8"/>
        <v>1</v>
      </c>
    </row>
    <row r="10" spans="1:28" ht="12.6" customHeight="1" x14ac:dyDescent="0.15">
      <c r="A10" s="29" t="s">
        <v>1253</v>
      </c>
      <c r="B10" s="31">
        <f>VLOOKUP(A10,Master!$A:$H,2,FALSE)</f>
        <v>41223</v>
      </c>
      <c r="C10" s="65">
        <f>VLOOKUP(A10,Master!$A:$H,3,FALSE)</f>
        <v>0.79166666666666696</v>
      </c>
      <c r="D10" s="31" t="str">
        <f>VLOOKUP(A10,Master!$A:$H,4,FALSE)</f>
        <v>STM</v>
      </c>
      <c r="E10" s="31" t="s">
        <v>15</v>
      </c>
      <c r="F10" s="31" t="s">
        <v>25</v>
      </c>
      <c r="G10" s="66">
        <f>VLOOKUP(A10,Master!$A:$H,7,FALSE)</f>
        <v>8</v>
      </c>
      <c r="H10" s="31" t="str">
        <f>VLOOKUP(A10,Master!$A:$H,8,FALSE)</f>
        <v>Girls</v>
      </c>
      <c r="I10" s="5" t="str">
        <f t="shared" si="0"/>
        <v>IHM1OLA2</v>
      </c>
      <c r="J10" s="5" t="str">
        <f t="shared" si="1"/>
        <v>STMOLA2</v>
      </c>
      <c r="K10" s="5" t="str">
        <f t="shared" si="2"/>
        <v>SJNSJN1</v>
      </c>
      <c r="L10" s="28">
        <f t="shared" si="3"/>
        <v>0</v>
      </c>
      <c r="N10" s="8" t="s">
        <v>19</v>
      </c>
      <c r="O10" s="19">
        <f t="shared" si="4"/>
        <v>10</v>
      </c>
      <c r="P10" s="19">
        <f t="shared" si="5"/>
        <v>4</v>
      </c>
      <c r="Q10" s="19">
        <f t="shared" si="6"/>
        <v>6</v>
      </c>
      <c r="R10" s="24">
        <f t="shared" si="7"/>
        <v>4</v>
      </c>
      <c r="S10" s="20">
        <f t="shared" si="8"/>
        <v>1</v>
      </c>
    </row>
    <row r="11" spans="1:28" ht="12.6" customHeight="1" x14ac:dyDescent="0.15">
      <c r="A11" s="29" t="s">
        <v>1254</v>
      </c>
      <c r="B11" s="31">
        <f>VLOOKUP(A11,Master!$A:$H,2,FALSE)</f>
        <v>41223</v>
      </c>
      <c r="C11" s="65">
        <f>VLOOKUP(A11,Master!$A:$H,3,FALSE)</f>
        <v>0.70833333333333304</v>
      </c>
      <c r="D11" s="31" t="str">
        <f>VLOOKUP(A11,Master!$A:$H,4,FALSE)</f>
        <v>CTK</v>
      </c>
      <c r="E11" s="31" t="s">
        <v>18</v>
      </c>
      <c r="F11" s="31" t="s">
        <v>17</v>
      </c>
      <c r="G11" s="66">
        <f>VLOOKUP(A11,Master!$A:$H,7,FALSE)</f>
        <v>8</v>
      </c>
      <c r="H11" s="31" t="str">
        <f>VLOOKUP(A11,Master!$A:$H,8,FALSE)</f>
        <v>Girls</v>
      </c>
      <c r="I11" s="5" t="str">
        <f t="shared" si="0"/>
        <v>STM1BYE</v>
      </c>
      <c r="J11" s="5" t="str">
        <f t="shared" si="1"/>
        <v>CTKBYE</v>
      </c>
      <c r="K11" s="5" t="str">
        <f t="shared" si="2"/>
        <v>SPCSPC1</v>
      </c>
      <c r="L11" s="28">
        <f t="shared" si="3"/>
        <v>0</v>
      </c>
      <c r="N11" s="8" t="s">
        <v>26</v>
      </c>
      <c r="O11" s="19">
        <f t="shared" si="4"/>
        <v>10</v>
      </c>
      <c r="P11" s="19">
        <f t="shared" si="5"/>
        <v>5</v>
      </c>
      <c r="Q11" s="19">
        <f t="shared" si="6"/>
        <v>5</v>
      </c>
      <c r="R11" s="24">
        <f t="shared" si="7"/>
        <v>5</v>
      </c>
      <c r="S11" s="20">
        <f t="shared" si="8"/>
        <v>1</v>
      </c>
    </row>
    <row r="12" spans="1:28" ht="12.6" customHeight="1" x14ac:dyDescent="0.15">
      <c r="A12" s="29" t="s">
        <v>1255</v>
      </c>
      <c r="B12" s="31">
        <f>VLOOKUP(A12,Master!$A:$H,2,FALSE)</f>
        <v>41223</v>
      </c>
      <c r="C12" s="65">
        <f>VLOOKUP(A12,Master!$A:$H,3,FALSE)</f>
        <v>0</v>
      </c>
      <c r="D12" s="31" t="str">
        <f>VLOOKUP(A12,Master!$A:$H,4,FALSE)</f>
        <v>BYE</v>
      </c>
      <c r="E12" s="31" t="s">
        <v>7</v>
      </c>
      <c r="F12" s="31" t="s">
        <v>19</v>
      </c>
      <c r="G12" s="66">
        <f>VLOOKUP(A12,Master!$A:$H,7,FALSE)</f>
        <v>8</v>
      </c>
      <c r="H12" s="31" t="str">
        <f>VLOOKUP(A12,Master!$A:$H,8,FALSE)</f>
        <v>Girls</v>
      </c>
      <c r="I12" s="5" t="str">
        <f t="shared" si="0"/>
        <v>BRG1SJN1</v>
      </c>
      <c r="J12" s="5" t="str">
        <f t="shared" si="1"/>
        <v>BYESJN1</v>
      </c>
      <c r="K12" s="5" t="str">
        <f t="shared" si="2"/>
        <v>STMSTM1</v>
      </c>
      <c r="L12" s="28">
        <f t="shared" si="3"/>
        <v>0</v>
      </c>
      <c r="N12" s="8" t="s">
        <v>18</v>
      </c>
      <c r="O12" s="19">
        <f t="shared" si="4"/>
        <v>10</v>
      </c>
      <c r="P12" s="19">
        <f t="shared" si="5"/>
        <v>5</v>
      </c>
      <c r="Q12" s="19">
        <f t="shared" si="6"/>
        <v>5</v>
      </c>
      <c r="R12" s="24">
        <f t="shared" si="7"/>
        <v>5</v>
      </c>
      <c r="S12" s="20">
        <f t="shared" si="8"/>
        <v>1</v>
      </c>
    </row>
    <row r="13" spans="1:28" ht="12.6" customHeight="1" x14ac:dyDescent="0.15">
      <c r="A13" s="29" t="s">
        <v>1256</v>
      </c>
      <c r="B13" s="31">
        <f>VLOOKUP(A13,Master!$A:$H,2,FALSE)</f>
        <v>41223</v>
      </c>
      <c r="C13" s="65">
        <f>VLOOKUP(A13,Master!$A:$H,3,FALSE)</f>
        <v>0.70833333333333304</v>
      </c>
      <c r="D13" s="31" t="str">
        <f>VLOOKUP(A13,Master!$A:$H,4,FALSE)</f>
        <v>JUD</v>
      </c>
      <c r="E13" s="31" t="s">
        <v>20</v>
      </c>
      <c r="F13" s="31" t="s">
        <v>4</v>
      </c>
      <c r="G13" s="66">
        <f>VLOOKUP(A13,Master!$A:$H,7,FALSE)</f>
        <v>8</v>
      </c>
      <c r="H13" s="31" t="str">
        <f>VLOOKUP(A13,Master!$A:$H,8,FALSE)</f>
        <v>Girls</v>
      </c>
      <c r="I13" s="5" t="str">
        <f t="shared" si="0"/>
        <v>OLA1CTK1</v>
      </c>
      <c r="J13" s="5" t="str">
        <f t="shared" si="1"/>
        <v>JUDCTK1</v>
      </c>
      <c r="K13" s="5" t="str">
        <f t="shared" si="2"/>
        <v>BYEBYE</v>
      </c>
      <c r="L13" s="28">
        <f t="shared" si="3"/>
        <v>1</v>
      </c>
      <c r="N13" s="8" t="s">
        <v>17</v>
      </c>
      <c r="O13" s="19">
        <f t="shared" si="4"/>
        <v>10</v>
      </c>
      <c r="P13" s="19">
        <f t="shared" si="5"/>
        <v>10</v>
      </c>
      <c r="Q13" s="19">
        <f t="shared" si="6"/>
        <v>0</v>
      </c>
      <c r="R13" s="24">
        <f t="shared" si="7"/>
        <v>9</v>
      </c>
      <c r="S13" s="20">
        <f t="shared" si="8"/>
        <v>0</v>
      </c>
    </row>
    <row r="14" spans="1:28" ht="12.6" customHeight="1" x14ac:dyDescent="0.15">
      <c r="A14" s="29" t="s">
        <v>1257</v>
      </c>
      <c r="B14" s="31">
        <f>VLOOKUP(A14,Master!$A:$H,2,FALSE)</f>
        <v>41230</v>
      </c>
      <c r="C14" s="65">
        <f>VLOOKUP(A14,Master!$A:$H,3,FALSE)</f>
        <v>0.58333333333333304</v>
      </c>
      <c r="D14" s="31" t="str">
        <f>VLOOKUP(A14,Master!$A:$H,4,FALSE)</f>
        <v>IHM</v>
      </c>
      <c r="E14" s="31" t="s">
        <v>26</v>
      </c>
      <c r="F14" s="31" t="s">
        <v>20</v>
      </c>
      <c r="G14" s="66">
        <f>VLOOKUP(A14,Master!$A:$H,7,FALSE)</f>
        <v>8</v>
      </c>
      <c r="H14" s="31" t="str">
        <f>VLOOKUP(A14,Master!$A:$H,8,FALSE)</f>
        <v>Girls</v>
      </c>
      <c r="I14" s="5" t="str">
        <f t="shared" si="0"/>
        <v>SPC1OLA1</v>
      </c>
      <c r="J14" s="5" t="str">
        <f t="shared" si="1"/>
        <v>IHMOLA1</v>
      </c>
      <c r="K14" s="5"/>
      <c r="L14" s="5"/>
    </row>
    <row r="15" spans="1:28" ht="12.6" customHeight="1" x14ac:dyDescent="0.15">
      <c r="A15" s="29" t="s">
        <v>1258</v>
      </c>
      <c r="B15" s="31">
        <f>VLOOKUP(A15,Master!$A:$H,2,FALSE)</f>
        <v>41230</v>
      </c>
      <c r="C15" s="65">
        <f>VLOOKUP(A15,Master!$A:$H,3,FALSE)</f>
        <v>0.625</v>
      </c>
      <c r="D15" s="31" t="str">
        <f>VLOOKUP(A15,Master!$A:$H,4,FALSE)</f>
        <v>SJN</v>
      </c>
      <c r="E15" s="31" t="s">
        <v>25</v>
      </c>
      <c r="F15" s="31" t="s">
        <v>43</v>
      </c>
      <c r="G15" s="66">
        <f>VLOOKUP(A15,Master!$A:$H,7,FALSE)</f>
        <v>8</v>
      </c>
      <c r="H15" s="31" t="str">
        <f>VLOOKUP(A15,Master!$A:$H,8,FALSE)</f>
        <v>Girls</v>
      </c>
      <c r="I15" s="5" t="str">
        <f t="shared" si="0"/>
        <v>OLA2JOE1</v>
      </c>
      <c r="J15" s="5" t="str">
        <f t="shared" si="1"/>
        <v>SJNJOE1</v>
      </c>
      <c r="K15" s="5"/>
      <c r="L15" s="5"/>
      <c r="M15" s="5"/>
      <c r="P15" s="74" t="s">
        <v>27</v>
      </c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6"/>
    </row>
    <row r="16" spans="1:28" ht="12.6" customHeight="1" x14ac:dyDescent="0.15">
      <c r="A16" s="29" t="s">
        <v>1259</v>
      </c>
      <c r="B16" s="31">
        <f>VLOOKUP(A16,Master!$A:$H,2,FALSE)</f>
        <v>41230</v>
      </c>
      <c r="C16" s="65">
        <f>VLOOKUP(A16,Master!$A:$H,3,FALSE)</f>
        <v>0.75</v>
      </c>
      <c r="D16" s="31" t="str">
        <f>VLOOKUP(A16,Master!$A:$H,4,FALSE)</f>
        <v>BRG</v>
      </c>
      <c r="E16" s="31" t="s">
        <v>48</v>
      </c>
      <c r="F16" s="31" t="s">
        <v>17</v>
      </c>
      <c r="G16" s="66">
        <f>VLOOKUP(A16,Master!$A:$H,7,FALSE)</f>
        <v>8</v>
      </c>
      <c r="H16" s="31" t="str">
        <f>VLOOKUP(A16,Master!$A:$H,8,FALSE)</f>
        <v>Girls</v>
      </c>
      <c r="I16" s="5" t="str">
        <f t="shared" si="0"/>
        <v>NDA1BYE</v>
      </c>
      <c r="J16" s="5" t="str">
        <f t="shared" si="1"/>
        <v>BRGBYE</v>
      </c>
      <c r="K16" s="5"/>
      <c r="L16" s="5"/>
      <c r="M16" s="5"/>
      <c r="N16" s="5"/>
      <c r="O16" s="5"/>
      <c r="P16" s="10" t="str">
        <f>N2</f>
        <v>BRG1</v>
      </c>
      <c r="Q16" s="10" t="str">
        <f>N3</f>
        <v>CTK1</v>
      </c>
      <c r="R16" s="10" t="str">
        <f>N4</f>
        <v>IHM1</v>
      </c>
      <c r="S16" s="10" t="str">
        <f>N5</f>
        <v>JOE1</v>
      </c>
      <c r="T16" s="10" t="str">
        <f>N6</f>
        <v>JUD1</v>
      </c>
      <c r="U16" s="10" t="str">
        <f>N7</f>
        <v>NDA1</v>
      </c>
      <c r="V16" s="10" t="str">
        <f>N8</f>
        <v>OLA1</v>
      </c>
      <c r="W16" s="10" t="str">
        <f>N9</f>
        <v>OLA2</v>
      </c>
      <c r="X16" s="10" t="str">
        <f>N10</f>
        <v>SJN1</v>
      </c>
      <c r="Y16" s="10" t="str">
        <f>N11</f>
        <v>SPC1</v>
      </c>
      <c r="Z16" s="10" t="str">
        <f>N12</f>
        <v>STM1</v>
      </c>
      <c r="AA16" s="10" t="str">
        <f>N13</f>
        <v>BYE</v>
      </c>
      <c r="AB16" s="10" t="s">
        <v>29</v>
      </c>
    </row>
    <row r="17" spans="1:28" ht="12.6" customHeight="1" x14ac:dyDescent="0.15">
      <c r="A17" s="29" t="s">
        <v>1260</v>
      </c>
      <c r="B17" s="31">
        <f>VLOOKUP(A17,Master!$A:$H,2,FALSE)</f>
        <v>41230</v>
      </c>
      <c r="C17" s="65">
        <f>VLOOKUP(A17,Master!$A:$H,3,FALSE)</f>
        <v>0.66666666666666696</v>
      </c>
      <c r="D17" s="31" t="str">
        <f>VLOOKUP(A17,Master!$A:$H,4,FALSE)</f>
        <v>JOE</v>
      </c>
      <c r="E17" s="31" t="s">
        <v>12</v>
      </c>
      <c r="F17" s="31" t="s">
        <v>15</v>
      </c>
      <c r="G17" s="66">
        <f>VLOOKUP(A17,Master!$A:$H,7,FALSE)</f>
        <v>8</v>
      </c>
      <c r="H17" s="31" t="str">
        <f>VLOOKUP(A17,Master!$A:$H,8,FALSE)</f>
        <v>Girls</v>
      </c>
      <c r="I17" s="5" t="str">
        <f t="shared" si="0"/>
        <v>JUD1IHM1</v>
      </c>
      <c r="J17" s="5" t="str">
        <f t="shared" si="1"/>
        <v>JOEIHM1</v>
      </c>
      <c r="K17" s="5"/>
      <c r="L17" s="5"/>
      <c r="M17" s="5"/>
      <c r="N17" s="77" t="s">
        <v>40</v>
      </c>
      <c r="O17" s="8" t="str">
        <f t="shared" ref="O17:O28" si="9">N2</f>
        <v>BRG1</v>
      </c>
      <c r="P17" s="10"/>
      <c r="Q17" s="40">
        <f t="shared" ref="Q17:AA17" si="10">COUNTIF($I$2:$I$61,CONCATENATE($O17,Q$16))</f>
        <v>0</v>
      </c>
      <c r="R17" s="40">
        <f t="shared" si="10"/>
        <v>1</v>
      </c>
      <c r="S17" s="40">
        <f t="shared" si="10"/>
        <v>0</v>
      </c>
      <c r="T17" s="40">
        <f t="shared" si="10"/>
        <v>0</v>
      </c>
      <c r="U17" s="40">
        <f t="shared" si="10"/>
        <v>0</v>
      </c>
      <c r="V17" s="40">
        <f t="shared" si="10"/>
        <v>0</v>
      </c>
      <c r="W17" s="40">
        <f t="shared" si="10"/>
        <v>0</v>
      </c>
      <c r="X17" s="40">
        <f t="shared" si="10"/>
        <v>1</v>
      </c>
      <c r="Y17" s="40">
        <f t="shared" si="10"/>
        <v>1</v>
      </c>
      <c r="Z17" s="40">
        <f t="shared" si="10"/>
        <v>1</v>
      </c>
      <c r="AA17" s="40">
        <f t="shared" si="10"/>
        <v>1</v>
      </c>
      <c r="AB17" s="23">
        <f t="shared" ref="AB17:AB28" si="11">SUM(P17:AA17)</f>
        <v>5</v>
      </c>
    </row>
    <row r="18" spans="1:28" ht="12.6" customHeight="1" x14ac:dyDescent="0.15">
      <c r="A18" s="29" t="s">
        <v>1261</v>
      </c>
      <c r="B18" s="31">
        <f>VLOOKUP(A18,Master!$A:$H,2,FALSE)</f>
        <v>41230</v>
      </c>
      <c r="C18" s="65">
        <f>VLOOKUP(A18,Master!$A:$H,3,FALSE)</f>
        <v>0.625</v>
      </c>
      <c r="D18" s="31" t="str">
        <f>VLOOKUP(A18,Master!$A:$H,4,FALSE)</f>
        <v>OLA</v>
      </c>
      <c r="E18" s="31" t="s">
        <v>19</v>
      </c>
      <c r="F18" s="31" t="s">
        <v>18</v>
      </c>
      <c r="G18" s="66">
        <f>VLOOKUP(A18,Master!$A:$H,7,FALSE)</f>
        <v>8</v>
      </c>
      <c r="H18" s="31" t="str">
        <f>VLOOKUP(A18,Master!$A:$H,8,FALSE)</f>
        <v>Girls</v>
      </c>
      <c r="I18" s="5" t="str">
        <f t="shared" si="0"/>
        <v>SJN1STM1</v>
      </c>
      <c r="J18" s="5" t="str">
        <f t="shared" si="1"/>
        <v>OLASTM1</v>
      </c>
      <c r="K18" s="5"/>
      <c r="L18" s="5"/>
      <c r="M18" s="5"/>
      <c r="N18" s="78"/>
      <c r="O18" s="8" t="str">
        <f t="shared" si="9"/>
        <v>CTK1</v>
      </c>
      <c r="P18" s="40">
        <f t="shared" ref="P18:P28" si="12">SUM(COUNTIF($I$2:$I$61,CONCATENATE($O18,P$16)))</f>
        <v>1</v>
      </c>
      <c r="Q18" s="10"/>
      <c r="R18" s="40">
        <f t="shared" ref="R18:AA18" si="13">COUNTIF($I$2:$I$61,CONCATENATE($O18,R$16))</f>
        <v>0</v>
      </c>
      <c r="S18" s="40">
        <f t="shared" si="13"/>
        <v>1</v>
      </c>
      <c r="T18" s="40">
        <f t="shared" si="13"/>
        <v>1</v>
      </c>
      <c r="U18" s="40">
        <f t="shared" si="13"/>
        <v>1</v>
      </c>
      <c r="V18" s="40">
        <f t="shared" si="13"/>
        <v>0</v>
      </c>
      <c r="W18" s="40">
        <f t="shared" si="13"/>
        <v>0</v>
      </c>
      <c r="X18" s="40">
        <f t="shared" si="13"/>
        <v>1</v>
      </c>
      <c r="Y18" s="40">
        <f t="shared" si="13"/>
        <v>0</v>
      </c>
      <c r="Z18" s="40">
        <f t="shared" si="13"/>
        <v>0</v>
      </c>
      <c r="AA18" s="40">
        <f t="shared" si="13"/>
        <v>1</v>
      </c>
      <c r="AB18" s="23">
        <f t="shared" si="11"/>
        <v>6</v>
      </c>
    </row>
    <row r="19" spans="1:28" ht="12.6" customHeight="1" x14ac:dyDescent="0.15">
      <c r="A19" s="29" t="s">
        <v>1262</v>
      </c>
      <c r="B19" s="31">
        <f>VLOOKUP(A19,Master!$A:$H,2,FALSE)</f>
        <v>41230</v>
      </c>
      <c r="C19" s="65">
        <f>VLOOKUP(A19,Master!$A:$H,3,FALSE)</f>
        <v>0</v>
      </c>
      <c r="D19" s="31" t="str">
        <f>VLOOKUP(A19,Master!$A:$H,4,FALSE)</f>
        <v>BYE</v>
      </c>
      <c r="E19" s="31" t="s">
        <v>4</v>
      </c>
      <c r="F19" s="31" t="s">
        <v>7</v>
      </c>
      <c r="G19" s="66">
        <f>VLOOKUP(A19,Master!$A:$H,7,FALSE)</f>
        <v>8</v>
      </c>
      <c r="H19" s="31" t="str">
        <f>VLOOKUP(A19,Master!$A:$H,8,FALSE)</f>
        <v>Girls</v>
      </c>
      <c r="I19" s="5" t="str">
        <f t="shared" si="0"/>
        <v>CTK1BRG1</v>
      </c>
      <c r="J19" s="5" t="str">
        <f t="shared" si="1"/>
        <v>BYEBRG1</v>
      </c>
      <c r="K19" s="5"/>
      <c r="L19" s="5"/>
      <c r="M19" s="5"/>
      <c r="N19" s="78"/>
      <c r="O19" s="8" t="str">
        <f t="shared" si="9"/>
        <v>IHM1</v>
      </c>
      <c r="P19" s="40">
        <f t="shared" si="12"/>
        <v>0</v>
      </c>
      <c r="Q19" s="40">
        <f t="shared" ref="Q19:Q28" si="14">SUM(COUNTIF($I$2:$I$61,CONCATENATE($O19,Q$16)))</f>
        <v>1</v>
      </c>
      <c r="R19" s="10"/>
      <c r="S19" s="40">
        <f t="shared" ref="S19:AA19" si="15">COUNTIF($I$2:$I$61,CONCATENATE($O19,S$16))</f>
        <v>1</v>
      </c>
      <c r="T19" s="40">
        <f t="shared" si="15"/>
        <v>0</v>
      </c>
      <c r="U19" s="40">
        <f t="shared" si="15"/>
        <v>1</v>
      </c>
      <c r="V19" s="40">
        <f t="shared" si="15"/>
        <v>0</v>
      </c>
      <c r="W19" s="40">
        <f t="shared" si="15"/>
        <v>1</v>
      </c>
      <c r="X19" s="40">
        <f t="shared" si="15"/>
        <v>0</v>
      </c>
      <c r="Y19" s="40">
        <f t="shared" si="15"/>
        <v>0</v>
      </c>
      <c r="Z19" s="40">
        <f t="shared" si="15"/>
        <v>0</v>
      </c>
      <c r="AA19" s="40">
        <f t="shared" si="15"/>
        <v>1</v>
      </c>
      <c r="AB19" s="23">
        <f t="shared" si="11"/>
        <v>5</v>
      </c>
    </row>
    <row r="20" spans="1:28" ht="12.6" customHeight="1" x14ac:dyDescent="0.15">
      <c r="A20" s="29" t="s">
        <v>1263</v>
      </c>
      <c r="B20" s="31">
        <f>VLOOKUP(A20,Master!$A:$H,2,FALSE)</f>
        <v>41244</v>
      </c>
      <c r="C20" s="65">
        <f>VLOOKUP(A20,Master!$A:$H,3,FALSE)</f>
        <v>0.79166666666666696</v>
      </c>
      <c r="D20" s="31" t="str">
        <f>VLOOKUP(A20,Master!$A:$H,4,FALSE)</f>
        <v>JUD</v>
      </c>
      <c r="E20" s="31" t="s">
        <v>18</v>
      </c>
      <c r="F20" s="31" t="s">
        <v>4</v>
      </c>
      <c r="G20" s="66">
        <f>VLOOKUP(A20,Master!$A:$H,7,FALSE)</f>
        <v>8</v>
      </c>
      <c r="H20" s="31" t="str">
        <f>VLOOKUP(A20,Master!$A:$H,8,FALSE)</f>
        <v>Girls</v>
      </c>
      <c r="I20" s="5" t="str">
        <f t="shared" si="0"/>
        <v>STM1CTK1</v>
      </c>
      <c r="J20" s="5" t="str">
        <f t="shared" si="1"/>
        <v>JUDCTK1</v>
      </c>
      <c r="K20" s="5"/>
      <c r="L20" s="5"/>
      <c r="M20" s="5"/>
      <c r="N20" s="78"/>
      <c r="O20" s="8" t="str">
        <f t="shared" si="9"/>
        <v>JOE1</v>
      </c>
      <c r="P20" s="40">
        <f t="shared" si="12"/>
        <v>1</v>
      </c>
      <c r="Q20" s="40">
        <f t="shared" si="14"/>
        <v>0</v>
      </c>
      <c r="R20" s="40">
        <f t="shared" ref="R20:R28" si="16">SUM(COUNTIF($I$2:$I$61,CONCATENATE($O20,R$16)))</f>
        <v>0</v>
      </c>
      <c r="S20" s="10"/>
      <c r="T20" s="40">
        <f t="shared" ref="T20:AA20" si="17">COUNTIF($I$2:$I$61,CONCATENATE($O20,T$16))</f>
        <v>1</v>
      </c>
      <c r="U20" s="40">
        <f t="shared" si="17"/>
        <v>0</v>
      </c>
      <c r="V20" s="40">
        <f t="shared" si="17"/>
        <v>1</v>
      </c>
      <c r="W20" s="40">
        <f t="shared" si="17"/>
        <v>0</v>
      </c>
      <c r="X20" s="40">
        <f t="shared" si="17"/>
        <v>0</v>
      </c>
      <c r="Y20" s="40">
        <f t="shared" si="17"/>
        <v>1</v>
      </c>
      <c r="Z20" s="40">
        <f t="shared" si="17"/>
        <v>1</v>
      </c>
      <c r="AA20" s="40">
        <f t="shared" si="17"/>
        <v>1</v>
      </c>
      <c r="AB20" s="23">
        <f t="shared" si="11"/>
        <v>6</v>
      </c>
    </row>
    <row r="21" spans="1:28" ht="12.6" customHeight="1" x14ac:dyDescent="0.15">
      <c r="A21" s="29" t="s">
        <v>1264</v>
      </c>
      <c r="B21" s="31">
        <f>VLOOKUP(A21,Master!$A:$H,2,FALSE)</f>
        <v>41244</v>
      </c>
      <c r="C21" s="65">
        <f>VLOOKUP(A21,Master!$A:$H,3,FALSE)</f>
        <v>0</v>
      </c>
      <c r="D21" s="31" t="str">
        <f>VLOOKUP(A21,Master!$A:$H,4,FALSE)</f>
        <v>BYE</v>
      </c>
      <c r="E21" s="31" t="s">
        <v>7</v>
      </c>
      <c r="F21" s="31" t="s">
        <v>26</v>
      </c>
      <c r="G21" s="66">
        <f>VLOOKUP(A21,Master!$A:$H,7,FALSE)</f>
        <v>8</v>
      </c>
      <c r="H21" s="31" t="str">
        <f>VLOOKUP(A21,Master!$A:$H,8,FALSE)</f>
        <v>Girls</v>
      </c>
      <c r="I21" s="5" t="str">
        <f t="shared" si="0"/>
        <v>BRG1SPC1</v>
      </c>
      <c r="J21" s="5" t="str">
        <f t="shared" si="1"/>
        <v>BYESPC1</v>
      </c>
      <c r="K21" s="5"/>
      <c r="L21" s="5"/>
      <c r="M21" s="5"/>
      <c r="N21" s="78"/>
      <c r="O21" s="8" t="str">
        <f t="shared" si="9"/>
        <v>JUD1</v>
      </c>
      <c r="P21" s="40">
        <f t="shared" si="12"/>
        <v>0</v>
      </c>
      <c r="Q21" s="40">
        <f t="shared" si="14"/>
        <v>0</v>
      </c>
      <c r="R21" s="40">
        <f t="shared" si="16"/>
        <v>1</v>
      </c>
      <c r="S21" s="40">
        <f t="shared" ref="S21:S28" si="18">SUM(COUNTIF($I$2:$I$61,CONCATENATE($O21,S$16)))</f>
        <v>0</v>
      </c>
      <c r="T21" s="10"/>
      <c r="U21" s="40">
        <f t="shared" ref="U21:AA21" si="19">COUNTIF($I$2:$I$61,CONCATENATE($O21,U$16))</f>
        <v>0</v>
      </c>
      <c r="V21" s="40">
        <f t="shared" si="19"/>
        <v>1</v>
      </c>
      <c r="W21" s="40">
        <f t="shared" si="19"/>
        <v>0</v>
      </c>
      <c r="X21" s="40">
        <f t="shared" si="19"/>
        <v>1</v>
      </c>
      <c r="Y21" s="40">
        <f t="shared" si="19"/>
        <v>1</v>
      </c>
      <c r="Z21" s="40">
        <f t="shared" si="19"/>
        <v>1</v>
      </c>
      <c r="AA21" s="40">
        <f t="shared" si="19"/>
        <v>1</v>
      </c>
      <c r="AB21" s="23">
        <f t="shared" si="11"/>
        <v>6</v>
      </c>
    </row>
    <row r="22" spans="1:28" ht="12.6" customHeight="1" x14ac:dyDescent="0.15">
      <c r="A22" s="29" t="s">
        <v>1265</v>
      </c>
      <c r="B22" s="31">
        <f>VLOOKUP(A22,Master!$A:$H,2,FALSE)</f>
        <v>41244</v>
      </c>
      <c r="C22" s="65">
        <f>VLOOKUP(A22,Master!$A:$H,3,FALSE)</f>
        <v>0.66666666666666696</v>
      </c>
      <c r="D22" s="31" t="str">
        <f>VLOOKUP(A22,Master!$A:$H,4,FALSE)</f>
        <v>IHM</v>
      </c>
      <c r="E22" s="31" t="s">
        <v>43</v>
      </c>
      <c r="F22" s="31" t="s">
        <v>20</v>
      </c>
      <c r="G22" s="66">
        <f>VLOOKUP(A22,Master!$A:$H,7,FALSE)</f>
        <v>8</v>
      </c>
      <c r="H22" s="31" t="str">
        <f>VLOOKUP(A22,Master!$A:$H,8,FALSE)</f>
        <v>Girls</v>
      </c>
      <c r="I22" s="5" t="str">
        <f t="shared" si="0"/>
        <v>JOE1OLA1</v>
      </c>
      <c r="J22" s="5" t="str">
        <f t="shared" si="1"/>
        <v>IHMOLA1</v>
      </c>
      <c r="K22" s="5"/>
      <c r="L22" s="5"/>
      <c r="M22" s="5"/>
      <c r="N22" s="78"/>
      <c r="O22" s="8" t="str">
        <f t="shared" si="9"/>
        <v>NDA1</v>
      </c>
      <c r="P22" s="40">
        <f t="shared" si="12"/>
        <v>1</v>
      </c>
      <c r="Q22" s="40">
        <f t="shared" si="14"/>
        <v>0</v>
      </c>
      <c r="R22" s="40">
        <f t="shared" si="16"/>
        <v>0</v>
      </c>
      <c r="S22" s="40">
        <f t="shared" si="18"/>
        <v>1</v>
      </c>
      <c r="T22" s="40">
        <f t="shared" ref="T22:T28" si="20">SUM(COUNTIF($I$2:$I$61,CONCATENATE($O22,T$16)))</f>
        <v>1</v>
      </c>
      <c r="U22" s="10"/>
      <c r="V22" s="40">
        <f t="shared" ref="V22:AA22" si="21">COUNTIF($I$2:$I$61,CONCATENATE($O22,V$16))</f>
        <v>0</v>
      </c>
      <c r="W22" s="40">
        <f t="shared" si="21"/>
        <v>0</v>
      </c>
      <c r="X22" s="40">
        <f t="shared" si="21"/>
        <v>1</v>
      </c>
      <c r="Y22" s="40">
        <f t="shared" si="21"/>
        <v>0</v>
      </c>
      <c r="Z22" s="40">
        <f t="shared" si="21"/>
        <v>1</v>
      </c>
      <c r="AA22" s="40">
        <f t="shared" si="21"/>
        <v>1</v>
      </c>
      <c r="AB22" s="23">
        <f t="shared" si="11"/>
        <v>6</v>
      </c>
    </row>
    <row r="23" spans="1:28" ht="12.6" customHeight="1" x14ac:dyDescent="0.15">
      <c r="A23" s="29" t="s">
        <v>1266</v>
      </c>
      <c r="B23" s="31">
        <f>VLOOKUP(A23,Master!$A:$H,2,FALSE)</f>
        <v>41244</v>
      </c>
      <c r="C23" s="65">
        <f>VLOOKUP(A23,Master!$A:$H,3,FALSE)</f>
        <v>0.83333333333333304</v>
      </c>
      <c r="D23" s="31" t="str">
        <f>VLOOKUP(A23,Master!$A:$H,4,FALSE)</f>
        <v>SPC</v>
      </c>
      <c r="E23" s="31" t="s">
        <v>48</v>
      </c>
      <c r="F23" s="31" t="s">
        <v>19</v>
      </c>
      <c r="G23" s="66">
        <f>VLOOKUP(A23,Master!$A:$H,7,FALSE)</f>
        <v>8</v>
      </c>
      <c r="H23" s="31" t="str">
        <f>VLOOKUP(A23,Master!$A:$H,8,FALSE)</f>
        <v>Girls</v>
      </c>
      <c r="I23" s="5" t="str">
        <f t="shared" si="0"/>
        <v>NDA1SJN1</v>
      </c>
      <c r="J23" s="5" t="str">
        <f t="shared" si="1"/>
        <v>SPCSJN1</v>
      </c>
      <c r="K23" s="5"/>
      <c r="L23" s="5"/>
      <c r="M23" s="5"/>
      <c r="N23" s="78"/>
      <c r="O23" s="8" t="str">
        <f t="shared" si="9"/>
        <v>OLA1</v>
      </c>
      <c r="P23" s="40">
        <f t="shared" si="12"/>
        <v>1</v>
      </c>
      <c r="Q23" s="40">
        <f t="shared" si="14"/>
        <v>1</v>
      </c>
      <c r="R23" s="40">
        <f t="shared" si="16"/>
        <v>1</v>
      </c>
      <c r="S23" s="40">
        <f t="shared" si="18"/>
        <v>0</v>
      </c>
      <c r="T23" s="40">
        <f t="shared" si="20"/>
        <v>0</v>
      </c>
      <c r="U23" s="40">
        <f t="shared" ref="U23:U28" si="22">SUM(COUNTIF($I$2:$I$61,CONCATENATE($O23,U$16)))</f>
        <v>1</v>
      </c>
      <c r="V23" s="10"/>
      <c r="W23" s="40">
        <f>COUNTIF($I$2:$I$61,CONCATENATE($O23,W$16))</f>
        <v>1</v>
      </c>
      <c r="X23" s="40">
        <f>COUNTIF($I$2:$I$61,CONCATENATE($O23,X$16))</f>
        <v>0</v>
      </c>
      <c r="Y23" s="40">
        <f>COUNTIF($I$2:$I$61,CONCATENATE($O23,Y$16))</f>
        <v>0</v>
      </c>
      <c r="Z23" s="40">
        <f>COUNTIF($I$2:$I$61,CONCATENATE($O23,Z$16))</f>
        <v>0</v>
      </c>
      <c r="AA23" s="40">
        <f>COUNTIF($I$2:$I$61,CONCATENATE($O23,AA$16))</f>
        <v>0</v>
      </c>
      <c r="AB23" s="23">
        <f t="shared" si="11"/>
        <v>5</v>
      </c>
    </row>
    <row r="24" spans="1:28" ht="12.6" customHeight="1" x14ac:dyDescent="0.15">
      <c r="A24" s="29" t="s">
        <v>1267</v>
      </c>
      <c r="B24" s="31">
        <f>VLOOKUP(A24,Master!$A:$H,2,FALSE)</f>
        <v>41244</v>
      </c>
      <c r="C24" s="65">
        <f>VLOOKUP(A24,Master!$A:$H,3,FALSE)</f>
        <v>0.79166666666666696</v>
      </c>
      <c r="D24" s="31" t="str">
        <f>VLOOKUP(A24,Master!$A:$H,4,FALSE)</f>
        <v>CTK</v>
      </c>
      <c r="E24" s="31" t="s">
        <v>15</v>
      </c>
      <c r="F24" s="31" t="s">
        <v>17</v>
      </c>
      <c r="G24" s="66">
        <f>VLOOKUP(A24,Master!$A:$H,7,FALSE)</f>
        <v>8</v>
      </c>
      <c r="H24" s="31" t="str">
        <f>VLOOKUP(A24,Master!$A:$H,8,FALSE)</f>
        <v>Girls</v>
      </c>
      <c r="I24" s="5" t="str">
        <f t="shared" si="0"/>
        <v>IHM1BYE</v>
      </c>
      <c r="J24" s="5" t="str">
        <f t="shared" si="1"/>
        <v>CTKBYE</v>
      </c>
      <c r="K24" s="5"/>
      <c r="L24" s="5"/>
      <c r="M24" s="5"/>
      <c r="N24" s="78"/>
      <c r="O24" s="8" t="str">
        <f t="shared" si="9"/>
        <v>OLA2</v>
      </c>
      <c r="P24" s="40">
        <f t="shared" si="12"/>
        <v>1</v>
      </c>
      <c r="Q24" s="40">
        <f t="shared" si="14"/>
        <v>1</v>
      </c>
      <c r="R24" s="40">
        <f t="shared" si="16"/>
        <v>0</v>
      </c>
      <c r="S24" s="40">
        <f t="shared" si="18"/>
        <v>1</v>
      </c>
      <c r="T24" s="40">
        <f t="shared" si="20"/>
        <v>1</v>
      </c>
      <c r="U24" s="40">
        <f t="shared" si="22"/>
        <v>0</v>
      </c>
      <c r="V24" s="40">
        <f>SUM(COUNTIF($I$2:$I$61,CONCATENATE($O24,V$16)))</f>
        <v>0</v>
      </c>
      <c r="W24" s="10"/>
      <c r="X24" s="40">
        <f>COUNTIF($I$2:$I$61,CONCATENATE($O24,X$16))</f>
        <v>0</v>
      </c>
      <c r="Y24" s="40">
        <f>COUNTIF($I$2:$I$61,CONCATENATE($O24,Y$16))</f>
        <v>0</v>
      </c>
      <c r="Z24" s="40">
        <f>COUNTIF($I$2:$I$61,CONCATENATE($O24,Z$16))</f>
        <v>0</v>
      </c>
      <c r="AA24" s="40">
        <f>COUNTIF($I$2:$I$61,CONCATENATE($O24,AA$16))</f>
        <v>1</v>
      </c>
      <c r="AB24" s="23">
        <f t="shared" si="11"/>
        <v>5</v>
      </c>
    </row>
    <row r="25" spans="1:28" ht="12.6" customHeight="1" x14ac:dyDescent="0.15">
      <c r="A25" s="29" t="s">
        <v>1268</v>
      </c>
      <c r="B25" s="31">
        <f>VLOOKUP(A25,Master!$A:$H,2,FALSE)</f>
        <v>41244</v>
      </c>
      <c r="C25" s="65">
        <f>VLOOKUP(A25,Master!$A:$H,3,FALSE)</f>
        <v>0.83333333333333304</v>
      </c>
      <c r="D25" s="31" t="str">
        <f>VLOOKUP(A25,Master!$A:$H,4,FALSE)</f>
        <v>OLA</v>
      </c>
      <c r="E25" s="31" t="s">
        <v>25</v>
      </c>
      <c r="F25" s="31" t="s">
        <v>12</v>
      </c>
      <c r="G25" s="66">
        <f>VLOOKUP(A25,Master!$A:$H,7,FALSE)</f>
        <v>8</v>
      </c>
      <c r="H25" s="31" t="str">
        <f>VLOOKUP(A25,Master!$A:$H,8,FALSE)</f>
        <v>Girls</v>
      </c>
      <c r="I25" s="5" t="str">
        <f t="shared" si="0"/>
        <v>OLA2JUD1</v>
      </c>
      <c r="J25" s="5" t="str">
        <f t="shared" si="1"/>
        <v>OLAJUD1</v>
      </c>
      <c r="K25" s="5"/>
      <c r="L25" s="5"/>
      <c r="M25" s="5"/>
      <c r="N25" s="78"/>
      <c r="O25" s="8" t="str">
        <f t="shared" si="9"/>
        <v>SJN1</v>
      </c>
      <c r="P25" s="40">
        <f t="shared" si="12"/>
        <v>0</v>
      </c>
      <c r="Q25" s="40">
        <f t="shared" si="14"/>
        <v>0</v>
      </c>
      <c r="R25" s="40">
        <f t="shared" si="16"/>
        <v>1</v>
      </c>
      <c r="S25" s="40">
        <f t="shared" si="18"/>
        <v>0</v>
      </c>
      <c r="T25" s="40">
        <f t="shared" si="20"/>
        <v>0</v>
      </c>
      <c r="U25" s="40">
        <f t="shared" si="22"/>
        <v>0</v>
      </c>
      <c r="V25" s="40">
        <f>SUM(COUNTIF($I$2:$I$61,CONCATENATE($O25,V$16)))</f>
        <v>1</v>
      </c>
      <c r="W25" s="40">
        <f>SUM(COUNTIF($I$2:$I$61,CONCATENATE($O25,W$16)))</f>
        <v>1</v>
      </c>
      <c r="X25" s="10"/>
      <c r="Y25" s="40">
        <f>COUNTIF($I$2:$I$61,CONCATENATE($O25,Y$16))</f>
        <v>1</v>
      </c>
      <c r="Z25" s="40">
        <f>COUNTIF($I$2:$I$61,CONCATENATE($O25,Z$16))</f>
        <v>1</v>
      </c>
      <c r="AA25" s="40">
        <f>COUNTIF($I$2:$I$61,CONCATENATE($O25,AA$16))</f>
        <v>1</v>
      </c>
      <c r="AB25" s="23">
        <f t="shared" si="11"/>
        <v>6</v>
      </c>
    </row>
    <row r="26" spans="1:28" ht="12.6" customHeight="1" x14ac:dyDescent="0.15">
      <c r="A26" s="29" t="s">
        <v>1269</v>
      </c>
      <c r="B26" s="31">
        <f>VLOOKUP(A26,Master!$A:$H,2,FALSE)</f>
        <v>41251</v>
      </c>
      <c r="C26" s="65">
        <f>VLOOKUP(A26,Master!$A:$H,3,FALSE)</f>
        <v>0.83333333333333304</v>
      </c>
      <c r="D26" s="31" t="str">
        <f>VLOOKUP(A26,Master!$A:$H,4,FALSE)</f>
        <v>CTK</v>
      </c>
      <c r="E26" s="31" t="s">
        <v>12</v>
      </c>
      <c r="F26" s="31" t="s">
        <v>17</v>
      </c>
      <c r="G26" s="66">
        <f>VLOOKUP(A26,Master!$A:$H,7,FALSE)</f>
        <v>8</v>
      </c>
      <c r="H26" s="31" t="str">
        <f>VLOOKUP(A26,Master!$A:$H,8,FALSE)</f>
        <v>Girls</v>
      </c>
      <c r="I26" s="5" t="str">
        <f t="shared" si="0"/>
        <v>JUD1BYE</v>
      </c>
      <c r="J26" s="5" t="str">
        <f t="shared" si="1"/>
        <v>CTKBYE</v>
      </c>
      <c r="K26" s="5"/>
      <c r="L26" s="5"/>
      <c r="M26" s="5"/>
      <c r="N26" s="78"/>
      <c r="O26" s="8" t="str">
        <f t="shared" si="9"/>
        <v>SPC1</v>
      </c>
      <c r="P26" s="40">
        <f t="shared" si="12"/>
        <v>0</v>
      </c>
      <c r="Q26" s="40">
        <f t="shared" si="14"/>
        <v>0</v>
      </c>
      <c r="R26" s="40">
        <f t="shared" si="16"/>
        <v>1</v>
      </c>
      <c r="S26" s="40">
        <f t="shared" si="18"/>
        <v>0</v>
      </c>
      <c r="T26" s="40">
        <f t="shared" si="20"/>
        <v>0</v>
      </c>
      <c r="U26" s="40">
        <f t="shared" si="22"/>
        <v>1</v>
      </c>
      <c r="V26" s="40">
        <f>SUM(COUNTIF($I$2:$I$61,CONCATENATE($O26,V$16)))</f>
        <v>1</v>
      </c>
      <c r="W26" s="40">
        <f>SUM(COUNTIF($I$2:$I$61,CONCATENATE($O26,W$16)))</f>
        <v>1</v>
      </c>
      <c r="X26" s="40">
        <f>SUM(COUNTIF($I$2:$I$61,CONCATENATE($O26,X$16)))</f>
        <v>0</v>
      </c>
      <c r="Y26" s="10"/>
      <c r="Z26" s="40">
        <f>COUNTIF($I$2:$I$61,CONCATENATE($O26,Z$16))</f>
        <v>0</v>
      </c>
      <c r="AA26" s="40">
        <f>COUNTIF($I$2:$I$61,CONCATENATE($O26,AA$16))</f>
        <v>1</v>
      </c>
      <c r="AB26" s="23">
        <f t="shared" si="11"/>
        <v>5</v>
      </c>
    </row>
    <row r="27" spans="1:28" ht="12.6" customHeight="1" x14ac:dyDescent="0.15">
      <c r="A27" s="29" t="s">
        <v>1270</v>
      </c>
      <c r="B27" s="31">
        <f>VLOOKUP(A27,Master!$A:$H,2,FALSE)</f>
        <v>41251</v>
      </c>
      <c r="C27" s="65">
        <f>VLOOKUP(A27,Master!$A:$H,3,FALSE)</f>
        <v>0.70833333333333304</v>
      </c>
      <c r="D27" s="31" t="str">
        <f>VLOOKUP(A27,Master!$A:$H,4,FALSE)</f>
        <v>MAR-K</v>
      </c>
      <c r="E27" s="31" t="s">
        <v>18</v>
      </c>
      <c r="F27" s="31" t="s">
        <v>26</v>
      </c>
      <c r="G27" s="66">
        <f>VLOOKUP(A27,Master!$A:$H,7,FALSE)</f>
        <v>8</v>
      </c>
      <c r="H27" s="31" t="str">
        <f>VLOOKUP(A27,Master!$A:$H,8,FALSE)</f>
        <v>Girls</v>
      </c>
      <c r="I27" s="5" t="str">
        <f t="shared" si="0"/>
        <v>STM1SPC1</v>
      </c>
      <c r="J27" s="5" t="str">
        <f t="shared" si="1"/>
        <v>MAR-KSPC1</v>
      </c>
      <c r="K27" s="5"/>
      <c r="L27" s="5"/>
      <c r="M27" s="5"/>
      <c r="N27" s="78"/>
      <c r="O27" s="8" t="str">
        <f t="shared" si="9"/>
        <v>STM1</v>
      </c>
      <c r="P27" s="40">
        <f t="shared" si="12"/>
        <v>0</v>
      </c>
      <c r="Q27" s="40">
        <f t="shared" si="14"/>
        <v>1</v>
      </c>
      <c r="R27" s="40">
        <f t="shared" si="16"/>
        <v>0</v>
      </c>
      <c r="S27" s="40">
        <f t="shared" si="18"/>
        <v>0</v>
      </c>
      <c r="T27" s="40">
        <f t="shared" si="20"/>
        <v>0</v>
      </c>
      <c r="U27" s="40">
        <f t="shared" si="22"/>
        <v>0</v>
      </c>
      <c r="V27" s="40">
        <f>SUM(COUNTIF($I$2:$I$61,CONCATENATE($O27,V$16)))</f>
        <v>1</v>
      </c>
      <c r="W27" s="40">
        <f>SUM(COUNTIF($I$2:$I$61,CONCATENATE($O27,W$16)))</f>
        <v>1</v>
      </c>
      <c r="X27" s="40">
        <f>SUM(COUNTIF($I$2:$I$61,CONCATENATE($O27,X$16)))</f>
        <v>0</v>
      </c>
      <c r="Y27" s="40">
        <f>SUM(COUNTIF($I$2:$I$61,CONCATENATE($O27,Y$16)))</f>
        <v>1</v>
      </c>
      <c r="Z27" s="10"/>
      <c r="AA27" s="40">
        <f>COUNTIF($I$2:$I$61,CONCATENATE($O27,AA$16))</f>
        <v>1</v>
      </c>
      <c r="AB27" s="23">
        <f t="shared" si="11"/>
        <v>5</v>
      </c>
    </row>
    <row r="28" spans="1:28" ht="12.6" customHeight="1" x14ac:dyDescent="0.15">
      <c r="A28" s="29" t="s">
        <v>1271</v>
      </c>
      <c r="B28" s="31">
        <f>VLOOKUP(A28,Master!$A:$H,2,FALSE)</f>
        <v>41251</v>
      </c>
      <c r="C28" s="65">
        <f>VLOOKUP(A28,Master!$A:$H,3,FALSE)</f>
        <v>0</v>
      </c>
      <c r="D28" s="31" t="str">
        <f>VLOOKUP(A28,Master!$A:$H,4,FALSE)</f>
        <v>BYE</v>
      </c>
      <c r="E28" s="31" t="s">
        <v>43</v>
      </c>
      <c r="F28" s="31" t="s">
        <v>7</v>
      </c>
      <c r="G28" s="66">
        <f>VLOOKUP(A28,Master!$A:$H,7,FALSE)</f>
        <v>8</v>
      </c>
      <c r="H28" s="31" t="str">
        <f>VLOOKUP(A28,Master!$A:$H,8,FALSE)</f>
        <v>Girls</v>
      </c>
      <c r="I28" s="5" t="str">
        <f t="shared" si="0"/>
        <v>JOE1BRG1</v>
      </c>
      <c r="J28" s="5" t="str">
        <f t="shared" si="1"/>
        <v>BYEBRG1</v>
      </c>
      <c r="K28" s="5"/>
      <c r="L28" s="5"/>
      <c r="M28" s="5"/>
      <c r="N28" s="78"/>
      <c r="O28" s="8" t="str">
        <f t="shared" si="9"/>
        <v>BYE</v>
      </c>
      <c r="P28" s="40">
        <f t="shared" si="12"/>
        <v>0</v>
      </c>
      <c r="Q28" s="40">
        <f t="shared" si="14"/>
        <v>0</v>
      </c>
      <c r="R28" s="40">
        <f t="shared" si="16"/>
        <v>0</v>
      </c>
      <c r="S28" s="40">
        <f t="shared" si="18"/>
        <v>0</v>
      </c>
      <c r="T28" s="40">
        <f t="shared" si="20"/>
        <v>0</v>
      </c>
      <c r="U28" s="40">
        <f t="shared" si="22"/>
        <v>0</v>
      </c>
      <c r="V28" s="40">
        <f>SUM(COUNTIF($I$2:$I$61,CONCATENATE($O28,V$16)))</f>
        <v>0</v>
      </c>
      <c r="W28" s="40">
        <f>SUM(COUNTIF($I$2:$I$61,CONCATENATE($O28,W$16)))</f>
        <v>0</v>
      </c>
      <c r="X28" s="40">
        <f>SUM(COUNTIF($I$2:$I$61,CONCATENATE($O28,X$16)))</f>
        <v>0</v>
      </c>
      <c r="Y28" s="40">
        <f>SUM(COUNTIF($I$2:$I$61,CONCATENATE($O28,Y$16)))</f>
        <v>0</v>
      </c>
      <c r="Z28" s="40">
        <f>SUM(COUNTIF($I$2:$I$61,CONCATENATE($O28,Z$16)))</f>
        <v>0</v>
      </c>
      <c r="AA28" s="10"/>
      <c r="AB28" s="23">
        <f t="shared" si="11"/>
        <v>0</v>
      </c>
    </row>
    <row r="29" spans="1:28" ht="12.6" customHeight="1" x14ac:dyDescent="0.15">
      <c r="A29" s="29" t="s">
        <v>1272</v>
      </c>
      <c r="B29" s="31">
        <f>VLOOKUP(A29,Master!$A:$H,2,FALSE)</f>
        <v>41251</v>
      </c>
      <c r="C29" s="65">
        <f>VLOOKUP(A29,Master!$A:$H,3,FALSE)</f>
        <v>0.75</v>
      </c>
      <c r="D29" s="31" t="str">
        <f>VLOOKUP(A29,Master!$A:$H,4,FALSE)</f>
        <v>STM</v>
      </c>
      <c r="E29" s="31" t="s">
        <v>20</v>
      </c>
      <c r="F29" s="31" t="s">
        <v>25</v>
      </c>
      <c r="G29" s="66">
        <f>VLOOKUP(A29,Master!$A:$H,7,FALSE)</f>
        <v>8</v>
      </c>
      <c r="H29" s="31" t="str">
        <f>VLOOKUP(A29,Master!$A:$H,8,FALSE)</f>
        <v>Girls</v>
      </c>
      <c r="I29" s="5" t="str">
        <f t="shared" si="0"/>
        <v>OLA1OLA2</v>
      </c>
      <c r="J29" s="5" t="str">
        <f t="shared" si="1"/>
        <v>STMOLA2</v>
      </c>
      <c r="K29" s="5"/>
      <c r="L29" s="5"/>
      <c r="M29" s="5"/>
      <c r="N29" s="79"/>
      <c r="O29" s="56" t="s">
        <v>29</v>
      </c>
      <c r="P29" s="9">
        <f t="shared" ref="P29:AA29" si="23">SUM(P17:P28)</f>
        <v>5</v>
      </c>
      <c r="Q29" s="9">
        <f t="shared" si="23"/>
        <v>4</v>
      </c>
      <c r="R29" s="9">
        <f t="shared" si="23"/>
        <v>5</v>
      </c>
      <c r="S29" s="9">
        <f t="shared" si="23"/>
        <v>4</v>
      </c>
      <c r="T29" s="9">
        <f t="shared" si="23"/>
        <v>4</v>
      </c>
      <c r="U29" s="9">
        <f t="shared" si="23"/>
        <v>4</v>
      </c>
      <c r="V29" s="9">
        <f t="shared" si="23"/>
        <v>5</v>
      </c>
      <c r="W29" s="9">
        <f t="shared" si="23"/>
        <v>5</v>
      </c>
      <c r="X29" s="9">
        <f t="shared" si="23"/>
        <v>4</v>
      </c>
      <c r="Y29" s="9">
        <f t="shared" si="23"/>
        <v>5</v>
      </c>
      <c r="Z29" s="9">
        <f t="shared" si="23"/>
        <v>5</v>
      </c>
      <c r="AA29" s="9">
        <f t="shared" si="23"/>
        <v>10</v>
      </c>
      <c r="AB29" s="10"/>
    </row>
    <row r="30" spans="1:28" ht="12.6" customHeight="1" x14ac:dyDescent="0.2">
      <c r="A30" s="29" t="s">
        <v>1273</v>
      </c>
      <c r="B30" s="31">
        <f>VLOOKUP(A30,Master!$A:$H,2,FALSE)</f>
        <v>41251</v>
      </c>
      <c r="C30" s="65">
        <f>VLOOKUP(A30,Master!$A:$H,3,FALSE)</f>
        <v>0.70833333333333304</v>
      </c>
      <c r="D30" s="31" t="str">
        <f>VLOOKUP(A30,Master!$A:$H,4,FALSE)</f>
        <v>JUD</v>
      </c>
      <c r="E30" s="31" t="s">
        <v>4</v>
      </c>
      <c r="F30" s="31" t="s">
        <v>48</v>
      </c>
      <c r="G30" s="66">
        <f>VLOOKUP(A30,Master!$A:$H,7,FALSE)</f>
        <v>8</v>
      </c>
      <c r="H30" s="31" t="str">
        <f>VLOOKUP(A30,Master!$A:$H,8,FALSE)</f>
        <v>Girls</v>
      </c>
      <c r="I30" s="5" t="str">
        <f t="shared" si="0"/>
        <v>CTK1NDA1</v>
      </c>
      <c r="J30" s="5" t="str">
        <f t="shared" si="1"/>
        <v>JUDNDA1</v>
      </c>
      <c r="K30" s="5"/>
      <c r="L30" s="5"/>
      <c r="M30" s="5"/>
      <c r="N30" s="5"/>
      <c r="O30" s="5"/>
      <c r="P30"/>
      <c r="Q30"/>
      <c r="R30"/>
      <c r="S30"/>
      <c r="T30"/>
      <c r="U30"/>
      <c r="V30"/>
      <c r="W30"/>
      <c r="X30"/>
      <c r="Y30"/>
      <c r="Z30"/>
      <c r="AA30"/>
    </row>
    <row r="31" spans="1:28" ht="12.6" customHeight="1" x14ac:dyDescent="0.15">
      <c r="A31" s="29" t="s">
        <v>1274</v>
      </c>
      <c r="B31" s="31">
        <f>VLOOKUP(A31,Master!$A:$H,2,FALSE)</f>
        <v>41251</v>
      </c>
      <c r="C31" s="65">
        <f>VLOOKUP(A31,Master!$A:$H,3,FALSE)</f>
        <v>0.66666666666666696</v>
      </c>
      <c r="D31" s="31" t="str">
        <f>VLOOKUP(A31,Master!$A:$H,4,FALSE)</f>
        <v>JOE</v>
      </c>
      <c r="E31" s="31" t="s">
        <v>19</v>
      </c>
      <c r="F31" s="31" t="s">
        <v>15</v>
      </c>
      <c r="G31" s="66">
        <f>VLOOKUP(A31,Master!$A:$H,7,FALSE)</f>
        <v>8</v>
      </c>
      <c r="H31" s="31" t="str">
        <f>VLOOKUP(A31,Master!$A:$H,8,FALSE)</f>
        <v>Girls</v>
      </c>
      <c r="I31" s="5" t="str">
        <f t="shared" si="0"/>
        <v>SJN1IHM1</v>
      </c>
      <c r="J31" s="5" t="str">
        <f t="shared" si="1"/>
        <v>JOEIHM1</v>
      </c>
      <c r="K31" s="5"/>
      <c r="L31" s="5"/>
      <c r="M31" s="5"/>
      <c r="N31" s="5"/>
      <c r="O31" s="5"/>
      <c r="P31" s="10" t="str">
        <f>N2</f>
        <v>BRG1</v>
      </c>
      <c r="Q31" s="10" t="str">
        <f>N3</f>
        <v>CTK1</v>
      </c>
      <c r="R31" s="10" t="str">
        <f>N4</f>
        <v>IHM1</v>
      </c>
      <c r="S31" s="10" t="str">
        <f>N5</f>
        <v>JOE1</v>
      </c>
      <c r="T31" s="10" t="str">
        <f>N6</f>
        <v>JUD1</v>
      </c>
      <c r="U31" s="10" t="str">
        <f>N7</f>
        <v>NDA1</v>
      </c>
      <c r="V31" s="10" t="str">
        <f>N8</f>
        <v>OLA1</v>
      </c>
      <c r="W31" s="10" t="str">
        <f>N9</f>
        <v>OLA2</v>
      </c>
      <c r="X31" s="10" t="str">
        <f>N10</f>
        <v>SJN1</v>
      </c>
      <c r="Y31" s="10" t="str">
        <f>N11</f>
        <v>SPC1</v>
      </c>
      <c r="Z31" s="10" t="str">
        <f>N12</f>
        <v>STM1</v>
      </c>
      <c r="AA31" s="10" t="str">
        <f>N13</f>
        <v>BYE</v>
      </c>
      <c r="AB31" s="10" t="s">
        <v>29</v>
      </c>
    </row>
    <row r="32" spans="1:28" ht="12.6" customHeight="1" x14ac:dyDescent="0.15">
      <c r="A32" s="29" t="s">
        <v>1275</v>
      </c>
      <c r="B32" s="31">
        <f>VLOOKUP(A32,Master!$A:$H,2,FALSE)</f>
        <v>41258</v>
      </c>
      <c r="C32" s="65">
        <f>VLOOKUP(A32,Master!$A:$H,3,FALSE)</f>
        <v>0.79166666666666696</v>
      </c>
      <c r="D32" s="31" t="str">
        <f>VLOOKUP(A32,Master!$A:$H,4,FALSE)</f>
        <v>JUD</v>
      </c>
      <c r="E32" s="31" t="s">
        <v>15</v>
      </c>
      <c r="F32" s="31" t="s">
        <v>4</v>
      </c>
      <c r="G32" s="66">
        <f>VLOOKUP(A32,Master!$A:$H,7,FALSE)</f>
        <v>8</v>
      </c>
      <c r="H32" s="31" t="str">
        <f>VLOOKUP(A32,Master!$A:$H,8,FALSE)</f>
        <v>Girls</v>
      </c>
      <c r="I32" s="5" t="str">
        <f t="shared" si="0"/>
        <v>IHM1CTK1</v>
      </c>
      <c r="J32" s="5" t="str">
        <f t="shared" si="1"/>
        <v>JUDCTK1</v>
      </c>
      <c r="K32" s="5"/>
      <c r="L32" s="5"/>
      <c r="M32" s="5"/>
      <c r="O32" s="8" t="str">
        <f t="shared" ref="O32:O43" si="24">N2</f>
        <v>BRG1</v>
      </c>
      <c r="P32" s="58">
        <f t="shared" ref="P32:AA43" si="25">SUM(COUNTIF($I$2:$I$61,CONCATENATE($O32,P$31))+COUNTIF($I$2:$I$61,CONCATENATE(P$31,$O32)))</f>
        <v>0</v>
      </c>
      <c r="Q32" s="54">
        <f t="shared" si="25"/>
        <v>1</v>
      </c>
      <c r="R32" s="54">
        <f t="shared" si="25"/>
        <v>1</v>
      </c>
      <c r="S32" s="54">
        <f t="shared" si="25"/>
        <v>1</v>
      </c>
      <c r="T32" s="54">
        <f t="shared" si="25"/>
        <v>0</v>
      </c>
      <c r="U32" s="54">
        <f t="shared" si="25"/>
        <v>1</v>
      </c>
      <c r="V32" s="54">
        <f t="shared" si="25"/>
        <v>1</v>
      </c>
      <c r="W32" s="54">
        <f t="shared" si="25"/>
        <v>1</v>
      </c>
      <c r="X32" s="54">
        <f t="shared" si="25"/>
        <v>1</v>
      </c>
      <c r="Y32" s="54">
        <f t="shared" si="25"/>
        <v>1</v>
      </c>
      <c r="Z32" s="54">
        <f t="shared" si="25"/>
        <v>1</v>
      </c>
      <c r="AA32" s="54">
        <f t="shared" si="25"/>
        <v>1</v>
      </c>
      <c r="AB32" s="63">
        <f t="shared" ref="AB32:AB43" si="26">SUM(P32:AA32)</f>
        <v>10</v>
      </c>
    </row>
    <row r="33" spans="1:28" ht="12.6" customHeight="1" x14ac:dyDescent="0.15">
      <c r="A33" s="29" t="s">
        <v>1276</v>
      </c>
      <c r="B33" s="31">
        <f>VLOOKUP(A33,Master!$A:$H,2,FALSE)</f>
        <v>41258</v>
      </c>
      <c r="C33" s="65">
        <f>VLOOKUP(A33,Master!$A:$H,3,FALSE)</f>
        <v>0.75</v>
      </c>
      <c r="D33" s="31" t="str">
        <f>VLOOKUP(A33,Master!$A:$H,4,FALSE)</f>
        <v>SPC</v>
      </c>
      <c r="E33" s="31" t="s">
        <v>12</v>
      </c>
      <c r="F33" s="31" t="s">
        <v>19</v>
      </c>
      <c r="G33" s="66">
        <f>VLOOKUP(A33,Master!$A:$H,7,FALSE)</f>
        <v>8</v>
      </c>
      <c r="H33" s="31" t="str">
        <f>VLOOKUP(A33,Master!$A:$H,8,FALSE)</f>
        <v>Girls</v>
      </c>
      <c r="I33" s="5" t="str">
        <f t="shared" si="0"/>
        <v>JUD1SJN1</v>
      </c>
      <c r="J33" s="5" t="str">
        <f t="shared" si="1"/>
        <v>SPCSJN1</v>
      </c>
      <c r="K33" s="5"/>
      <c r="L33" s="5"/>
      <c r="M33" s="5"/>
      <c r="O33" s="8" t="str">
        <f t="shared" si="24"/>
        <v>CTK1</v>
      </c>
      <c r="P33" s="59">
        <f t="shared" si="25"/>
        <v>1</v>
      </c>
      <c r="Q33" s="58">
        <f t="shared" si="25"/>
        <v>0</v>
      </c>
      <c r="R33" s="58">
        <f t="shared" si="25"/>
        <v>1</v>
      </c>
      <c r="S33" s="59">
        <f t="shared" si="25"/>
        <v>1</v>
      </c>
      <c r="T33" s="59">
        <f t="shared" si="25"/>
        <v>1</v>
      </c>
      <c r="U33" s="59">
        <f t="shared" si="25"/>
        <v>1</v>
      </c>
      <c r="V33" s="59">
        <f t="shared" si="25"/>
        <v>1</v>
      </c>
      <c r="W33" s="59">
        <f t="shared" si="25"/>
        <v>1</v>
      </c>
      <c r="X33" s="59">
        <f t="shared" si="25"/>
        <v>1</v>
      </c>
      <c r="Y33" s="59">
        <f t="shared" si="25"/>
        <v>0</v>
      </c>
      <c r="Z33" s="59">
        <f t="shared" si="25"/>
        <v>1</v>
      </c>
      <c r="AA33" s="59">
        <f t="shared" si="25"/>
        <v>1</v>
      </c>
      <c r="AB33" s="60">
        <f t="shared" si="26"/>
        <v>10</v>
      </c>
    </row>
    <row r="34" spans="1:28" ht="12.6" customHeight="1" x14ac:dyDescent="0.15">
      <c r="A34" s="29" t="s">
        <v>1277</v>
      </c>
      <c r="B34" s="31">
        <f>VLOOKUP(A34,Master!$A:$H,2,FALSE)</f>
        <v>41258</v>
      </c>
      <c r="C34" s="65">
        <f>VLOOKUP(A34,Master!$A:$H,3,FALSE)</f>
        <v>0.70833333333333304</v>
      </c>
      <c r="D34" s="31" t="str">
        <f>VLOOKUP(A34,Master!$A:$H,4,FALSE)</f>
        <v>STM</v>
      </c>
      <c r="E34" s="31" t="s">
        <v>25</v>
      </c>
      <c r="F34" s="31" t="s">
        <v>17</v>
      </c>
      <c r="G34" s="66">
        <f>VLOOKUP(A34,Master!$A:$H,7,FALSE)</f>
        <v>8</v>
      </c>
      <c r="H34" s="31" t="str">
        <f>VLOOKUP(A34,Master!$A:$H,8,FALSE)</f>
        <v>Girls</v>
      </c>
      <c r="I34" s="5" t="str">
        <f t="shared" si="0"/>
        <v>OLA2BYE</v>
      </c>
      <c r="J34" s="5" t="str">
        <f t="shared" si="1"/>
        <v>STMBYE</v>
      </c>
      <c r="K34" s="5"/>
      <c r="L34" s="5"/>
      <c r="O34" s="8" t="str">
        <f t="shared" si="24"/>
        <v>IHM1</v>
      </c>
      <c r="P34" s="59">
        <f t="shared" si="25"/>
        <v>1</v>
      </c>
      <c r="Q34" s="58">
        <f t="shared" si="25"/>
        <v>1</v>
      </c>
      <c r="R34" s="58">
        <f t="shared" si="25"/>
        <v>0</v>
      </c>
      <c r="S34" s="59">
        <f t="shared" si="25"/>
        <v>1</v>
      </c>
      <c r="T34" s="59">
        <f t="shared" si="25"/>
        <v>1</v>
      </c>
      <c r="U34" s="59">
        <f t="shared" si="25"/>
        <v>1</v>
      </c>
      <c r="V34" s="59">
        <f t="shared" si="25"/>
        <v>1</v>
      </c>
      <c r="W34" s="59">
        <f t="shared" si="25"/>
        <v>1</v>
      </c>
      <c r="X34" s="59">
        <f t="shared" si="25"/>
        <v>1</v>
      </c>
      <c r="Y34" s="59">
        <f t="shared" si="25"/>
        <v>1</v>
      </c>
      <c r="Z34" s="59">
        <f t="shared" si="25"/>
        <v>0</v>
      </c>
      <c r="AA34" s="59">
        <f t="shared" si="25"/>
        <v>1</v>
      </c>
      <c r="AB34" s="60">
        <f t="shared" si="26"/>
        <v>10</v>
      </c>
    </row>
    <row r="35" spans="1:28" ht="12.6" customHeight="1" x14ac:dyDescent="0.15">
      <c r="A35" s="29" t="s">
        <v>1278</v>
      </c>
      <c r="B35" s="31">
        <f>VLOOKUP(A35,Master!$A:$H,2,FALSE)</f>
        <v>41258</v>
      </c>
      <c r="C35" s="65">
        <f>VLOOKUP(A35,Master!$A:$H,3,FALSE)</f>
        <v>0.79166666666666696</v>
      </c>
      <c r="D35" s="31" t="str">
        <f>VLOOKUP(A35,Master!$A:$H,4,FALSE)</f>
        <v>OLA</v>
      </c>
      <c r="E35" s="31" t="s">
        <v>43</v>
      </c>
      <c r="F35" s="31" t="s">
        <v>18</v>
      </c>
      <c r="G35" s="66">
        <f>VLOOKUP(A35,Master!$A:$H,7,FALSE)</f>
        <v>8</v>
      </c>
      <c r="H35" s="31" t="str">
        <f>VLOOKUP(A35,Master!$A:$H,8,FALSE)</f>
        <v>Girls</v>
      </c>
      <c r="I35" s="5" t="str">
        <f t="shared" si="0"/>
        <v>JOE1STM1</v>
      </c>
      <c r="J35" s="5" t="str">
        <f t="shared" si="1"/>
        <v>OLASTM1</v>
      </c>
      <c r="K35" s="5"/>
      <c r="L35" s="5"/>
      <c r="O35" s="8" t="str">
        <f t="shared" si="24"/>
        <v>JOE1</v>
      </c>
      <c r="P35" s="54">
        <f t="shared" si="25"/>
        <v>1</v>
      </c>
      <c r="Q35" s="54">
        <f t="shared" si="25"/>
        <v>1</v>
      </c>
      <c r="R35" s="54">
        <f t="shared" si="25"/>
        <v>1</v>
      </c>
      <c r="S35" s="58">
        <f t="shared" si="25"/>
        <v>0</v>
      </c>
      <c r="T35" s="54">
        <f t="shared" si="25"/>
        <v>1</v>
      </c>
      <c r="U35" s="54">
        <f t="shared" si="25"/>
        <v>1</v>
      </c>
      <c r="V35" s="54">
        <f t="shared" si="25"/>
        <v>1</v>
      </c>
      <c r="W35" s="54">
        <f t="shared" si="25"/>
        <v>1</v>
      </c>
      <c r="X35" s="54">
        <f t="shared" si="25"/>
        <v>0</v>
      </c>
      <c r="Y35" s="54">
        <f t="shared" si="25"/>
        <v>1</v>
      </c>
      <c r="Z35" s="54">
        <f t="shared" si="25"/>
        <v>1</v>
      </c>
      <c r="AA35" s="54">
        <f t="shared" si="25"/>
        <v>1</v>
      </c>
      <c r="AB35" s="63">
        <f t="shared" si="26"/>
        <v>10</v>
      </c>
    </row>
    <row r="36" spans="1:28" ht="12.6" customHeight="1" x14ac:dyDescent="0.2">
      <c r="A36" s="29" t="s">
        <v>1279</v>
      </c>
      <c r="B36" s="31">
        <f>VLOOKUP(A36,Master!$A:$H,2,FALSE)</f>
        <v>41258</v>
      </c>
      <c r="C36" s="65">
        <f>VLOOKUP(A36,Master!$A:$H,3,FALSE)</f>
        <v>0</v>
      </c>
      <c r="D36" s="31" t="str">
        <f>VLOOKUP(A36,Master!$A:$H,4,FALSE)</f>
        <v>BYE</v>
      </c>
      <c r="E36" s="31" t="s">
        <v>20</v>
      </c>
      <c r="F36" s="31" t="s">
        <v>7</v>
      </c>
      <c r="G36" s="66">
        <f>VLOOKUP(A36,Master!$A:$H,7,FALSE)</f>
        <v>8</v>
      </c>
      <c r="H36" s="31" t="str">
        <f>VLOOKUP(A36,Master!$A:$H,8,FALSE)</f>
        <v>Girls</v>
      </c>
      <c r="I36" s="5" t="str">
        <f t="shared" si="0"/>
        <v>OLA1BRG1</v>
      </c>
      <c r="J36" s="5" t="str">
        <f t="shared" si="1"/>
        <v>BYEBRG1</v>
      </c>
      <c r="K36" s="5"/>
      <c r="L36" s="5"/>
      <c r="N36"/>
      <c r="O36" s="8" t="str">
        <f t="shared" si="24"/>
        <v>JUD1</v>
      </c>
      <c r="P36" s="59">
        <f t="shared" si="25"/>
        <v>0</v>
      </c>
      <c r="Q36" s="59">
        <f t="shared" si="25"/>
        <v>1</v>
      </c>
      <c r="R36" s="59">
        <f t="shared" si="25"/>
        <v>1</v>
      </c>
      <c r="S36" s="59">
        <f t="shared" si="25"/>
        <v>1</v>
      </c>
      <c r="T36" s="58">
        <f t="shared" si="25"/>
        <v>0</v>
      </c>
      <c r="U36" s="59">
        <f t="shared" si="25"/>
        <v>1</v>
      </c>
      <c r="V36" s="59">
        <f t="shared" si="25"/>
        <v>1</v>
      </c>
      <c r="W36" s="59">
        <f t="shared" si="25"/>
        <v>1</v>
      </c>
      <c r="X36" s="59">
        <f t="shared" si="25"/>
        <v>1</v>
      </c>
      <c r="Y36" s="59">
        <f t="shared" si="25"/>
        <v>1</v>
      </c>
      <c r="Z36" s="59">
        <f t="shared" si="25"/>
        <v>1</v>
      </c>
      <c r="AA36" s="59">
        <f t="shared" si="25"/>
        <v>1</v>
      </c>
      <c r="AB36" s="60">
        <f t="shared" si="26"/>
        <v>10</v>
      </c>
    </row>
    <row r="37" spans="1:28" ht="12.6" customHeight="1" x14ac:dyDescent="0.2">
      <c r="A37" s="29" t="s">
        <v>1280</v>
      </c>
      <c r="B37" s="31">
        <f>VLOOKUP(A37,Master!$A:$H,2,FALSE)</f>
        <v>41258</v>
      </c>
      <c r="C37" s="65">
        <f>VLOOKUP(A37,Master!$A:$H,3,FALSE)</f>
        <v>0.70833333333333304</v>
      </c>
      <c r="D37" s="31" t="str">
        <f>VLOOKUP(A37,Master!$A:$H,4,FALSE)</f>
        <v>BRG</v>
      </c>
      <c r="E37" s="31" t="s">
        <v>26</v>
      </c>
      <c r="F37" s="31" t="s">
        <v>48</v>
      </c>
      <c r="G37" s="66">
        <f>VLOOKUP(A37,Master!$A:$H,7,FALSE)</f>
        <v>8</v>
      </c>
      <c r="H37" s="31" t="str">
        <f>VLOOKUP(A37,Master!$A:$H,8,FALSE)</f>
        <v>Girls</v>
      </c>
      <c r="I37" s="5" t="str">
        <f t="shared" si="0"/>
        <v>SPC1NDA1</v>
      </c>
      <c r="J37" s="5" t="str">
        <f t="shared" si="1"/>
        <v>BRGNDA1</v>
      </c>
      <c r="K37" s="5"/>
      <c r="L37" s="5"/>
      <c r="N37"/>
      <c r="O37" s="8" t="str">
        <f t="shared" si="24"/>
        <v>NDA1</v>
      </c>
      <c r="P37" s="54">
        <f t="shared" si="25"/>
        <v>1</v>
      </c>
      <c r="Q37" s="54">
        <f t="shared" si="25"/>
        <v>1</v>
      </c>
      <c r="R37" s="54">
        <f t="shared" si="25"/>
        <v>1</v>
      </c>
      <c r="S37" s="54">
        <f t="shared" si="25"/>
        <v>1</v>
      </c>
      <c r="T37" s="54">
        <f t="shared" si="25"/>
        <v>1</v>
      </c>
      <c r="U37" s="58">
        <f t="shared" si="25"/>
        <v>0</v>
      </c>
      <c r="V37" s="54">
        <f t="shared" si="25"/>
        <v>1</v>
      </c>
      <c r="W37" s="54">
        <f t="shared" si="25"/>
        <v>0</v>
      </c>
      <c r="X37" s="54">
        <f t="shared" si="25"/>
        <v>1</v>
      </c>
      <c r="Y37" s="54">
        <f t="shared" si="25"/>
        <v>1</v>
      </c>
      <c r="Z37" s="54">
        <f t="shared" si="25"/>
        <v>1</v>
      </c>
      <c r="AA37" s="54">
        <f t="shared" si="25"/>
        <v>1</v>
      </c>
      <c r="AB37" s="63">
        <f t="shared" si="26"/>
        <v>10</v>
      </c>
    </row>
    <row r="38" spans="1:28" ht="12.6" customHeight="1" x14ac:dyDescent="0.2">
      <c r="A38" s="29" t="s">
        <v>1281</v>
      </c>
      <c r="B38" s="31">
        <f>VLOOKUP(A38,Master!$A:$H,2,FALSE)</f>
        <v>41279</v>
      </c>
      <c r="C38" s="65">
        <f>VLOOKUP(A38,Master!$A:$H,3,FALSE)</f>
        <v>0.83333333333333304</v>
      </c>
      <c r="D38" s="31" t="str">
        <f>VLOOKUP(A38,Master!$A:$H,4,FALSE)</f>
        <v>BRG</v>
      </c>
      <c r="E38" s="31" t="s">
        <v>48</v>
      </c>
      <c r="F38" s="31" t="s">
        <v>43</v>
      </c>
      <c r="G38" s="66">
        <f>VLOOKUP(A38,Master!$A:$H,7,FALSE)</f>
        <v>8</v>
      </c>
      <c r="H38" s="31" t="str">
        <f>VLOOKUP(A38,Master!$A:$H,8,FALSE)</f>
        <v>Girls</v>
      </c>
      <c r="I38" s="5" t="str">
        <f t="shared" si="0"/>
        <v>NDA1JOE1</v>
      </c>
      <c r="J38" s="5" t="str">
        <f t="shared" si="1"/>
        <v>BRGJOE1</v>
      </c>
      <c r="K38" s="5"/>
      <c r="L38" s="5"/>
      <c r="N38"/>
      <c r="O38" s="8" t="str">
        <f t="shared" si="24"/>
        <v>OLA1</v>
      </c>
      <c r="P38" s="59">
        <f t="shared" si="25"/>
        <v>1</v>
      </c>
      <c r="Q38" s="59">
        <f t="shared" si="25"/>
        <v>1</v>
      </c>
      <c r="R38" s="59">
        <f t="shared" si="25"/>
        <v>1</v>
      </c>
      <c r="S38" s="59">
        <f t="shared" si="25"/>
        <v>1</v>
      </c>
      <c r="T38" s="59">
        <f t="shared" si="25"/>
        <v>1</v>
      </c>
      <c r="U38" s="59">
        <f t="shared" si="25"/>
        <v>1</v>
      </c>
      <c r="V38" s="58">
        <f t="shared" si="25"/>
        <v>0</v>
      </c>
      <c r="W38" s="59">
        <f t="shared" si="25"/>
        <v>1</v>
      </c>
      <c r="X38" s="59">
        <f t="shared" si="25"/>
        <v>1</v>
      </c>
      <c r="Y38" s="59">
        <f t="shared" si="25"/>
        <v>1</v>
      </c>
      <c r="Z38" s="59">
        <f t="shared" si="25"/>
        <v>1</v>
      </c>
      <c r="AA38" s="59">
        <f t="shared" si="25"/>
        <v>0</v>
      </c>
      <c r="AB38" s="60">
        <f t="shared" si="26"/>
        <v>10</v>
      </c>
    </row>
    <row r="39" spans="1:28" ht="12.6" customHeight="1" x14ac:dyDescent="0.2">
      <c r="A39" s="29" t="s">
        <v>1282</v>
      </c>
      <c r="B39" s="31">
        <f>VLOOKUP(A39,Master!$A:$H,2,FALSE)</f>
        <v>41279</v>
      </c>
      <c r="C39" s="65">
        <f>VLOOKUP(A39,Master!$A:$H,3,FALSE)</f>
        <v>0.625000000000001</v>
      </c>
      <c r="D39" s="31" t="str">
        <f>VLOOKUP(A39,Master!$A:$H,4,FALSE)</f>
        <v>JOE</v>
      </c>
      <c r="E39" s="31" t="s">
        <v>26</v>
      </c>
      <c r="F39" s="31" t="s">
        <v>15</v>
      </c>
      <c r="G39" s="66">
        <f>VLOOKUP(A39,Master!$A:$H,7,FALSE)</f>
        <v>8</v>
      </c>
      <c r="H39" s="31" t="str">
        <f>VLOOKUP(A39,Master!$A:$H,8,FALSE)</f>
        <v>Girls</v>
      </c>
      <c r="I39" s="5" t="str">
        <f t="shared" si="0"/>
        <v>SPC1IHM1</v>
      </c>
      <c r="J39" s="5" t="str">
        <f t="shared" si="1"/>
        <v>JOEIHM1</v>
      </c>
      <c r="K39" s="5"/>
      <c r="L39" s="5"/>
      <c r="N39"/>
      <c r="O39" s="8" t="str">
        <f t="shared" si="24"/>
        <v>OLA2</v>
      </c>
      <c r="P39" s="54">
        <f t="shared" si="25"/>
        <v>1</v>
      </c>
      <c r="Q39" s="54">
        <f t="shared" si="25"/>
        <v>1</v>
      </c>
      <c r="R39" s="54">
        <f t="shared" si="25"/>
        <v>1</v>
      </c>
      <c r="S39" s="54">
        <f t="shared" si="25"/>
        <v>1</v>
      </c>
      <c r="T39" s="54">
        <f t="shared" si="25"/>
        <v>1</v>
      </c>
      <c r="U39" s="54">
        <f t="shared" si="25"/>
        <v>0</v>
      </c>
      <c r="V39" s="54">
        <f t="shared" si="25"/>
        <v>1</v>
      </c>
      <c r="W39" s="58">
        <f t="shared" si="25"/>
        <v>0</v>
      </c>
      <c r="X39" s="58">
        <f t="shared" si="25"/>
        <v>1</v>
      </c>
      <c r="Y39" s="54">
        <f t="shared" si="25"/>
        <v>1</v>
      </c>
      <c r="Z39" s="54">
        <f t="shared" si="25"/>
        <v>1</v>
      </c>
      <c r="AA39" s="54">
        <f t="shared" si="25"/>
        <v>1</v>
      </c>
      <c r="AB39" s="63">
        <f t="shared" si="26"/>
        <v>10</v>
      </c>
    </row>
    <row r="40" spans="1:28" ht="12.6" customHeight="1" x14ac:dyDescent="0.2">
      <c r="A40" s="29" t="s">
        <v>1283</v>
      </c>
      <c r="B40" s="31">
        <f>VLOOKUP(A40,Master!$A:$H,2,FALSE)</f>
        <v>41279</v>
      </c>
      <c r="C40" s="65">
        <f>VLOOKUP(A40,Master!$A:$H,3,FALSE)</f>
        <v>0.79166666666666696</v>
      </c>
      <c r="D40" s="31" t="str">
        <f>VLOOKUP(A40,Master!$A:$H,4,FALSE)</f>
        <v>OLA</v>
      </c>
      <c r="E40" s="31" t="s">
        <v>4</v>
      </c>
      <c r="F40" s="31" t="s">
        <v>12</v>
      </c>
      <c r="G40" s="66">
        <f>VLOOKUP(A40,Master!$A:$H,7,FALSE)</f>
        <v>8</v>
      </c>
      <c r="H40" s="31" t="str">
        <f>VLOOKUP(A40,Master!$A:$H,8,FALSE)</f>
        <v>Girls</v>
      </c>
      <c r="I40" s="5" t="str">
        <f t="shared" si="0"/>
        <v>CTK1JUD1</v>
      </c>
      <c r="J40" s="5" t="str">
        <f t="shared" si="1"/>
        <v>OLAJUD1</v>
      </c>
      <c r="K40" s="5"/>
      <c r="L40" s="5"/>
      <c r="N40"/>
      <c r="O40" s="8" t="str">
        <f t="shared" si="24"/>
        <v>SJN1</v>
      </c>
      <c r="P40" s="54">
        <f t="shared" si="25"/>
        <v>1</v>
      </c>
      <c r="Q40" s="54">
        <f t="shared" si="25"/>
        <v>1</v>
      </c>
      <c r="R40" s="54">
        <f t="shared" si="25"/>
        <v>1</v>
      </c>
      <c r="S40" s="54">
        <f t="shared" si="25"/>
        <v>0</v>
      </c>
      <c r="T40" s="54">
        <f t="shared" si="25"/>
        <v>1</v>
      </c>
      <c r="U40" s="54">
        <f t="shared" si="25"/>
        <v>1</v>
      </c>
      <c r="V40" s="54">
        <f t="shared" si="25"/>
        <v>1</v>
      </c>
      <c r="W40" s="58">
        <f t="shared" si="25"/>
        <v>1</v>
      </c>
      <c r="X40" s="58">
        <f t="shared" si="25"/>
        <v>0</v>
      </c>
      <c r="Y40" s="54">
        <f t="shared" si="25"/>
        <v>1</v>
      </c>
      <c r="Z40" s="54">
        <f t="shared" si="25"/>
        <v>1</v>
      </c>
      <c r="AA40" s="54">
        <f t="shared" si="25"/>
        <v>1</v>
      </c>
      <c r="AB40" s="63">
        <f t="shared" si="26"/>
        <v>10</v>
      </c>
    </row>
    <row r="41" spans="1:28" ht="12.6" customHeight="1" x14ac:dyDescent="0.2">
      <c r="A41" s="29" t="s">
        <v>1284</v>
      </c>
      <c r="B41" s="31">
        <f>VLOOKUP(A41,Master!$A:$H,2,FALSE)</f>
        <v>41279</v>
      </c>
      <c r="C41" s="65">
        <f>VLOOKUP(A41,Master!$A:$H,3,FALSE)</f>
        <v>0.83333333333333304</v>
      </c>
      <c r="D41" s="31" t="str">
        <f>VLOOKUP(A41,Master!$A:$H,4,FALSE)</f>
        <v>CTK</v>
      </c>
      <c r="E41" s="31" t="s">
        <v>19</v>
      </c>
      <c r="F41" s="31" t="s">
        <v>17</v>
      </c>
      <c r="G41" s="66">
        <f>VLOOKUP(A41,Master!$A:$H,7,FALSE)</f>
        <v>8</v>
      </c>
      <c r="H41" s="31" t="str">
        <f>VLOOKUP(A41,Master!$A:$H,8,FALSE)</f>
        <v>Girls</v>
      </c>
      <c r="I41" s="5" t="str">
        <f t="shared" si="0"/>
        <v>SJN1BYE</v>
      </c>
      <c r="J41" s="5" t="str">
        <f t="shared" si="1"/>
        <v>CTKBYE</v>
      </c>
      <c r="K41" s="5"/>
      <c r="L41" s="5"/>
      <c r="N41"/>
      <c r="O41" s="8" t="str">
        <f t="shared" si="24"/>
        <v>SPC1</v>
      </c>
      <c r="P41" s="59">
        <f t="shared" si="25"/>
        <v>1</v>
      </c>
      <c r="Q41" s="59">
        <f t="shared" si="25"/>
        <v>0</v>
      </c>
      <c r="R41" s="59">
        <f t="shared" si="25"/>
        <v>1</v>
      </c>
      <c r="S41" s="59">
        <f t="shared" si="25"/>
        <v>1</v>
      </c>
      <c r="T41" s="59">
        <f t="shared" si="25"/>
        <v>1</v>
      </c>
      <c r="U41" s="59">
        <f t="shared" si="25"/>
        <v>1</v>
      </c>
      <c r="V41" s="59">
        <f t="shared" si="25"/>
        <v>1</v>
      </c>
      <c r="W41" s="59">
        <f t="shared" si="25"/>
        <v>1</v>
      </c>
      <c r="X41" s="59">
        <f t="shared" si="25"/>
        <v>1</v>
      </c>
      <c r="Y41" s="58">
        <f t="shared" si="25"/>
        <v>0</v>
      </c>
      <c r="Z41" s="59">
        <f t="shared" si="25"/>
        <v>1</v>
      </c>
      <c r="AA41" s="59">
        <f t="shared" si="25"/>
        <v>1</v>
      </c>
      <c r="AB41" s="60">
        <f t="shared" si="26"/>
        <v>10</v>
      </c>
    </row>
    <row r="42" spans="1:28" ht="12.6" customHeight="1" x14ac:dyDescent="0.2">
      <c r="A42" s="29" t="s">
        <v>1285</v>
      </c>
      <c r="B42" s="31">
        <f>VLOOKUP(A42,Master!$A:$H,2,FALSE)</f>
        <v>41279</v>
      </c>
      <c r="C42" s="65">
        <f>VLOOKUP(A42,Master!$A:$H,3,FALSE)</f>
        <v>0</v>
      </c>
      <c r="D42" s="31" t="str">
        <f>VLOOKUP(A42,Master!$A:$H,4,FALSE)</f>
        <v>BYE</v>
      </c>
      <c r="E42" s="31" t="s">
        <v>25</v>
      </c>
      <c r="F42" s="31" t="s">
        <v>7</v>
      </c>
      <c r="G42" s="66">
        <f>VLOOKUP(A42,Master!$A:$H,7,FALSE)</f>
        <v>8</v>
      </c>
      <c r="H42" s="31" t="str">
        <f>VLOOKUP(A42,Master!$A:$H,8,FALSE)</f>
        <v>Girls</v>
      </c>
      <c r="I42" s="5" t="str">
        <f t="shared" si="0"/>
        <v>OLA2BRG1</v>
      </c>
      <c r="J42" s="5" t="str">
        <f t="shared" si="1"/>
        <v>BYEBRG1</v>
      </c>
      <c r="K42" s="5"/>
      <c r="L42" s="5"/>
      <c r="N42"/>
      <c r="O42" s="8" t="str">
        <f t="shared" si="24"/>
        <v>STM1</v>
      </c>
      <c r="P42" s="54">
        <f t="shared" si="25"/>
        <v>1</v>
      </c>
      <c r="Q42" s="54">
        <f t="shared" si="25"/>
        <v>1</v>
      </c>
      <c r="R42" s="54">
        <f t="shared" si="25"/>
        <v>0</v>
      </c>
      <c r="S42" s="54">
        <f t="shared" si="25"/>
        <v>1</v>
      </c>
      <c r="T42" s="54">
        <f t="shared" si="25"/>
        <v>1</v>
      </c>
      <c r="U42" s="54">
        <f t="shared" si="25"/>
        <v>1</v>
      </c>
      <c r="V42" s="54">
        <f t="shared" si="25"/>
        <v>1</v>
      </c>
      <c r="W42" s="54">
        <f t="shared" si="25"/>
        <v>1</v>
      </c>
      <c r="X42" s="54">
        <f t="shared" si="25"/>
        <v>1</v>
      </c>
      <c r="Y42" s="54">
        <f t="shared" si="25"/>
        <v>1</v>
      </c>
      <c r="Z42" s="58">
        <f t="shared" si="25"/>
        <v>0</v>
      </c>
      <c r="AA42" s="54">
        <f t="shared" si="25"/>
        <v>1</v>
      </c>
      <c r="AB42" s="63">
        <f t="shared" si="26"/>
        <v>10</v>
      </c>
    </row>
    <row r="43" spans="1:28" ht="12.6" customHeight="1" x14ac:dyDescent="0.2">
      <c r="A43" s="29" t="s">
        <v>1286</v>
      </c>
      <c r="B43" s="31">
        <f>VLOOKUP(A43,Master!$A:$H,2,FALSE)</f>
        <v>41279</v>
      </c>
      <c r="C43" s="65">
        <f>VLOOKUP(A43,Master!$A:$H,3,FALSE)</f>
        <v>0.70833333333333404</v>
      </c>
      <c r="D43" s="31" t="str">
        <f>VLOOKUP(A43,Master!$A:$H,4,FALSE)</f>
        <v>IHM</v>
      </c>
      <c r="E43" s="31" t="s">
        <v>18</v>
      </c>
      <c r="F43" s="31" t="s">
        <v>20</v>
      </c>
      <c r="G43" s="66">
        <f>VLOOKUP(A43,Master!$A:$H,7,FALSE)</f>
        <v>8</v>
      </c>
      <c r="H43" s="31" t="str">
        <f>VLOOKUP(A43,Master!$A:$H,8,FALSE)</f>
        <v>Girls</v>
      </c>
      <c r="I43" s="5" t="str">
        <f t="shared" si="0"/>
        <v>STM1OLA1</v>
      </c>
      <c r="J43" s="5" t="str">
        <f t="shared" si="1"/>
        <v>IHMOLA1</v>
      </c>
      <c r="K43" s="5"/>
      <c r="L43" s="5"/>
      <c r="N43"/>
      <c r="O43" s="8" t="str">
        <f t="shared" si="24"/>
        <v>BYE</v>
      </c>
      <c r="P43" s="59">
        <f t="shared" si="25"/>
        <v>1</v>
      </c>
      <c r="Q43" s="59">
        <f t="shared" si="25"/>
        <v>1</v>
      </c>
      <c r="R43" s="59">
        <f t="shared" si="25"/>
        <v>1</v>
      </c>
      <c r="S43" s="59">
        <f t="shared" si="25"/>
        <v>1</v>
      </c>
      <c r="T43" s="59">
        <f t="shared" si="25"/>
        <v>1</v>
      </c>
      <c r="U43" s="59">
        <f t="shared" si="25"/>
        <v>1</v>
      </c>
      <c r="V43" s="59">
        <f t="shared" si="25"/>
        <v>0</v>
      </c>
      <c r="W43" s="59">
        <f t="shared" si="25"/>
        <v>1</v>
      </c>
      <c r="X43" s="59">
        <f t="shared" si="25"/>
        <v>1</v>
      </c>
      <c r="Y43" s="59">
        <f t="shared" si="25"/>
        <v>1</v>
      </c>
      <c r="Z43" s="59">
        <f t="shared" si="25"/>
        <v>1</v>
      </c>
      <c r="AA43" s="58">
        <f t="shared" si="25"/>
        <v>0</v>
      </c>
      <c r="AB43" s="60">
        <f t="shared" si="26"/>
        <v>10</v>
      </c>
    </row>
    <row r="44" spans="1:28" ht="12.6" customHeight="1" x14ac:dyDescent="0.2">
      <c r="A44" s="29" t="s">
        <v>1287</v>
      </c>
      <c r="B44" s="31">
        <f>VLOOKUP(A44,Master!$A:$H,2,FALSE)</f>
        <v>41286</v>
      </c>
      <c r="C44" s="65">
        <f>VLOOKUP(A44,Master!$A:$H,3,FALSE)</f>
        <v>0</v>
      </c>
      <c r="D44" s="31" t="str">
        <f>VLOOKUP(A44,Master!$A:$H,4,FALSE)</f>
        <v>BYE</v>
      </c>
      <c r="E44" s="31" t="s">
        <v>7</v>
      </c>
      <c r="F44" s="31" t="s">
        <v>18</v>
      </c>
      <c r="G44" s="66">
        <f>VLOOKUP(A44,Master!$A:$H,7,FALSE)</f>
        <v>8</v>
      </c>
      <c r="H44" s="31" t="str">
        <f>VLOOKUP(A44,Master!$A:$H,8,FALSE)</f>
        <v>Girls</v>
      </c>
      <c r="I44" s="5" t="str">
        <f t="shared" si="0"/>
        <v>BRG1STM1</v>
      </c>
      <c r="J44" s="5" t="str">
        <f t="shared" si="1"/>
        <v>BYESTM1</v>
      </c>
      <c r="K44" s="5"/>
      <c r="L44" s="5"/>
      <c r="N44"/>
      <c r="O44" s="56" t="s">
        <v>29</v>
      </c>
      <c r="P44" s="9">
        <f t="shared" ref="P44:AA44" si="27">SUM(P32:P43)</f>
        <v>10</v>
      </c>
      <c r="Q44" s="9">
        <f t="shared" si="27"/>
        <v>10</v>
      </c>
      <c r="R44" s="9">
        <f t="shared" si="27"/>
        <v>10</v>
      </c>
      <c r="S44" s="9">
        <f t="shared" si="27"/>
        <v>10</v>
      </c>
      <c r="T44" s="9">
        <f t="shared" si="27"/>
        <v>10</v>
      </c>
      <c r="U44" s="9">
        <f t="shared" si="27"/>
        <v>10</v>
      </c>
      <c r="V44" s="9">
        <f t="shared" si="27"/>
        <v>10</v>
      </c>
      <c r="W44" s="9">
        <f t="shared" si="27"/>
        <v>10</v>
      </c>
      <c r="X44" s="9">
        <f t="shared" si="27"/>
        <v>10</v>
      </c>
      <c r="Y44" s="9">
        <f t="shared" si="27"/>
        <v>10</v>
      </c>
      <c r="Z44" s="9">
        <f t="shared" si="27"/>
        <v>10</v>
      </c>
      <c r="AA44" s="9">
        <f t="shared" si="27"/>
        <v>10</v>
      </c>
      <c r="AB44" s="10"/>
    </row>
    <row r="45" spans="1:28" ht="12.6" customHeight="1" x14ac:dyDescent="0.2">
      <c r="A45" s="29" t="s">
        <v>1288</v>
      </c>
      <c r="B45" s="31">
        <f>VLOOKUP(A45,Master!$A:$H,2,FALSE)</f>
        <v>41286</v>
      </c>
      <c r="C45" s="65">
        <f>VLOOKUP(A45,Master!$A:$H,3,FALSE)</f>
        <v>0.66666666666666696</v>
      </c>
      <c r="D45" s="31" t="str">
        <f>VLOOKUP(A45,Master!$A:$H,4,FALSE)</f>
        <v>BRG</v>
      </c>
      <c r="E45" s="31" t="s">
        <v>20</v>
      </c>
      <c r="F45" s="31" t="s">
        <v>48</v>
      </c>
      <c r="G45" s="66">
        <f>VLOOKUP(A45,Master!$A:$H,7,FALSE)</f>
        <v>8</v>
      </c>
      <c r="H45" s="31" t="str">
        <f>VLOOKUP(A45,Master!$A:$H,8,FALSE)</f>
        <v>Girls</v>
      </c>
      <c r="I45" s="5" t="str">
        <f t="shared" si="0"/>
        <v>OLA1NDA1</v>
      </c>
      <c r="J45" s="5" t="str">
        <f t="shared" si="1"/>
        <v>BRGNDA1</v>
      </c>
      <c r="K45" s="5"/>
      <c r="L45" s="5"/>
      <c r="N45"/>
    </row>
    <row r="46" spans="1:28" ht="12.6" customHeight="1" x14ac:dyDescent="0.2">
      <c r="A46" s="29" t="s">
        <v>1289</v>
      </c>
      <c r="B46" s="31">
        <f>VLOOKUP(A46,Master!$A:$H,2,FALSE)</f>
        <v>41286</v>
      </c>
      <c r="C46" s="65">
        <f>VLOOKUP(A46,Master!$A:$H,3,FALSE)</f>
        <v>0.66666666666666696</v>
      </c>
      <c r="D46" s="31" t="str">
        <f>VLOOKUP(A46,Master!$A:$H,4,FALSE)</f>
        <v>SJN</v>
      </c>
      <c r="E46" s="31" t="s">
        <v>15</v>
      </c>
      <c r="F46" s="31" t="s">
        <v>43</v>
      </c>
      <c r="G46" s="66">
        <f>VLOOKUP(A46,Master!$A:$H,7,FALSE)</f>
        <v>8</v>
      </c>
      <c r="H46" s="31" t="str">
        <f>VLOOKUP(A46,Master!$A:$H,8,FALSE)</f>
        <v>Girls</v>
      </c>
      <c r="I46" s="5" t="str">
        <f t="shared" si="0"/>
        <v>IHM1JOE1</v>
      </c>
      <c r="J46" s="5" t="str">
        <f t="shared" si="1"/>
        <v>SJNJOE1</v>
      </c>
      <c r="K46" s="5"/>
      <c r="L46" s="5"/>
      <c r="N46"/>
    </row>
    <row r="47" spans="1:28" ht="12.6" customHeight="1" x14ac:dyDescent="0.2">
      <c r="A47" s="29" t="s">
        <v>1290</v>
      </c>
      <c r="B47" s="31">
        <f>VLOOKUP(A47,Master!$A:$H,2,FALSE)</f>
        <v>41286</v>
      </c>
      <c r="C47" s="65">
        <f>VLOOKUP(A47,Master!$A:$H,3,FALSE)</f>
        <v>0.75</v>
      </c>
      <c r="D47" s="31" t="str">
        <f>VLOOKUP(A47,Master!$A:$H,4,FALSE)</f>
        <v>MAR-K</v>
      </c>
      <c r="E47" s="31" t="s">
        <v>12</v>
      </c>
      <c r="F47" s="31" t="s">
        <v>26</v>
      </c>
      <c r="G47" s="66">
        <f>VLOOKUP(A47,Master!$A:$H,7,FALSE)</f>
        <v>8</v>
      </c>
      <c r="H47" s="31" t="str">
        <f>VLOOKUP(A47,Master!$A:$H,8,FALSE)</f>
        <v>Girls</v>
      </c>
      <c r="I47" s="5" t="str">
        <f t="shared" si="0"/>
        <v>JUD1SPC1</v>
      </c>
      <c r="J47" s="5" t="str">
        <f t="shared" si="1"/>
        <v>MAR-KSPC1</v>
      </c>
      <c r="K47" s="5"/>
      <c r="L47" s="5"/>
      <c r="N47"/>
    </row>
    <row r="48" spans="1:28" ht="12.6" customHeight="1" x14ac:dyDescent="0.2">
      <c r="A48" s="29" t="s">
        <v>1291</v>
      </c>
      <c r="B48" s="31">
        <f>VLOOKUP(A48,Master!$A:$H,2,FALSE)</f>
        <v>41286</v>
      </c>
      <c r="C48" s="65">
        <f>VLOOKUP(A48,Master!$A:$H,3,FALSE)</f>
        <v>0.79166666666666696</v>
      </c>
      <c r="D48" s="31" t="str">
        <f>VLOOKUP(A48,Master!$A:$H,4,FALSE)</f>
        <v>CTK</v>
      </c>
      <c r="E48" s="31" t="s">
        <v>4</v>
      </c>
      <c r="F48" s="31" t="s">
        <v>17</v>
      </c>
      <c r="G48" s="66">
        <f>VLOOKUP(A48,Master!$A:$H,7,FALSE)</f>
        <v>8</v>
      </c>
      <c r="H48" s="31" t="str">
        <f>VLOOKUP(A48,Master!$A:$H,8,FALSE)</f>
        <v>Girls</v>
      </c>
      <c r="I48" s="5" t="str">
        <f t="shared" si="0"/>
        <v>CTK1BYE</v>
      </c>
      <c r="J48" s="5" t="str">
        <f t="shared" si="1"/>
        <v>CTKBYE</v>
      </c>
      <c r="K48" s="5"/>
      <c r="L48" s="5"/>
      <c r="N48"/>
    </row>
    <row r="49" spans="1:14" ht="12.6" customHeight="1" x14ac:dyDescent="0.2">
      <c r="A49" s="29" t="s">
        <v>1292</v>
      </c>
      <c r="B49" s="31">
        <f>VLOOKUP(A49,Master!$A:$H,2,FALSE)</f>
        <v>41286</v>
      </c>
      <c r="C49" s="65">
        <f>VLOOKUP(A49,Master!$A:$H,3,FALSE)</f>
        <v>0.79166666666666696</v>
      </c>
      <c r="D49" s="31" t="str">
        <f>VLOOKUP(A49,Master!$A:$H,4,FALSE)</f>
        <v>SPC</v>
      </c>
      <c r="E49" s="31" t="s">
        <v>19</v>
      </c>
      <c r="F49" s="31" t="s">
        <v>25</v>
      </c>
      <c r="G49" s="66">
        <f>VLOOKUP(A49,Master!$A:$H,7,FALSE)</f>
        <v>8</v>
      </c>
      <c r="H49" s="31" t="str">
        <f>VLOOKUP(A49,Master!$A:$H,8,FALSE)</f>
        <v>Girls</v>
      </c>
      <c r="I49" s="5" t="str">
        <f t="shared" si="0"/>
        <v>SJN1OLA2</v>
      </c>
      <c r="J49" s="5" t="str">
        <f t="shared" si="1"/>
        <v>SPCOLA2</v>
      </c>
      <c r="K49" s="5"/>
      <c r="L49" s="5"/>
      <c r="N49"/>
    </row>
    <row r="50" spans="1:14" ht="12.6" customHeight="1" x14ac:dyDescent="0.2">
      <c r="A50" s="29" t="s">
        <v>1293</v>
      </c>
      <c r="B50" s="31">
        <f>VLOOKUP(A50,Master!$A:$H,2,FALSE)</f>
        <v>41293</v>
      </c>
      <c r="C50" s="65">
        <f>VLOOKUP(A50,Master!$A:$H,3,FALSE)</f>
        <v>0.750000000000001</v>
      </c>
      <c r="D50" s="31" t="str">
        <f>VLOOKUP(A50,Master!$A:$H,4,FALSE)</f>
        <v>SPC</v>
      </c>
      <c r="E50" s="31" t="s">
        <v>4</v>
      </c>
      <c r="F50" s="31" t="s">
        <v>19</v>
      </c>
      <c r="G50" s="66">
        <f>VLOOKUP(A50,Master!$A:$H,7,FALSE)</f>
        <v>8</v>
      </c>
      <c r="H50" s="31" t="str">
        <f>VLOOKUP(A50,Master!$A:$H,8,FALSE)</f>
        <v>Girls</v>
      </c>
      <c r="I50" s="5" t="str">
        <f t="shared" si="0"/>
        <v>CTK1SJN1</v>
      </c>
      <c r="J50" s="5" t="str">
        <f t="shared" si="1"/>
        <v>SPCSJN1</v>
      </c>
      <c r="K50" s="5"/>
      <c r="L50" s="5"/>
      <c r="N50"/>
    </row>
    <row r="51" spans="1:14" ht="12.6" customHeight="1" x14ac:dyDescent="0.15">
      <c r="A51" s="29" t="s">
        <v>1294</v>
      </c>
      <c r="B51" s="31">
        <f>VLOOKUP(A51,Master!$A:$H,2,FALSE)</f>
        <v>41293</v>
      </c>
      <c r="C51" s="65">
        <f>VLOOKUP(A51,Master!$A:$H,3,FALSE)</f>
        <v>0.70833333333333304</v>
      </c>
      <c r="D51" s="31" t="str">
        <f>VLOOKUP(A51,Master!$A:$H,4,FALSE)</f>
        <v>STM</v>
      </c>
      <c r="E51" s="31" t="s">
        <v>18</v>
      </c>
      <c r="F51" s="31" t="s">
        <v>25</v>
      </c>
      <c r="G51" s="66">
        <f>VLOOKUP(A51,Master!$A:$H,7,FALSE)</f>
        <v>8</v>
      </c>
      <c r="H51" s="31" t="str">
        <f>VLOOKUP(A51,Master!$A:$H,8,FALSE)</f>
        <v>Girls</v>
      </c>
      <c r="I51" s="5" t="str">
        <f t="shared" si="0"/>
        <v>STM1OLA2</v>
      </c>
      <c r="J51" s="5" t="str">
        <f t="shared" si="1"/>
        <v>STMOLA2</v>
      </c>
      <c r="K51" s="5"/>
      <c r="L51" s="5"/>
    </row>
    <row r="52" spans="1:14" ht="12.6" customHeight="1" x14ac:dyDescent="0.15">
      <c r="A52" s="29" t="s">
        <v>1295</v>
      </c>
      <c r="B52" s="31">
        <f>VLOOKUP(A52,Master!$A:$H,2,FALSE)</f>
        <v>41293</v>
      </c>
      <c r="C52" s="65">
        <f>VLOOKUP(A52,Master!$A:$H,3,FALSE)</f>
        <v>0</v>
      </c>
      <c r="D52" s="31" t="str">
        <f>VLOOKUP(A52,Master!$A:$H,4,FALSE)</f>
        <v>BYE</v>
      </c>
      <c r="E52" s="31" t="s">
        <v>48</v>
      </c>
      <c r="F52" s="31" t="s">
        <v>7</v>
      </c>
      <c r="G52" s="66">
        <f>VLOOKUP(A52,Master!$A:$H,7,FALSE)</f>
        <v>8</v>
      </c>
      <c r="H52" s="31" t="str">
        <f>VLOOKUP(A52,Master!$A:$H,8,FALSE)</f>
        <v>Girls</v>
      </c>
      <c r="I52" s="5" t="str">
        <f t="shared" si="0"/>
        <v>NDA1BRG1</v>
      </c>
      <c r="J52" s="5" t="str">
        <f t="shared" si="1"/>
        <v>BYEBRG1</v>
      </c>
      <c r="K52" s="5"/>
      <c r="L52" s="5"/>
    </row>
    <row r="53" spans="1:14" ht="12.6" customHeight="1" x14ac:dyDescent="0.15">
      <c r="A53" s="29" t="s">
        <v>1296</v>
      </c>
      <c r="B53" s="31">
        <f>VLOOKUP(A53,Master!$A:$H,2,FALSE)</f>
        <v>41293</v>
      </c>
      <c r="C53" s="65">
        <f>VLOOKUP(A53,Master!$A:$H,3,FALSE)</f>
        <v>0.75</v>
      </c>
      <c r="D53" s="31" t="str">
        <f>VLOOKUP(A53,Master!$A:$H,4,FALSE)</f>
        <v>JOE</v>
      </c>
      <c r="E53" s="31" t="s">
        <v>20</v>
      </c>
      <c r="F53" s="31" t="s">
        <v>15</v>
      </c>
      <c r="G53" s="66">
        <f>VLOOKUP(A53,Master!$A:$H,7,FALSE)</f>
        <v>8</v>
      </c>
      <c r="H53" s="31" t="str">
        <f>VLOOKUP(A53,Master!$A:$H,8,FALSE)</f>
        <v>Girls</v>
      </c>
      <c r="I53" s="5" t="str">
        <f t="shared" si="0"/>
        <v>OLA1IHM1</v>
      </c>
      <c r="J53" s="5" t="str">
        <f t="shared" si="1"/>
        <v>JOEIHM1</v>
      </c>
      <c r="K53" s="5"/>
      <c r="L53" s="5"/>
    </row>
    <row r="54" spans="1:14" ht="12.6" customHeight="1" x14ac:dyDescent="0.15">
      <c r="A54" s="29" t="s">
        <v>1297</v>
      </c>
      <c r="B54" s="31">
        <f>VLOOKUP(A54,Master!$A:$H,2,FALSE)</f>
        <v>41293</v>
      </c>
      <c r="C54" s="65">
        <f>VLOOKUP(A54,Master!$A:$H,3,FALSE)</f>
        <v>0.75</v>
      </c>
      <c r="D54" s="31" t="str">
        <f>VLOOKUP(A54,Master!$A:$H,4,FALSE)</f>
        <v>OLA</v>
      </c>
      <c r="E54" s="31" t="s">
        <v>43</v>
      </c>
      <c r="F54" s="31" t="s">
        <v>12</v>
      </c>
      <c r="G54" s="66">
        <f>VLOOKUP(A54,Master!$A:$H,7,FALSE)</f>
        <v>8</v>
      </c>
      <c r="H54" s="31" t="str">
        <f>VLOOKUP(A54,Master!$A:$H,8,FALSE)</f>
        <v>Girls</v>
      </c>
      <c r="I54" s="5" t="str">
        <f t="shared" si="0"/>
        <v>JOE1JUD1</v>
      </c>
      <c r="J54" s="5" t="str">
        <f t="shared" si="1"/>
        <v>OLAJUD1</v>
      </c>
      <c r="K54" s="5"/>
      <c r="L54" s="5"/>
    </row>
    <row r="55" spans="1:14" ht="12.6" customHeight="1" x14ac:dyDescent="0.15">
      <c r="A55" s="29" t="s">
        <v>1298</v>
      </c>
      <c r="B55" s="31">
        <f>VLOOKUP(A55,Master!$A:$H,2,FALSE)</f>
        <v>41293</v>
      </c>
      <c r="C55" s="65">
        <f>VLOOKUP(A55,Master!$A:$H,3,FALSE)</f>
        <v>0.625</v>
      </c>
      <c r="D55" s="31" t="str">
        <f>VLOOKUP(A55,Master!$A:$H,4,FALSE)</f>
        <v>MAR-K</v>
      </c>
      <c r="E55" s="31" t="s">
        <v>26</v>
      </c>
      <c r="F55" s="31" t="s">
        <v>17</v>
      </c>
      <c r="G55" s="66">
        <f>VLOOKUP(A55,Master!$A:$H,7,FALSE)</f>
        <v>8</v>
      </c>
      <c r="H55" s="31" t="str">
        <f>VLOOKUP(A55,Master!$A:$H,8,FALSE)</f>
        <v>Girls</v>
      </c>
      <c r="I55" s="5" t="str">
        <f t="shared" si="0"/>
        <v>SPC1BYE</v>
      </c>
      <c r="J55" s="5" t="str">
        <f t="shared" si="1"/>
        <v>MAR-KBYE</v>
      </c>
      <c r="K55" s="5"/>
      <c r="L55" s="5"/>
    </row>
    <row r="56" spans="1:14" ht="12.6" customHeight="1" x14ac:dyDescent="0.15">
      <c r="A56" s="29" t="s">
        <v>1299</v>
      </c>
      <c r="B56" s="31">
        <f>VLOOKUP(A56,Master!$A:$H,2,FALSE)</f>
        <v>41300</v>
      </c>
      <c r="C56" s="65">
        <f>VLOOKUP(A56,Master!$A:$H,3,FALSE)</f>
        <v>0.70833333333333404</v>
      </c>
      <c r="D56" s="31" t="str">
        <f>VLOOKUP(A56,Master!$A:$H,4,FALSE)</f>
        <v>SJN</v>
      </c>
      <c r="E56" s="31" t="s">
        <v>43</v>
      </c>
      <c r="F56" s="31" t="s">
        <v>17</v>
      </c>
      <c r="G56" s="66">
        <f>VLOOKUP(A56,Master!$A:$H,7,FALSE)</f>
        <v>8</v>
      </c>
      <c r="H56" s="31" t="str">
        <f>VLOOKUP(A56,Master!$A:$H,8,FALSE)</f>
        <v>Girls</v>
      </c>
      <c r="I56" s="5" t="str">
        <f t="shared" ref="I56:I61" si="28">CONCATENATE(E56,F56)</f>
        <v>JOE1BYE</v>
      </c>
      <c r="J56" s="5" t="str">
        <f t="shared" ref="J56:J61" si="29">CONCATENATE(D56,F56)</f>
        <v>SJNBYE</v>
      </c>
      <c r="K56" s="5"/>
      <c r="L56" s="5"/>
    </row>
    <row r="57" spans="1:14" ht="12.6" customHeight="1" x14ac:dyDescent="0.15">
      <c r="A57" s="29" t="s">
        <v>1300</v>
      </c>
      <c r="B57" s="31">
        <f>VLOOKUP(A57,Master!$A:$H,2,FALSE)</f>
        <v>41300</v>
      </c>
      <c r="C57" s="65">
        <f>VLOOKUP(A57,Master!$A:$H,3,FALSE)</f>
        <v>0.75</v>
      </c>
      <c r="D57" s="31" t="str">
        <f>VLOOKUP(A57,Master!$A:$H,4,FALSE)</f>
        <v>IHM</v>
      </c>
      <c r="E57" s="31" t="s">
        <v>12</v>
      </c>
      <c r="F57" s="31" t="s">
        <v>20</v>
      </c>
      <c r="G57" s="66">
        <f>VLOOKUP(A57,Master!$A:$H,7,FALSE)</f>
        <v>8</v>
      </c>
      <c r="H57" s="31" t="str">
        <f>VLOOKUP(A57,Master!$A:$H,8,FALSE)</f>
        <v>Girls</v>
      </c>
      <c r="I57" s="5" t="str">
        <f t="shared" si="28"/>
        <v>JUD1OLA1</v>
      </c>
      <c r="J57" s="5" t="str">
        <f t="shared" si="29"/>
        <v>IHMOLA1</v>
      </c>
      <c r="K57" s="5"/>
      <c r="L57" s="5"/>
    </row>
    <row r="58" spans="1:14" ht="12.6" customHeight="1" x14ac:dyDescent="0.15">
      <c r="A58" s="29" t="s">
        <v>1301</v>
      </c>
      <c r="B58" s="31">
        <f>VLOOKUP(A58,Master!$A:$H,2,FALSE)</f>
        <v>41300</v>
      </c>
      <c r="C58" s="65">
        <f>VLOOKUP(A58,Master!$A:$H,3,FALSE)</f>
        <v>0.75</v>
      </c>
      <c r="D58" s="31" t="str">
        <f>VLOOKUP(A58,Master!$A:$H,4,FALSE)</f>
        <v>MAR-K</v>
      </c>
      <c r="E58" s="31" t="s">
        <v>19</v>
      </c>
      <c r="F58" s="31" t="s">
        <v>26</v>
      </c>
      <c r="G58" s="66">
        <f>VLOOKUP(A58,Master!$A:$H,7,FALSE)</f>
        <v>8</v>
      </c>
      <c r="H58" s="31" t="str">
        <f>VLOOKUP(A58,Master!$A:$H,8,FALSE)</f>
        <v>Girls</v>
      </c>
      <c r="I58" s="5" t="str">
        <f t="shared" si="28"/>
        <v>SJN1SPC1</v>
      </c>
      <c r="J58" s="5" t="str">
        <f t="shared" si="29"/>
        <v>MAR-KSPC1</v>
      </c>
      <c r="K58" s="5"/>
      <c r="L58" s="5"/>
    </row>
    <row r="59" spans="1:14" ht="12.6" customHeight="1" x14ac:dyDescent="0.15">
      <c r="A59" s="29" t="s">
        <v>1302</v>
      </c>
      <c r="B59" s="31">
        <f>VLOOKUP(A59,Master!$A:$H,2,FALSE)</f>
        <v>41300</v>
      </c>
      <c r="C59" s="65">
        <f>VLOOKUP(A59,Master!$A:$H,3,FALSE)</f>
        <v>0.58333333333333337</v>
      </c>
      <c r="D59" s="31" t="str">
        <f>VLOOKUP(A59,Master!$A:$H,4,FALSE)</f>
        <v>OLA</v>
      </c>
      <c r="E59" s="31" t="s">
        <v>48</v>
      </c>
      <c r="F59" s="31" t="s">
        <v>18</v>
      </c>
      <c r="G59" s="66">
        <f>VLOOKUP(A59,Master!$A:$H,7,FALSE)</f>
        <v>8</v>
      </c>
      <c r="H59" s="31" t="str">
        <f>VLOOKUP(A59,Master!$A:$H,8,FALSE)</f>
        <v>Girls</v>
      </c>
      <c r="I59" s="5" t="str">
        <f t="shared" si="28"/>
        <v>NDA1STM1</v>
      </c>
      <c r="J59" s="5" t="str">
        <f t="shared" si="29"/>
        <v>OLASTM1</v>
      </c>
      <c r="K59" s="5"/>
      <c r="L59" s="5"/>
    </row>
    <row r="60" spans="1:14" ht="12.6" customHeight="1" x14ac:dyDescent="0.15">
      <c r="A60" s="29" t="s">
        <v>1303</v>
      </c>
      <c r="B60" s="31">
        <f>VLOOKUP(A60,Master!$A:$H,2,FALSE)</f>
        <v>41300</v>
      </c>
      <c r="C60" s="65">
        <f>VLOOKUP(A60,Master!$A:$H,3,FALSE)</f>
        <v>0</v>
      </c>
      <c r="D60" s="31" t="str">
        <f>VLOOKUP(A60,Master!$A:$H,4,FALSE)</f>
        <v>BYE</v>
      </c>
      <c r="E60" s="31" t="s">
        <v>7</v>
      </c>
      <c r="F60" s="31" t="s">
        <v>15</v>
      </c>
      <c r="G60" s="66">
        <f>VLOOKUP(A60,Master!$A:$H,7,FALSE)</f>
        <v>8</v>
      </c>
      <c r="H60" s="31" t="str">
        <f>VLOOKUP(A60,Master!$A:$H,8,FALSE)</f>
        <v>Girls</v>
      </c>
      <c r="I60" s="5" t="str">
        <f t="shared" si="28"/>
        <v>BRG1IHM1</v>
      </c>
      <c r="J60" s="5" t="str">
        <f t="shared" si="29"/>
        <v>BYEIHM1</v>
      </c>
      <c r="K60" s="5"/>
      <c r="L60" s="5"/>
    </row>
    <row r="61" spans="1:14" ht="12.6" customHeight="1" x14ac:dyDescent="0.15">
      <c r="A61" s="29" t="s">
        <v>1304</v>
      </c>
      <c r="B61" s="31">
        <f>VLOOKUP(A61,Master!$A:$H,2,FALSE)</f>
        <v>41300</v>
      </c>
      <c r="C61" s="65">
        <f>VLOOKUP(A61,Master!$A:$H,3,FALSE)</f>
        <v>0.79166666666666696</v>
      </c>
      <c r="D61" s="31" t="str">
        <f>VLOOKUP(A61,Master!$A:$H,4,FALSE)</f>
        <v>STM</v>
      </c>
      <c r="E61" s="31" t="s">
        <v>25</v>
      </c>
      <c r="F61" s="31" t="s">
        <v>4</v>
      </c>
      <c r="G61" s="66">
        <f>VLOOKUP(A61,Master!$A:$H,7,FALSE)</f>
        <v>8</v>
      </c>
      <c r="H61" s="31" t="str">
        <f>VLOOKUP(A61,Master!$A:$H,8,FALSE)</f>
        <v>Girls</v>
      </c>
      <c r="I61" s="5" t="str">
        <f t="shared" si="28"/>
        <v>OLA2CTK1</v>
      </c>
      <c r="J61" s="5" t="str">
        <f t="shared" si="29"/>
        <v>STMCTK1</v>
      </c>
      <c r="K61" s="5"/>
      <c r="L61" s="5"/>
    </row>
    <row r="62" spans="1:14" ht="12.6" customHeight="1" x14ac:dyDescent="0.15">
      <c r="C62" s="11"/>
      <c r="G62" s="12"/>
      <c r="K62" s="5"/>
      <c r="L62" s="5"/>
    </row>
    <row r="63" spans="1:14" ht="12.6" customHeight="1" x14ac:dyDescent="0.15">
      <c r="C63" s="11"/>
      <c r="G63" s="12"/>
      <c r="K63" s="5"/>
      <c r="L63" s="5"/>
    </row>
    <row r="64" spans="1:14" ht="12.6" customHeight="1" x14ac:dyDescent="0.15">
      <c r="C64" s="11"/>
      <c r="G64" s="12"/>
      <c r="K64" s="5"/>
      <c r="L64" s="5"/>
    </row>
    <row r="65" spans="3:12" ht="12.6" customHeight="1" x14ac:dyDescent="0.15">
      <c r="C65" s="11"/>
      <c r="G65" s="12"/>
      <c r="K65" s="5"/>
      <c r="L65" s="5"/>
    </row>
    <row r="66" spans="3:12" ht="12.6" customHeight="1" x14ac:dyDescent="0.15">
      <c r="C66" s="11"/>
      <c r="G66" s="12"/>
      <c r="K66" s="5"/>
      <c r="L66" s="5"/>
    </row>
    <row r="67" spans="3:12" ht="12.6" customHeight="1" x14ac:dyDescent="0.15">
      <c r="C67" s="11"/>
      <c r="G67" s="12"/>
      <c r="K67" s="5"/>
      <c r="L67" s="5"/>
    </row>
    <row r="68" spans="3:12" ht="12.6" customHeight="1" x14ac:dyDescent="0.15">
      <c r="C68" s="11"/>
      <c r="G68" s="12"/>
      <c r="K68" s="5"/>
      <c r="L68" s="5"/>
    </row>
    <row r="69" spans="3:12" ht="12.6" customHeight="1" x14ac:dyDescent="0.15">
      <c r="C69" s="11"/>
      <c r="G69" s="12"/>
      <c r="K69" s="5"/>
      <c r="L69" s="5"/>
    </row>
    <row r="70" spans="3:12" ht="12.6" customHeight="1" x14ac:dyDescent="0.15">
      <c r="C70" s="11"/>
      <c r="G70" s="12"/>
    </row>
    <row r="71" spans="3:12" ht="12" customHeight="1" x14ac:dyDescent="0.15">
      <c r="C71" s="11"/>
      <c r="G71" s="12"/>
    </row>
    <row r="72" spans="3:12" ht="12.6" customHeight="1" x14ac:dyDescent="0.15">
      <c r="C72" s="11"/>
      <c r="G72" s="12"/>
    </row>
    <row r="73" spans="3:12" ht="12.6" customHeight="1" x14ac:dyDescent="0.15">
      <c r="C73" s="11"/>
      <c r="G73" s="12"/>
    </row>
    <row r="74" spans="3:12" ht="12.6" customHeight="1" x14ac:dyDescent="0.15">
      <c r="C74" s="11"/>
      <c r="G74" s="12"/>
    </row>
    <row r="75" spans="3:12" ht="12.6" customHeight="1" x14ac:dyDescent="0.15">
      <c r="C75" s="11"/>
      <c r="G75" s="12"/>
    </row>
    <row r="76" spans="3:12" ht="12.6" customHeight="1" x14ac:dyDescent="0.15">
      <c r="C76" s="11"/>
      <c r="G76" s="12"/>
    </row>
    <row r="77" spans="3:12" ht="12.6" customHeight="1" x14ac:dyDescent="0.15">
      <c r="C77" s="11"/>
      <c r="G77" s="12"/>
    </row>
    <row r="78" spans="3:12" ht="12.6" customHeight="1" x14ac:dyDescent="0.15">
      <c r="C78" s="11"/>
      <c r="G78" s="12"/>
    </row>
    <row r="79" spans="3:12" ht="12.6" customHeight="1" x14ac:dyDescent="0.15">
      <c r="C79" s="11"/>
      <c r="G79" s="12"/>
    </row>
    <row r="80" spans="3:12" ht="12.6" customHeight="1" x14ac:dyDescent="0.15">
      <c r="C80" s="11"/>
      <c r="G80" s="12"/>
    </row>
    <row r="81" spans="3:7" ht="12.6" customHeight="1" x14ac:dyDescent="0.15">
      <c r="C81" s="11"/>
      <c r="G81" s="12"/>
    </row>
    <row r="82" spans="3:7" ht="12.6" customHeight="1" x14ac:dyDescent="0.15">
      <c r="C82" s="11"/>
      <c r="G82" s="12"/>
    </row>
    <row r="83" spans="3:7" ht="12.6" customHeight="1" x14ac:dyDescent="0.15">
      <c r="C83" s="11"/>
      <c r="G83" s="12"/>
    </row>
    <row r="84" spans="3:7" ht="12.6" customHeight="1" x14ac:dyDescent="0.15">
      <c r="C84" s="11"/>
      <c r="G84" s="12"/>
    </row>
    <row r="85" spans="3:7" ht="12.6" customHeight="1" x14ac:dyDescent="0.15">
      <c r="C85" s="11"/>
      <c r="G85" s="12"/>
    </row>
  </sheetData>
  <mergeCells count="2">
    <mergeCell ref="N17:N29"/>
    <mergeCell ref="P15:AA15"/>
  </mergeCells>
  <conditionalFormatting sqref="P17:AA28">
    <cfRule type="cellIs" dxfId="1" priority="2" stopIfTrue="1" operator="greaterThan">
      <formula>1</formula>
    </cfRule>
  </conditionalFormatting>
  <conditionalFormatting sqref="P32:AA43">
    <cfRule type="cellIs" dxfId="0" priority="1" operator="greaterThan">
      <formula>1</formula>
    </cfRule>
  </conditionalFormatting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N121"/>
  <sheetViews>
    <sheetView topLeftCell="A46" zoomScaleNormal="100" workbookViewId="0">
      <selection activeCell="P57" sqref="P57"/>
    </sheetView>
  </sheetViews>
  <sheetFormatPr defaultColWidth="9.140625" defaultRowHeight="12.6" customHeight="1" x14ac:dyDescent="0.15"/>
  <cols>
    <col min="1" max="1" width="4.28515625" style="1" bestFit="1" customWidth="1"/>
    <col min="2" max="2" width="6.140625" style="7" bestFit="1" customWidth="1"/>
    <col min="3" max="3" width="6.42578125" style="26" bestFit="1" customWidth="1"/>
    <col min="4" max="4" width="5" style="7" bestFit="1" customWidth="1"/>
    <col min="5" max="6" width="4.7109375" style="7" bestFit="1" customWidth="1"/>
    <col min="7" max="7" width="4" style="27" bestFit="1" customWidth="1"/>
    <col min="8" max="8" width="5.28515625" style="7" bestFit="1" customWidth="1"/>
    <col min="9" max="10" width="5.28515625" style="1" hidden="1" customWidth="1"/>
    <col min="11" max="11" width="7.7109375" style="1" hidden="1" customWidth="1"/>
    <col min="12" max="12" width="5.28515625" style="1" hidden="1" customWidth="1"/>
    <col min="13" max="13" width="5.42578125" style="1" customWidth="1"/>
    <col min="14" max="37" width="5.28515625" style="1" customWidth="1"/>
    <col min="38" max="38" width="5.28515625" style="7" customWidth="1"/>
    <col min="39" max="40" width="5.28515625" style="1" customWidth="1"/>
    <col min="41" max="16384" width="9.140625" style="1"/>
  </cols>
  <sheetData>
    <row r="1" spans="1:30" ht="12.6" customHeight="1" thickBot="1" x14ac:dyDescent="0.2">
      <c r="A1" s="34" t="s">
        <v>64</v>
      </c>
      <c r="B1" s="34" t="s">
        <v>0</v>
      </c>
      <c r="C1" s="35" t="s">
        <v>1</v>
      </c>
      <c r="D1" s="35" t="s">
        <v>35</v>
      </c>
      <c r="E1" s="35" t="s">
        <v>36</v>
      </c>
      <c r="F1" s="36" t="s">
        <v>37</v>
      </c>
      <c r="G1" s="35" t="s">
        <v>38</v>
      </c>
      <c r="H1" s="35" t="s">
        <v>3</v>
      </c>
      <c r="I1" s="3"/>
      <c r="J1" s="3"/>
      <c r="K1" s="3"/>
      <c r="L1" s="3"/>
      <c r="N1" s="61" t="s">
        <v>32</v>
      </c>
      <c r="O1" s="4" t="s">
        <v>39</v>
      </c>
      <c r="P1" s="4" t="s">
        <v>27</v>
      </c>
      <c r="Q1" s="4" t="s">
        <v>2</v>
      </c>
      <c r="R1" s="4" t="s">
        <v>28</v>
      </c>
      <c r="S1" s="4" t="s">
        <v>17</v>
      </c>
    </row>
    <row r="2" spans="1:30" ht="12.6" customHeight="1" x14ac:dyDescent="0.15">
      <c r="A2" s="2" t="s">
        <v>65</v>
      </c>
      <c r="B2" s="31">
        <f>VLOOKUP(A2,Master!$A:$H,2,FALSE)</f>
        <v>41216</v>
      </c>
      <c r="C2" s="65">
        <f>VLOOKUP(A2,Master!$A:$H,3,FALSE)</f>
        <v>0</v>
      </c>
      <c r="D2" s="31" t="str">
        <f>VLOOKUP(A2,Master!$A:$H,4,FALSE)</f>
        <v>BYE</v>
      </c>
      <c r="E2" s="31" t="s">
        <v>49</v>
      </c>
      <c r="F2" s="31" t="s">
        <v>25</v>
      </c>
      <c r="G2" s="66">
        <f>VLOOKUP(A2,Master!$A:$H,7,FALSE)</f>
        <v>3</v>
      </c>
      <c r="H2" s="31" t="str">
        <f>VLOOKUP(A2,Master!$A:$H,8,FALSE)</f>
        <v>Boys</v>
      </c>
      <c r="I2" s="5" t="str">
        <f t="shared" ref="I2:I65" si="0">CONCATENATE(E2,F2)</f>
        <v>SCS1OLA2</v>
      </c>
      <c r="J2" s="5" t="str">
        <f t="shared" ref="J2:J65" si="1">CONCATENATE(D2,F2)</f>
        <v>BYEOLA2</v>
      </c>
      <c r="K2" s="5" t="str">
        <f t="shared" ref="K2:K25" si="2">CONCATENATE(LEFT(N2,3),N2)</f>
        <v>BRGBRG1</v>
      </c>
      <c r="L2" s="7">
        <f t="shared" ref="L2:L25" si="3">COUNTIF($J$2:$J$121,K2)</f>
        <v>0</v>
      </c>
      <c r="N2" s="18" t="s">
        <v>7</v>
      </c>
      <c r="O2" s="19">
        <f t="shared" ref="O2:O25" si="4">SUM(COUNTIF($E$2:$E$121,N2)+COUNTIF($F$2:$F$121,N2))</f>
        <v>10</v>
      </c>
      <c r="P2" s="19">
        <f t="shared" ref="P2:P25" si="5">COUNTIF($F$2:$F$121,N2)</f>
        <v>5</v>
      </c>
      <c r="Q2" s="19">
        <f t="shared" ref="Q2:Q25" si="6">COUNTIF($E$2:$E$121,N2)</f>
        <v>5</v>
      </c>
      <c r="R2" s="6">
        <f t="shared" ref="R2:R25" si="7">SUM(P2-L2)</f>
        <v>5</v>
      </c>
      <c r="S2" s="24">
        <f>SUM(COUNTIF($I$2:$I$121,CONCATENATE($N2,$S$1))+COUNTIF($I$2:$I$121,CONCATENATE($S$1,$N2)))</f>
        <v>1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2.6" customHeight="1" x14ac:dyDescent="0.15">
      <c r="A3" s="2" t="s">
        <v>66</v>
      </c>
      <c r="B3" s="31">
        <f>VLOOKUP(A3,Master!$A:$H,2,FALSE)</f>
        <v>41216</v>
      </c>
      <c r="C3" s="65">
        <f>VLOOKUP(A3,Master!$A:$H,3,FALSE)</f>
        <v>0.33333333333333331</v>
      </c>
      <c r="D3" s="31" t="str">
        <f>VLOOKUP(A3,Master!$A:$H,4,FALSE)</f>
        <v>TRN</v>
      </c>
      <c r="E3" s="31" t="s">
        <v>6</v>
      </c>
      <c r="F3" s="31" t="s">
        <v>19</v>
      </c>
      <c r="G3" s="66">
        <f>VLOOKUP(A3,Master!$A:$H,7,FALSE)</f>
        <v>3</v>
      </c>
      <c r="H3" s="31" t="str">
        <f>VLOOKUP(A3,Master!$A:$H,8,FALSE)</f>
        <v>Boys</v>
      </c>
      <c r="I3" s="5" t="str">
        <f t="shared" si="0"/>
        <v>IHM2SJN1</v>
      </c>
      <c r="J3" s="5" t="str">
        <f t="shared" si="1"/>
        <v>TRNSJN1</v>
      </c>
      <c r="K3" s="5" t="str">
        <f t="shared" si="2"/>
        <v>BRGBRG2</v>
      </c>
      <c r="L3" s="7">
        <f t="shared" si="3"/>
        <v>0</v>
      </c>
      <c r="N3" s="8" t="s">
        <v>9</v>
      </c>
      <c r="O3" s="19">
        <f t="shared" si="4"/>
        <v>10</v>
      </c>
      <c r="P3" s="19">
        <f t="shared" si="5"/>
        <v>5</v>
      </c>
      <c r="Q3" s="19">
        <f t="shared" si="6"/>
        <v>5</v>
      </c>
      <c r="R3" s="6">
        <f t="shared" si="7"/>
        <v>5</v>
      </c>
      <c r="S3" s="24">
        <f t="shared" ref="S3:S25" si="8">SUM(COUNTIF($I$2:$I$121,CONCATENATE($N3,$S$1))+COUNTIF($I$2:$I$121,CONCATENATE($S$1,$N3)))</f>
        <v>1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2.6" customHeight="1" x14ac:dyDescent="0.15">
      <c r="A4" s="2" t="s">
        <v>67</v>
      </c>
      <c r="B4" s="31">
        <f>VLOOKUP(A4,Master!$A:$H,2,FALSE)</f>
        <v>41216</v>
      </c>
      <c r="C4" s="65">
        <f>VLOOKUP(A4,Master!$A:$H,3,FALSE)</f>
        <v>0.375</v>
      </c>
      <c r="D4" s="31" t="str">
        <f>VLOOKUP(A4,Master!$A:$H,4,FALSE)</f>
        <v>JOE</v>
      </c>
      <c r="E4" s="31" t="s">
        <v>12</v>
      </c>
      <c r="F4" s="31" t="s">
        <v>48</v>
      </c>
      <c r="G4" s="66">
        <f>VLOOKUP(A4,Master!$A:$H,7,FALSE)</f>
        <v>3</v>
      </c>
      <c r="H4" s="31" t="str">
        <f>VLOOKUP(A4,Master!$A:$H,8,FALSE)</f>
        <v>Boys</v>
      </c>
      <c r="I4" s="5" t="str">
        <f t="shared" si="0"/>
        <v>JUD1NDA1</v>
      </c>
      <c r="J4" s="5" t="str">
        <f t="shared" si="1"/>
        <v>JOENDA1</v>
      </c>
      <c r="K4" s="5" t="str">
        <f t="shared" si="2"/>
        <v>CTKCTK1</v>
      </c>
      <c r="L4" s="7">
        <f t="shared" si="3"/>
        <v>0</v>
      </c>
      <c r="N4" s="8" t="s">
        <v>4</v>
      </c>
      <c r="O4" s="19">
        <f t="shared" si="4"/>
        <v>10</v>
      </c>
      <c r="P4" s="19">
        <f t="shared" si="5"/>
        <v>4</v>
      </c>
      <c r="Q4" s="19">
        <f t="shared" si="6"/>
        <v>6</v>
      </c>
      <c r="R4" s="6">
        <f t="shared" si="7"/>
        <v>4</v>
      </c>
      <c r="S4" s="24">
        <f t="shared" si="8"/>
        <v>0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2.6" customHeight="1" x14ac:dyDescent="0.15">
      <c r="A5" s="2" t="s">
        <v>68</v>
      </c>
      <c r="B5" s="31">
        <f>VLOOKUP(A5,Master!$A:$H,2,FALSE)</f>
        <v>41216</v>
      </c>
      <c r="C5" s="65">
        <f>VLOOKUP(A5,Master!$A:$H,3,FALSE)</f>
        <v>0.375</v>
      </c>
      <c r="D5" s="31" t="str">
        <f>VLOOKUP(A5,Master!$A:$H,4,FALSE)</f>
        <v>STM</v>
      </c>
      <c r="E5" s="31" t="s">
        <v>9</v>
      </c>
      <c r="F5" s="31" t="s">
        <v>17</v>
      </c>
      <c r="G5" s="66">
        <f>VLOOKUP(A5,Master!$A:$H,7,FALSE)</f>
        <v>3</v>
      </c>
      <c r="H5" s="31" t="str">
        <f>VLOOKUP(A5,Master!$A:$H,8,FALSE)</f>
        <v>Boys</v>
      </c>
      <c r="I5" s="5" t="str">
        <f t="shared" si="0"/>
        <v>BRG2BYE</v>
      </c>
      <c r="J5" s="5" t="str">
        <f t="shared" si="1"/>
        <v>STMBYE</v>
      </c>
      <c r="K5" s="5" t="str">
        <f t="shared" si="2"/>
        <v>CTKCTK2</v>
      </c>
      <c r="L5" s="7">
        <f t="shared" si="3"/>
        <v>0</v>
      </c>
      <c r="N5" s="8" t="s">
        <v>16</v>
      </c>
      <c r="O5" s="19">
        <f t="shared" si="4"/>
        <v>10</v>
      </c>
      <c r="P5" s="19">
        <f t="shared" si="5"/>
        <v>5</v>
      </c>
      <c r="Q5" s="19">
        <f t="shared" si="6"/>
        <v>5</v>
      </c>
      <c r="R5" s="6">
        <f t="shared" si="7"/>
        <v>5</v>
      </c>
      <c r="S5" s="24">
        <f t="shared" si="8"/>
        <v>0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2.6" customHeight="1" x14ac:dyDescent="0.15">
      <c r="A6" s="2" t="s">
        <v>69</v>
      </c>
      <c r="B6" s="31">
        <f>VLOOKUP(A6,Master!$A:$H,2,FALSE)</f>
        <v>41216</v>
      </c>
      <c r="C6" s="65">
        <f>VLOOKUP(A6,Master!$A:$H,3,FALSE)</f>
        <v>0.41666666666666702</v>
      </c>
      <c r="D6" s="31" t="str">
        <f>VLOOKUP(A6,Master!$A:$H,4,FALSE)</f>
        <v>IHM</v>
      </c>
      <c r="E6" s="31" t="s">
        <v>21</v>
      </c>
      <c r="F6" s="31" t="s">
        <v>16</v>
      </c>
      <c r="G6" s="66">
        <f>VLOOKUP(A6,Master!$A:$H,7,FALSE)</f>
        <v>3</v>
      </c>
      <c r="H6" s="31" t="str">
        <f>VLOOKUP(A6,Master!$A:$H,8,FALSE)</f>
        <v>Boys</v>
      </c>
      <c r="I6" s="5" t="str">
        <f t="shared" si="0"/>
        <v>SPC3CTK2</v>
      </c>
      <c r="J6" s="5" t="str">
        <f t="shared" si="1"/>
        <v>IHMCTK2</v>
      </c>
      <c r="K6" s="5" t="str">
        <f t="shared" si="2"/>
        <v>HSPHSP1</v>
      </c>
      <c r="L6" s="7">
        <f t="shared" si="3"/>
        <v>0</v>
      </c>
      <c r="N6" s="8" t="s">
        <v>42</v>
      </c>
      <c r="O6" s="19">
        <f t="shared" si="4"/>
        <v>10</v>
      </c>
      <c r="P6" s="19">
        <f t="shared" si="5"/>
        <v>4</v>
      </c>
      <c r="Q6" s="19">
        <f t="shared" si="6"/>
        <v>6</v>
      </c>
      <c r="R6" s="6">
        <f t="shared" si="7"/>
        <v>4</v>
      </c>
      <c r="S6" s="24">
        <f t="shared" si="8"/>
        <v>0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2.6" customHeight="1" x14ac:dyDescent="0.15">
      <c r="A7" s="2" t="s">
        <v>70</v>
      </c>
      <c r="B7" s="31">
        <f>VLOOKUP(A7,Master!$A:$H,2,FALSE)</f>
        <v>41216</v>
      </c>
      <c r="C7" s="65">
        <f>VLOOKUP(A7,Master!$A:$H,3,FALSE)</f>
        <v>0.41666666666666702</v>
      </c>
      <c r="D7" s="31" t="str">
        <f>VLOOKUP(A7,Master!$A:$H,4,FALSE)</f>
        <v>HSP</v>
      </c>
      <c r="E7" s="31" t="s">
        <v>26</v>
      </c>
      <c r="F7" s="31" t="s">
        <v>18</v>
      </c>
      <c r="G7" s="66">
        <f>VLOOKUP(A7,Master!$A:$H,7,FALSE)</f>
        <v>3</v>
      </c>
      <c r="H7" s="31" t="str">
        <f>VLOOKUP(A7,Master!$A:$H,8,FALSE)</f>
        <v>Boys</v>
      </c>
      <c r="I7" s="5" t="str">
        <f t="shared" si="0"/>
        <v>SPC1STM1</v>
      </c>
      <c r="J7" s="5" t="str">
        <f t="shared" si="1"/>
        <v>HSPSTM1</v>
      </c>
      <c r="K7" s="5" t="str">
        <f t="shared" si="2"/>
        <v>IHMIHM1</v>
      </c>
      <c r="L7" s="7">
        <f t="shared" si="3"/>
        <v>0</v>
      </c>
      <c r="N7" s="8" t="s">
        <v>15</v>
      </c>
      <c r="O7" s="19">
        <f t="shared" si="4"/>
        <v>10</v>
      </c>
      <c r="P7" s="19">
        <f t="shared" si="5"/>
        <v>5</v>
      </c>
      <c r="Q7" s="19">
        <f t="shared" si="6"/>
        <v>5</v>
      </c>
      <c r="R7" s="6">
        <f t="shared" si="7"/>
        <v>5</v>
      </c>
      <c r="S7" s="24">
        <f t="shared" si="8"/>
        <v>1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2.6" customHeight="1" x14ac:dyDescent="0.15">
      <c r="A8" s="2" t="s">
        <v>71</v>
      </c>
      <c r="B8" s="31">
        <f>VLOOKUP(A8,Master!$A:$H,2,FALSE)</f>
        <v>41216</v>
      </c>
      <c r="C8" s="65">
        <f>VLOOKUP(A8,Master!$A:$H,3,FALSE)</f>
        <v>0.41666666666666702</v>
      </c>
      <c r="D8" s="31" t="str">
        <f>VLOOKUP(A8,Master!$A:$H,4,FALSE)</f>
        <v>STM</v>
      </c>
      <c r="E8" s="31" t="s">
        <v>7</v>
      </c>
      <c r="F8" s="31" t="s">
        <v>4</v>
      </c>
      <c r="G8" s="66">
        <f>VLOOKUP(A8,Master!$A:$H,7,FALSE)</f>
        <v>3</v>
      </c>
      <c r="H8" s="31" t="str">
        <f>VLOOKUP(A8,Master!$A:$H,8,FALSE)</f>
        <v>Boys</v>
      </c>
      <c r="I8" s="5" t="str">
        <f t="shared" si="0"/>
        <v>BRG1CTK1</v>
      </c>
      <c r="J8" s="5" t="str">
        <f t="shared" si="1"/>
        <v>STMCTK1</v>
      </c>
      <c r="K8" s="5" t="str">
        <f t="shared" si="2"/>
        <v>IHMIHM2</v>
      </c>
      <c r="L8" s="7">
        <f t="shared" si="3"/>
        <v>0</v>
      </c>
      <c r="N8" s="8" t="s">
        <v>6</v>
      </c>
      <c r="O8" s="19">
        <f t="shared" si="4"/>
        <v>10</v>
      </c>
      <c r="P8" s="19">
        <f t="shared" si="5"/>
        <v>5</v>
      </c>
      <c r="Q8" s="19">
        <f t="shared" si="6"/>
        <v>5</v>
      </c>
      <c r="R8" s="6">
        <f t="shared" si="7"/>
        <v>5</v>
      </c>
      <c r="S8" s="24">
        <f t="shared" si="8"/>
        <v>0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2.6" customHeight="1" x14ac:dyDescent="0.15">
      <c r="A9" s="2" t="s">
        <v>72</v>
      </c>
      <c r="B9" s="31">
        <f>VLOOKUP(A9,Master!$A:$H,2,FALSE)</f>
        <v>41216</v>
      </c>
      <c r="C9" s="65">
        <f>VLOOKUP(A9,Master!$A:$H,3,FALSE)</f>
        <v>0.375</v>
      </c>
      <c r="D9" s="31" t="str">
        <f>VLOOKUP(A9,Master!$A:$H,4,FALSE)</f>
        <v>CTK</v>
      </c>
      <c r="E9" s="31" t="s">
        <v>24</v>
      </c>
      <c r="F9" s="31" t="s">
        <v>22</v>
      </c>
      <c r="G9" s="66">
        <f>VLOOKUP(A9,Master!$A:$H,7,FALSE)</f>
        <v>3</v>
      </c>
      <c r="H9" s="31" t="str">
        <f>VLOOKUP(A9,Master!$A:$H,8,FALSE)</f>
        <v>Boys</v>
      </c>
      <c r="I9" s="5" t="str">
        <f t="shared" si="0"/>
        <v>JUD2STM2</v>
      </c>
      <c r="J9" s="5" t="str">
        <f t="shared" si="1"/>
        <v>CTKSTM2</v>
      </c>
      <c r="K9" s="5" t="str">
        <f t="shared" si="2"/>
        <v>JOEJOE1</v>
      </c>
      <c r="L9" s="7">
        <f t="shared" si="3"/>
        <v>0</v>
      </c>
      <c r="N9" s="8" t="s">
        <v>43</v>
      </c>
      <c r="O9" s="19">
        <f t="shared" si="4"/>
        <v>10</v>
      </c>
      <c r="P9" s="19">
        <f t="shared" si="5"/>
        <v>5</v>
      </c>
      <c r="Q9" s="19">
        <f t="shared" si="6"/>
        <v>5</v>
      </c>
      <c r="R9" s="6">
        <f t="shared" si="7"/>
        <v>5</v>
      </c>
      <c r="S9" s="24">
        <f t="shared" si="8"/>
        <v>0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2.6" customHeight="1" x14ac:dyDescent="0.15">
      <c r="A10" s="2" t="s">
        <v>73</v>
      </c>
      <c r="B10" s="31">
        <f>VLOOKUP(A10,Master!$A:$H,2,FALSE)</f>
        <v>41216</v>
      </c>
      <c r="C10" s="65">
        <f>VLOOKUP(A10,Master!$A:$H,3,FALSE)</f>
        <v>0.375</v>
      </c>
      <c r="D10" s="31" t="str">
        <f>VLOOKUP(A10,Master!$A:$H,4,FALSE)</f>
        <v>IHM</v>
      </c>
      <c r="E10" s="31" t="s">
        <v>15</v>
      </c>
      <c r="F10" s="31" t="s">
        <v>42</v>
      </c>
      <c r="G10" s="66">
        <f>VLOOKUP(A10,Master!$A:$H,7,FALSE)</f>
        <v>3</v>
      </c>
      <c r="H10" s="31" t="str">
        <f>VLOOKUP(A10,Master!$A:$H,8,FALSE)</f>
        <v>Boys</v>
      </c>
      <c r="I10" s="5" t="str">
        <f t="shared" si="0"/>
        <v>IHM1HSP1</v>
      </c>
      <c r="J10" s="5" t="str">
        <f t="shared" si="1"/>
        <v>IHMHSP1</v>
      </c>
      <c r="K10" s="5" t="str">
        <f t="shared" si="2"/>
        <v>JUDJUD1</v>
      </c>
      <c r="L10" s="7">
        <f t="shared" si="3"/>
        <v>0</v>
      </c>
      <c r="N10" s="8" t="s">
        <v>12</v>
      </c>
      <c r="O10" s="19">
        <f t="shared" si="4"/>
        <v>10</v>
      </c>
      <c r="P10" s="19">
        <f t="shared" si="5"/>
        <v>5</v>
      </c>
      <c r="Q10" s="19">
        <f t="shared" si="6"/>
        <v>5</v>
      </c>
      <c r="R10" s="6">
        <f t="shared" si="7"/>
        <v>5</v>
      </c>
      <c r="S10" s="24">
        <f t="shared" si="8"/>
        <v>0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2.6" customHeight="1" x14ac:dyDescent="0.15">
      <c r="A11" s="2" t="s">
        <v>74</v>
      </c>
      <c r="B11" s="31">
        <f>VLOOKUP(A11,Master!$A:$H,2,FALSE)</f>
        <v>41216</v>
      </c>
      <c r="C11" s="65">
        <f>VLOOKUP(A11,Master!$A:$H,3,FALSE)</f>
        <v>0.33333333333333331</v>
      </c>
      <c r="D11" s="31" t="str">
        <f>VLOOKUP(A11,Master!$A:$H,4,FALSE)</f>
        <v>SPC</v>
      </c>
      <c r="E11" s="31" t="s">
        <v>20</v>
      </c>
      <c r="F11" s="31" t="s">
        <v>60</v>
      </c>
      <c r="G11" s="66">
        <f>VLOOKUP(A11,Master!$A:$H,7,FALSE)</f>
        <v>3</v>
      </c>
      <c r="H11" s="31" t="str">
        <f>VLOOKUP(A11,Master!$A:$H,8,FALSE)</f>
        <v>Boys</v>
      </c>
      <c r="I11" s="5" t="str">
        <f t="shared" si="0"/>
        <v>OLA1TRN1</v>
      </c>
      <c r="J11" s="5" t="str">
        <f t="shared" si="1"/>
        <v>SPCTRN1</v>
      </c>
      <c r="K11" s="5" t="str">
        <f t="shared" si="2"/>
        <v>JUDJUD2</v>
      </c>
      <c r="L11" s="7">
        <f t="shared" si="3"/>
        <v>0</v>
      </c>
      <c r="N11" s="8" t="s">
        <v>24</v>
      </c>
      <c r="O11" s="19">
        <f t="shared" si="4"/>
        <v>10</v>
      </c>
      <c r="P11" s="19">
        <f t="shared" si="5"/>
        <v>4</v>
      </c>
      <c r="Q11" s="19">
        <f t="shared" si="6"/>
        <v>6</v>
      </c>
      <c r="R11" s="6">
        <f t="shared" si="7"/>
        <v>4</v>
      </c>
      <c r="S11" s="24">
        <f t="shared" si="8"/>
        <v>1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2.6" customHeight="1" x14ac:dyDescent="0.15">
      <c r="A12" s="2" t="s">
        <v>75</v>
      </c>
      <c r="B12" s="31">
        <f>VLOOKUP(A12,Master!$A:$H,2,FALSE)</f>
        <v>41216</v>
      </c>
      <c r="C12" s="65">
        <f>VLOOKUP(A12,Master!$A:$H,3,FALSE)</f>
        <v>0.33333333333333331</v>
      </c>
      <c r="D12" s="31" t="str">
        <f>VLOOKUP(A12,Master!$A:$H,4,FALSE)</f>
        <v>OLA</v>
      </c>
      <c r="E12" s="31" t="s">
        <v>51</v>
      </c>
      <c r="F12" s="31" t="s">
        <v>50</v>
      </c>
      <c r="G12" s="66">
        <f>VLOOKUP(A12,Master!$A:$H,7,FALSE)</f>
        <v>3</v>
      </c>
      <c r="H12" s="31" t="str">
        <f>VLOOKUP(A12,Master!$A:$H,8,FALSE)</f>
        <v>Boys</v>
      </c>
      <c r="I12" s="5" t="str">
        <f t="shared" si="0"/>
        <v>SCS2NDA2</v>
      </c>
      <c r="J12" s="5" t="str">
        <f t="shared" si="1"/>
        <v>OLANDA2</v>
      </c>
      <c r="K12" s="5" t="str">
        <f t="shared" si="2"/>
        <v>NDANDA1</v>
      </c>
      <c r="L12" s="7">
        <f t="shared" si="3"/>
        <v>0</v>
      </c>
      <c r="N12" s="8" t="s">
        <v>48</v>
      </c>
      <c r="O12" s="19">
        <f t="shared" si="4"/>
        <v>10</v>
      </c>
      <c r="P12" s="19">
        <f t="shared" si="5"/>
        <v>5</v>
      </c>
      <c r="Q12" s="19">
        <f t="shared" si="6"/>
        <v>5</v>
      </c>
      <c r="R12" s="6">
        <f t="shared" si="7"/>
        <v>5</v>
      </c>
      <c r="S12" s="24">
        <f t="shared" si="8"/>
        <v>0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2.6" customHeight="1" x14ac:dyDescent="0.15">
      <c r="A13" s="2" t="s">
        <v>76</v>
      </c>
      <c r="B13" s="31">
        <f>VLOOKUP(A13,Master!$A:$H,2,FALSE)</f>
        <v>41216</v>
      </c>
      <c r="C13" s="65">
        <f>VLOOKUP(A13,Master!$A:$H,3,FALSE)</f>
        <v>0.41666666666666702</v>
      </c>
      <c r="D13" s="31" t="str">
        <f>VLOOKUP(A13,Master!$A:$H,4,FALSE)</f>
        <v>JUD</v>
      </c>
      <c r="E13" s="31" t="s">
        <v>14</v>
      </c>
      <c r="F13" s="31" t="s">
        <v>43</v>
      </c>
      <c r="G13" s="66">
        <f>VLOOKUP(A13,Master!$A:$H,7,FALSE)</f>
        <v>3</v>
      </c>
      <c r="H13" s="31" t="str">
        <f>VLOOKUP(A13,Master!$A:$H,8,FALSE)</f>
        <v>Boys</v>
      </c>
      <c r="I13" s="5" t="str">
        <f t="shared" si="0"/>
        <v>SPC2JOE1</v>
      </c>
      <c r="J13" s="5" t="str">
        <f t="shared" si="1"/>
        <v>JUDJOE1</v>
      </c>
      <c r="K13" s="5" t="str">
        <f t="shared" si="2"/>
        <v>NDANDA2</v>
      </c>
      <c r="L13" s="7">
        <f t="shared" si="3"/>
        <v>0</v>
      </c>
      <c r="N13" s="8" t="s">
        <v>50</v>
      </c>
      <c r="O13" s="19">
        <f t="shared" si="4"/>
        <v>10</v>
      </c>
      <c r="P13" s="19">
        <f t="shared" si="5"/>
        <v>4</v>
      </c>
      <c r="Q13" s="19">
        <f t="shared" si="6"/>
        <v>6</v>
      </c>
      <c r="R13" s="6">
        <f t="shared" si="7"/>
        <v>4</v>
      </c>
      <c r="S13" s="24">
        <f t="shared" si="8"/>
        <v>1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2.6" customHeight="1" x14ac:dyDescent="0.15">
      <c r="A14" s="2" t="s">
        <v>77</v>
      </c>
      <c r="B14" s="31">
        <f>VLOOKUP(A14,Master!$A:$H,2,FALSE)</f>
        <v>41223</v>
      </c>
      <c r="C14" s="65">
        <f>VLOOKUP(A14,Master!$A:$H,3,FALSE)</f>
        <v>0.41666666666666669</v>
      </c>
      <c r="D14" s="31" t="str">
        <f>VLOOKUP(A14,Master!$A:$H,4,FALSE)</f>
        <v>SJN</v>
      </c>
      <c r="E14" s="31" t="s">
        <v>19</v>
      </c>
      <c r="F14" s="31" t="s">
        <v>12</v>
      </c>
      <c r="G14" s="66">
        <f>VLOOKUP(A14,Master!$A:$H,7,FALSE)</f>
        <v>3</v>
      </c>
      <c r="H14" s="31" t="str">
        <f>VLOOKUP(A14,Master!$A:$H,8,FALSE)</f>
        <v>Boys</v>
      </c>
      <c r="I14" s="5" t="str">
        <f t="shared" si="0"/>
        <v>SJN1JUD1</v>
      </c>
      <c r="J14" s="5" t="str">
        <f t="shared" si="1"/>
        <v>SJNJUD1</v>
      </c>
      <c r="K14" s="5" t="str">
        <f t="shared" si="2"/>
        <v>OLAOLA1</v>
      </c>
      <c r="L14" s="7">
        <f t="shared" si="3"/>
        <v>0</v>
      </c>
      <c r="N14" s="8" t="s">
        <v>20</v>
      </c>
      <c r="O14" s="19">
        <f t="shared" si="4"/>
        <v>10</v>
      </c>
      <c r="P14" s="19">
        <f t="shared" si="5"/>
        <v>5</v>
      </c>
      <c r="Q14" s="19">
        <f t="shared" si="6"/>
        <v>5</v>
      </c>
      <c r="R14" s="6">
        <f t="shared" si="7"/>
        <v>5</v>
      </c>
      <c r="S14" s="24">
        <f t="shared" si="8"/>
        <v>1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12.6" customHeight="1" x14ac:dyDescent="0.15">
      <c r="A15" s="2" t="s">
        <v>78</v>
      </c>
      <c r="B15" s="31">
        <f>VLOOKUP(A15,Master!$A:$H,2,FALSE)</f>
        <v>41223</v>
      </c>
      <c r="C15" s="65">
        <f>VLOOKUP(A15,Master!$A:$H,3,FALSE)</f>
        <v>0.375</v>
      </c>
      <c r="D15" s="31" t="str">
        <f>VLOOKUP(A15,Master!$A:$H,4,FALSE)</f>
        <v>JUD</v>
      </c>
      <c r="E15" s="31" t="s">
        <v>6</v>
      </c>
      <c r="F15" s="31" t="s">
        <v>49</v>
      </c>
      <c r="G15" s="66">
        <f>VLOOKUP(A15,Master!$A:$H,7,FALSE)</f>
        <v>3</v>
      </c>
      <c r="H15" s="31" t="str">
        <f>VLOOKUP(A15,Master!$A:$H,8,FALSE)</f>
        <v>Boys</v>
      </c>
      <c r="I15" s="5" t="str">
        <f t="shared" si="0"/>
        <v>IHM2SCS1</v>
      </c>
      <c r="J15" s="5" t="str">
        <f t="shared" si="1"/>
        <v>JUDSCS1</v>
      </c>
      <c r="K15" s="5" t="str">
        <f t="shared" si="2"/>
        <v>OLAOLA2</v>
      </c>
      <c r="L15" s="7">
        <f t="shared" si="3"/>
        <v>0</v>
      </c>
      <c r="N15" s="8" t="s">
        <v>25</v>
      </c>
      <c r="O15" s="19">
        <f t="shared" si="4"/>
        <v>10</v>
      </c>
      <c r="P15" s="19">
        <f t="shared" si="5"/>
        <v>5</v>
      </c>
      <c r="Q15" s="19">
        <f t="shared" si="6"/>
        <v>5</v>
      </c>
      <c r="R15" s="6">
        <f t="shared" si="7"/>
        <v>5</v>
      </c>
      <c r="S15" s="24">
        <f t="shared" si="8"/>
        <v>0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2.6" customHeight="1" x14ac:dyDescent="0.15">
      <c r="A16" s="2" t="s">
        <v>79</v>
      </c>
      <c r="B16" s="31">
        <f>VLOOKUP(A16,Master!$A:$H,2,FALSE)</f>
        <v>41223</v>
      </c>
      <c r="C16" s="65">
        <f>VLOOKUP(A16,Master!$A:$H,3,FALSE)</f>
        <v>0</v>
      </c>
      <c r="D16" s="31" t="str">
        <f>VLOOKUP(A16,Master!$A:$H,4,FALSE)</f>
        <v>BYE</v>
      </c>
      <c r="E16" s="31" t="s">
        <v>43</v>
      </c>
      <c r="F16" s="31" t="s">
        <v>25</v>
      </c>
      <c r="G16" s="66">
        <f>VLOOKUP(A16,Master!$A:$H,7,FALSE)</f>
        <v>3</v>
      </c>
      <c r="H16" s="31" t="str">
        <f>VLOOKUP(A16,Master!$A:$H,8,FALSE)</f>
        <v>Boys</v>
      </c>
      <c r="I16" s="5" t="str">
        <f t="shared" si="0"/>
        <v>JOE1OLA2</v>
      </c>
      <c r="J16" s="5" t="str">
        <f t="shared" si="1"/>
        <v>BYEOLA2</v>
      </c>
      <c r="K16" s="5" t="str">
        <f t="shared" si="2"/>
        <v>SCSSCS1</v>
      </c>
      <c r="L16" s="7">
        <f t="shared" si="3"/>
        <v>0</v>
      </c>
      <c r="N16" s="8" t="s">
        <v>49</v>
      </c>
      <c r="O16" s="19">
        <f t="shared" si="4"/>
        <v>10</v>
      </c>
      <c r="P16" s="19">
        <f t="shared" si="5"/>
        <v>5</v>
      </c>
      <c r="Q16" s="19">
        <f t="shared" si="6"/>
        <v>5</v>
      </c>
      <c r="R16" s="6">
        <f t="shared" si="7"/>
        <v>5</v>
      </c>
      <c r="S16" s="24">
        <f t="shared" si="8"/>
        <v>0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40" ht="12.6" customHeight="1" x14ac:dyDescent="0.15">
      <c r="A17" s="2" t="s">
        <v>80</v>
      </c>
      <c r="B17" s="31">
        <f>VLOOKUP(A17,Master!$A:$H,2,FALSE)</f>
        <v>41223</v>
      </c>
      <c r="C17" s="65">
        <f>VLOOKUP(A17,Master!$A:$H,3,FALSE)</f>
        <v>0.41666666666666702</v>
      </c>
      <c r="D17" s="31" t="str">
        <f>VLOOKUP(A17,Master!$A:$H,4,FALSE)</f>
        <v>JUD</v>
      </c>
      <c r="E17" s="31" t="s">
        <v>14</v>
      </c>
      <c r="F17" s="31" t="s">
        <v>50</v>
      </c>
      <c r="G17" s="66">
        <f>VLOOKUP(A17,Master!$A:$H,7,FALSE)</f>
        <v>3</v>
      </c>
      <c r="H17" s="31" t="str">
        <f>VLOOKUP(A17,Master!$A:$H,8,FALSE)</f>
        <v>Boys</v>
      </c>
      <c r="I17" s="5" t="str">
        <f t="shared" si="0"/>
        <v>SPC2NDA2</v>
      </c>
      <c r="J17" s="5" t="str">
        <f t="shared" si="1"/>
        <v>JUDNDA2</v>
      </c>
      <c r="K17" s="5" t="str">
        <f t="shared" si="2"/>
        <v>SCSSCS2</v>
      </c>
      <c r="L17" s="7">
        <f t="shared" si="3"/>
        <v>0</v>
      </c>
      <c r="N17" s="8" t="s">
        <v>51</v>
      </c>
      <c r="O17" s="19">
        <f t="shared" si="4"/>
        <v>10</v>
      </c>
      <c r="P17" s="19">
        <f t="shared" si="5"/>
        <v>5</v>
      </c>
      <c r="Q17" s="19">
        <f t="shared" si="6"/>
        <v>5</v>
      </c>
      <c r="R17" s="6">
        <f t="shared" si="7"/>
        <v>5</v>
      </c>
      <c r="S17" s="24">
        <f t="shared" si="8"/>
        <v>1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40" ht="12.6" customHeight="1" x14ac:dyDescent="0.15">
      <c r="A18" s="2" t="s">
        <v>81</v>
      </c>
      <c r="B18" s="31">
        <f>VLOOKUP(A18,Master!$A:$H,2,FALSE)</f>
        <v>41223</v>
      </c>
      <c r="C18" s="65">
        <f>VLOOKUP(A18,Master!$A:$H,3,FALSE)</f>
        <v>0.41666666666666702</v>
      </c>
      <c r="D18" s="31" t="str">
        <f>VLOOKUP(A18,Master!$A:$H,4,FALSE)</f>
        <v>BRG</v>
      </c>
      <c r="E18" s="31" t="s">
        <v>60</v>
      </c>
      <c r="F18" s="31" t="s">
        <v>51</v>
      </c>
      <c r="G18" s="66">
        <f>VLOOKUP(A18,Master!$A:$H,7,FALSE)</f>
        <v>3</v>
      </c>
      <c r="H18" s="31" t="str">
        <f>VLOOKUP(A18,Master!$A:$H,8,FALSE)</f>
        <v>Boys</v>
      </c>
      <c r="I18" s="5" t="str">
        <f t="shared" si="0"/>
        <v>TRN1SCS2</v>
      </c>
      <c r="J18" s="5" t="str">
        <f t="shared" si="1"/>
        <v>BRGSCS2</v>
      </c>
      <c r="K18" s="5" t="str">
        <f t="shared" si="2"/>
        <v>SJNSJN1</v>
      </c>
      <c r="L18" s="7">
        <f t="shared" si="3"/>
        <v>0</v>
      </c>
      <c r="N18" s="8" t="s">
        <v>19</v>
      </c>
      <c r="O18" s="19">
        <f t="shared" si="4"/>
        <v>10</v>
      </c>
      <c r="P18" s="19">
        <f t="shared" si="5"/>
        <v>5</v>
      </c>
      <c r="Q18" s="19">
        <f t="shared" si="6"/>
        <v>5</v>
      </c>
      <c r="R18" s="6">
        <f t="shared" si="7"/>
        <v>5</v>
      </c>
      <c r="S18" s="24">
        <f t="shared" si="8"/>
        <v>0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40" ht="12.6" customHeight="1" x14ac:dyDescent="0.15">
      <c r="A19" s="2" t="s">
        <v>82</v>
      </c>
      <c r="B19" s="31">
        <f>VLOOKUP(A19,Master!$A:$H,2,FALSE)</f>
        <v>41223</v>
      </c>
      <c r="C19" s="65">
        <f>VLOOKUP(A19,Master!$A:$H,3,FALSE)</f>
        <v>0.375</v>
      </c>
      <c r="D19" s="31" t="str">
        <f>VLOOKUP(A19,Master!$A:$H,4,FALSE)</f>
        <v>MAR-K</v>
      </c>
      <c r="E19" s="31" t="s">
        <v>42</v>
      </c>
      <c r="F19" s="31" t="s">
        <v>20</v>
      </c>
      <c r="G19" s="66">
        <f>VLOOKUP(A19,Master!$A:$H,7,FALSE)</f>
        <v>3</v>
      </c>
      <c r="H19" s="31" t="str">
        <f>VLOOKUP(A19,Master!$A:$H,8,FALSE)</f>
        <v>Boys</v>
      </c>
      <c r="I19" s="5" t="str">
        <f t="shared" si="0"/>
        <v>HSP1OLA1</v>
      </c>
      <c r="J19" s="5" t="str">
        <f t="shared" si="1"/>
        <v>MAR-KOLA1</v>
      </c>
      <c r="K19" s="5" t="str">
        <f t="shared" si="2"/>
        <v>SPCSPC1</v>
      </c>
      <c r="L19" s="7">
        <f t="shared" si="3"/>
        <v>0</v>
      </c>
      <c r="N19" s="8" t="s">
        <v>26</v>
      </c>
      <c r="O19" s="19">
        <f t="shared" si="4"/>
        <v>10</v>
      </c>
      <c r="P19" s="19">
        <f t="shared" si="5"/>
        <v>4</v>
      </c>
      <c r="Q19" s="19">
        <f t="shared" si="6"/>
        <v>6</v>
      </c>
      <c r="R19" s="6">
        <f t="shared" si="7"/>
        <v>4</v>
      </c>
      <c r="S19" s="24">
        <f t="shared" si="8"/>
        <v>1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40" ht="12.6" customHeight="1" x14ac:dyDescent="0.15">
      <c r="A20" s="2" t="s">
        <v>83</v>
      </c>
      <c r="B20" s="31">
        <f>VLOOKUP(A20,Master!$A:$H,2,FALSE)</f>
        <v>41223</v>
      </c>
      <c r="C20" s="65">
        <f>VLOOKUP(A20,Master!$A:$H,3,FALSE)</f>
        <v>0.375</v>
      </c>
      <c r="D20" s="31" t="str">
        <f>VLOOKUP(A20,Master!$A:$H,4,FALSE)</f>
        <v>CTK</v>
      </c>
      <c r="E20" s="31" t="s">
        <v>22</v>
      </c>
      <c r="F20" s="31" t="s">
        <v>15</v>
      </c>
      <c r="G20" s="66">
        <f>VLOOKUP(A20,Master!$A:$H,7,FALSE)</f>
        <v>3</v>
      </c>
      <c r="H20" s="31" t="str">
        <f>VLOOKUP(A20,Master!$A:$H,8,FALSE)</f>
        <v>Boys</v>
      </c>
      <c r="I20" s="5" t="str">
        <f t="shared" si="0"/>
        <v>STM2IHM1</v>
      </c>
      <c r="J20" s="5" t="str">
        <f t="shared" si="1"/>
        <v>CTKIHM1</v>
      </c>
      <c r="K20" s="5" t="str">
        <f t="shared" si="2"/>
        <v>SPCSPC2</v>
      </c>
      <c r="L20" s="7">
        <f t="shared" si="3"/>
        <v>0</v>
      </c>
      <c r="N20" s="8" t="s">
        <v>14</v>
      </c>
      <c r="O20" s="19">
        <f t="shared" si="4"/>
        <v>10</v>
      </c>
      <c r="P20" s="19">
        <f t="shared" si="5"/>
        <v>5</v>
      </c>
      <c r="Q20" s="19">
        <f t="shared" si="6"/>
        <v>5</v>
      </c>
      <c r="R20" s="6">
        <f t="shared" si="7"/>
        <v>5</v>
      </c>
      <c r="S20" s="24">
        <f t="shared" si="8"/>
        <v>1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40" ht="12.6" customHeight="1" x14ac:dyDescent="0.15">
      <c r="A21" s="2" t="s">
        <v>84</v>
      </c>
      <c r="B21" s="31">
        <f>VLOOKUP(A21,Master!$A:$H,2,FALSE)</f>
        <v>41223</v>
      </c>
      <c r="C21" s="65">
        <f>VLOOKUP(A21,Master!$A:$H,3,FALSE)</f>
        <v>0.41666666666666702</v>
      </c>
      <c r="D21" s="31" t="str">
        <f>VLOOKUP(A21,Master!$A:$H,4,FALSE)</f>
        <v>MAR-K</v>
      </c>
      <c r="E21" s="31" t="s">
        <v>4</v>
      </c>
      <c r="F21" s="31" t="s">
        <v>24</v>
      </c>
      <c r="G21" s="66">
        <f>VLOOKUP(A21,Master!$A:$H,7,FALSE)</f>
        <v>3</v>
      </c>
      <c r="H21" s="31" t="str">
        <f>VLOOKUP(A21,Master!$A:$H,8,FALSE)</f>
        <v>Boys</v>
      </c>
      <c r="I21" s="5" t="str">
        <f t="shared" si="0"/>
        <v>CTK1JUD2</v>
      </c>
      <c r="J21" s="5" t="str">
        <f t="shared" si="1"/>
        <v>MAR-KJUD2</v>
      </c>
      <c r="K21" s="5" t="str">
        <f t="shared" si="2"/>
        <v>SPCSPC3</v>
      </c>
      <c r="L21" s="7">
        <f t="shared" si="3"/>
        <v>1</v>
      </c>
      <c r="N21" s="8" t="s">
        <v>21</v>
      </c>
      <c r="O21" s="19">
        <f t="shared" si="4"/>
        <v>10</v>
      </c>
      <c r="P21" s="19">
        <f t="shared" si="5"/>
        <v>5</v>
      </c>
      <c r="Q21" s="19">
        <f t="shared" si="6"/>
        <v>5</v>
      </c>
      <c r="R21" s="6">
        <f t="shared" si="7"/>
        <v>4</v>
      </c>
      <c r="S21" s="24">
        <f t="shared" si="8"/>
        <v>1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40" ht="12.6" customHeight="1" x14ac:dyDescent="0.15">
      <c r="A22" s="2" t="s">
        <v>85</v>
      </c>
      <c r="B22" s="31">
        <f>VLOOKUP(A22,Master!$A:$H,2,FALSE)</f>
        <v>41223</v>
      </c>
      <c r="C22" s="65">
        <f>VLOOKUP(A22,Master!$A:$H,3,FALSE)</f>
        <v>0.41666666666666702</v>
      </c>
      <c r="D22" s="31" t="str">
        <f>VLOOKUP(A22,Master!$A:$H,4,FALSE)</f>
        <v>SPC</v>
      </c>
      <c r="E22" s="31" t="s">
        <v>18</v>
      </c>
      <c r="F22" s="31" t="s">
        <v>7</v>
      </c>
      <c r="G22" s="66">
        <f>VLOOKUP(A22,Master!$A:$H,7,FALSE)</f>
        <v>3</v>
      </c>
      <c r="H22" s="31" t="str">
        <f>VLOOKUP(A22,Master!$A:$H,8,FALSE)</f>
        <v>Boys</v>
      </c>
      <c r="I22" s="5" t="str">
        <f t="shared" si="0"/>
        <v>STM1BRG1</v>
      </c>
      <c r="J22" s="5" t="str">
        <f t="shared" si="1"/>
        <v>SPCBRG1</v>
      </c>
      <c r="K22" s="5" t="str">
        <f t="shared" si="2"/>
        <v>STMSTM1</v>
      </c>
      <c r="L22" s="7">
        <f t="shared" si="3"/>
        <v>0</v>
      </c>
      <c r="N22" s="8" t="s">
        <v>18</v>
      </c>
      <c r="O22" s="19">
        <f t="shared" si="4"/>
        <v>10</v>
      </c>
      <c r="P22" s="19">
        <f t="shared" si="5"/>
        <v>5</v>
      </c>
      <c r="Q22" s="19">
        <f t="shared" si="6"/>
        <v>5</v>
      </c>
      <c r="R22" s="6">
        <f t="shared" si="7"/>
        <v>5</v>
      </c>
      <c r="S22" s="24">
        <f t="shared" si="8"/>
        <v>0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40" ht="12.6" customHeight="1" x14ac:dyDescent="0.15">
      <c r="A23" s="2" t="s">
        <v>86</v>
      </c>
      <c r="B23" s="31">
        <f>VLOOKUP(A23,Master!$A:$H,2,FALSE)</f>
        <v>41223</v>
      </c>
      <c r="C23" s="65">
        <f>VLOOKUP(A23,Master!$A:$H,3,FALSE)</f>
        <v>0.33333333333333331</v>
      </c>
      <c r="D23" s="31" t="str">
        <f>VLOOKUP(A23,Master!$A:$H,4,FALSE)</f>
        <v>OLA</v>
      </c>
      <c r="E23" s="31" t="s">
        <v>16</v>
      </c>
      <c r="F23" s="31" t="s">
        <v>26</v>
      </c>
      <c r="G23" s="66">
        <f>VLOOKUP(A23,Master!$A:$H,7,FALSE)</f>
        <v>3</v>
      </c>
      <c r="H23" s="31" t="str">
        <f>VLOOKUP(A23,Master!$A:$H,8,FALSE)</f>
        <v>Boys</v>
      </c>
      <c r="I23" s="5" t="str">
        <f t="shared" si="0"/>
        <v>CTK2SPC1</v>
      </c>
      <c r="J23" s="5" t="str">
        <f t="shared" si="1"/>
        <v>OLASPC1</v>
      </c>
      <c r="K23" s="5" t="str">
        <f t="shared" si="2"/>
        <v>STMSTM2</v>
      </c>
      <c r="L23" s="7">
        <f t="shared" si="3"/>
        <v>0</v>
      </c>
      <c r="N23" s="8" t="s">
        <v>22</v>
      </c>
      <c r="O23" s="19">
        <f t="shared" si="4"/>
        <v>10</v>
      </c>
      <c r="P23" s="19">
        <f t="shared" si="5"/>
        <v>5</v>
      </c>
      <c r="Q23" s="19">
        <f t="shared" si="6"/>
        <v>5</v>
      </c>
      <c r="R23" s="6">
        <f t="shared" si="7"/>
        <v>5</v>
      </c>
      <c r="S23" s="24">
        <f t="shared" si="8"/>
        <v>0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40" ht="12.6" customHeight="1" x14ac:dyDescent="0.15">
      <c r="A24" s="2" t="s">
        <v>87</v>
      </c>
      <c r="B24" s="31">
        <f>VLOOKUP(A24,Master!$A:$H,2,FALSE)</f>
        <v>41223</v>
      </c>
      <c r="C24" s="65">
        <f>VLOOKUP(A24,Master!$A:$H,3,FALSE)</f>
        <v>0.5</v>
      </c>
      <c r="D24" s="31" t="str">
        <f>VLOOKUP(A24,Master!$A:$H,4,FALSE)</f>
        <v>IHM</v>
      </c>
      <c r="E24" s="31" t="s">
        <v>21</v>
      </c>
      <c r="F24" s="31" t="s">
        <v>17</v>
      </c>
      <c r="G24" s="66">
        <f>VLOOKUP(A24,Master!$A:$H,7,FALSE)</f>
        <v>3</v>
      </c>
      <c r="H24" s="31" t="str">
        <f>VLOOKUP(A24,Master!$A:$H,8,FALSE)</f>
        <v>Boys</v>
      </c>
      <c r="I24" s="5" t="str">
        <f t="shared" si="0"/>
        <v>SPC3BYE</v>
      </c>
      <c r="J24" s="5" t="str">
        <f t="shared" si="1"/>
        <v>IHMBYE</v>
      </c>
      <c r="K24" s="5" t="str">
        <f t="shared" si="2"/>
        <v>TRNTRN1</v>
      </c>
      <c r="L24" s="7">
        <f t="shared" si="3"/>
        <v>0</v>
      </c>
      <c r="N24" s="8" t="s">
        <v>60</v>
      </c>
      <c r="O24" s="19">
        <f t="shared" si="4"/>
        <v>10</v>
      </c>
      <c r="P24" s="19">
        <f t="shared" si="5"/>
        <v>5</v>
      </c>
      <c r="Q24" s="19">
        <f t="shared" si="6"/>
        <v>5</v>
      </c>
      <c r="R24" s="6">
        <f t="shared" si="7"/>
        <v>5</v>
      </c>
      <c r="S24" s="24">
        <f t="shared" si="8"/>
        <v>0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40" ht="12.6" customHeight="1" x14ac:dyDescent="0.15">
      <c r="A25" s="2" t="s">
        <v>88</v>
      </c>
      <c r="B25" s="31">
        <f>VLOOKUP(A25,Master!$A:$H,2,FALSE)</f>
        <v>41223</v>
      </c>
      <c r="C25" s="65">
        <f>VLOOKUP(A25,Master!$A:$H,3,FALSE)</f>
        <v>0.45833333333333298</v>
      </c>
      <c r="D25" s="31" t="str">
        <f>VLOOKUP(A25,Master!$A:$H,4,FALSE)</f>
        <v>SPC</v>
      </c>
      <c r="E25" s="31" t="s">
        <v>48</v>
      </c>
      <c r="F25" s="31" t="s">
        <v>9</v>
      </c>
      <c r="G25" s="66">
        <f>VLOOKUP(A25,Master!$A:$H,7,FALSE)</f>
        <v>3</v>
      </c>
      <c r="H25" s="31" t="str">
        <f>VLOOKUP(A25,Master!$A:$H,8,FALSE)</f>
        <v>Boys</v>
      </c>
      <c r="I25" s="5" t="str">
        <f t="shared" si="0"/>
        <v>NDA1BRG2</v>
      </c>
      <c r="J25" s="5" t="str">
        <f t="shared" si="1"/>
        <v>SPCBRG2</v>
      </c>
      <c r="K25" s="5" t="str">
        <f t="shared" si="2"/>
        <v>BYEBYE</v>
      </c>
      <c r="L25" s="7">
        <f t="shared" si="3"/>
        <v>0</v>
      </c>
      <c r="N25" s="8" t="s">
        <v>17</v>
      </c>
      <c r="O25" s="19">
        <f t="shared" si="4"/>
        <v>10</v>
      </c>
      <c r="P25" s="19">
        <f t="shared" si="5"/>
        <v>10</v>
      </c>
      <c r="Q25" s="19">
        <f t="shared" si="6"/>
        <v>0</v>
      </c>
      <c r="R25" s="6">
        <f t="shared" si="7"/>
        <v>10</v>
      </c>
      <c r="S25" s="24">
        <f t="shared" si="8"/>
        <v>0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40" ht="12.6" customHeight="1" x14ac:dyDescent="0.15">
      <c r="A26" s="2" t="s">
        <v>89</v>
      </c>
      <c r="B26" s="31">
        <f>VLOOKUP(A26,Master!$A:$H,2,FALSE)</f>
        <v>41230</v>
      </c>
      <c r="C26" s="65">
        <f>VLOOKUP(A26,Master!$A:$H,3,FALSE)</f>
        <v>0.625</v>
      </c>
      <c r="D26" s="31" t="str">
        <f>VLOOKUP(A26,Master!$A:$H,4,FALSE)</f>
        <v>IHM</v>
      </c>
      <c r="E26" s="31" t="s">
        <v>48</v>
      </c>
      <c r="F26" s="31" t="s">
        <v>21</v>
      </c>
      <c r="G26" s="66">
        <f>VLOOKUP(A26,Master!$A:$H,7,FALSE)</f>
        <v>3</v>
      </c>
      <c r="H26" s="31" t="str">
        <f>VLOOKUP(A26,Master!$A:$H,8,FALSE)</f>
        <v>Boys</v>
      </c>
      <c r="I26" s="5" t="str">
        <f t="shared" si="0"/>
        <v>NDA1SPC3</v>
      </c>
      <c r="J26" s="5" t="str">
        <f t="shared" si="1"/>
        <v>IHMSPC3</v>
      </c>
      <c r="K26" s="5"/>
      <c r="L26" s="7"/>
      <c r="M26" s="5"/>
    </row>
    <row r="27" spans="1:40" ht="12.6" customHeight="1" x14ac:dyDescent="0.15">
      <c r="A27" s="2" t="s">
        <v>90</v>
      </c>
      <c r="B27" s="31">
        <f>VLOOKUP(A27,Master!$A:$H,2,FALSE)</f>
        <v>41230</v>
      </c>
      <c r="C27" s="65">
        <f>VLOOKUP(A27,Master!$A:$H,3,FALSE)</f>
        <v>0.33333333333333331</v>
      </c>
      <c r="D27" s="31" t="str">
        <f>VLOOKUP(A27,Master!$A:$H,4,FALSE)</f>
        <v>TRN</v>
      </c>
      <c r="E27" s="31" t="s">
        <v>9</v>
      </c>
      <c r="F27" s="31" t="s">
        <v>19</v>
      </c>
      <c r="G27" s="66">
        <f>VLOOKUP(A27,Master!$A:$H,7,FALSE)</f>
        <v>3</v>
      </c>
      <c r="H27" s="31" t="str">
        <f>VLOOKUP(A27,Master!$A:$H,8,FALSE)</f>
        <v>Boys</v>
      </c>
      <c r="I27" s="5" t="str">
        <f t="shared" si="0"/>
        <v>BRG2SJN1</v>
      </c>
      <c r="J27" s="5" t="str">
        <f t="shared" si="1"/>
        <v>TRNSJN1</v>
      </c>
      <c r="K27" s="5"/>
      <c r="L27" s="7"/>
      <c r="M27" s="5"/>
      <c r="P27" s="72" t="s">
        <v>27</v>
      </c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</row>
    <row r="28" spans="1:40" ht="12.6" customHeight="1" x14ac:dyDescent="0.15">
      <c r="A28" s="2" t="s">
        <v>91</v>
      </c>
      <c r="B28" s="31">
        <f>VLOOKUP(A28,Master!$A:$H,2,FALSE)</f>
        <v>41230</v>
      </c>
      <c r="C28" s="65">
        <f>VLOOKUP(A28,Master!$A:$H,3,FALSE)</f>
        <v>0.375</v>
      </c>
      <c r="D28" s="31" t="str">
        <f>VLOOKUP(A28,Master!$A:$H,4,FALSE)</f>
        <v>SJN</v>
      </c>
      <c r="E28" s="31" t="s">
        <v>49</v>
      </c>
      <c r="F28" s="31" t="s">
        <v>12</v>
      </c>
      <c r="G28" s="66">
        <f>VLOOKUP(A28,Master!$A:$H,7,FALSE)</f>
        <v>3</v>
      </c>
      <c r="H28" s="31" t="str">
        <f>VLOOKUP(A28,Master!$A:$H,8,FALSE)</f>
        <v>Boys</v>
      </c>
      <c r="I28" s="5" t="str">
        <f t="shared" si="0"/>
        <v>SCS1JUD1</v>
      </c>
      <c r="J28" s="5" t="str">
        <f t="shared" si="1"/>
        <v>SJNJUD1</v>
      </c>
      <c r="K28" s="5"/>
      <c r="L28" s="7"/>
      <c r="M28" s="5"/>
      <c r="O28" s="9"/>
      <c r="P28" s="10" t="str">
        <f>N2</f>
        <v>BRG1</v>
      </c>
      <c r="Q28" s="10" t="str">
        <f>N3</f>
        <v>BRG2</v>
      </c>
      <c r="R28" s="10" t="str">
        <f>N4</f>
        <v>CTK1</v>
      </c>
      <c r="S28" s="10" t="str">
        <f>N5</f>
        <v>CTK2</v>
      </c>
      <c r="T28" s="10" t="str">
        <f>N6</f>
        <v>HSP1</v>
      </c>
      <c r="U28" s="10" t="str">
        <f>N7</f>
        <v>IHM1</v>
      </c>
      <c r="V28" s="10" t="str">
        <f>N8</f>
        <v>IHM2</v>
      </c>
      <c r="W28" s="10" t="str">
        <f>N9</f>
        <v>JOE1</v>
      </c>
      <c r="X28" s="10" t="str">
        <f>N10</f>
        <v>JUD1</v>
      </c>
      <c r="Y28" s="10" t="str">
        <f>N11</f>
        <v>JUD2</v>
      </c>
      <c r="Z28" s="10" t="str">
        <f>N12</f>
        <v>NDA1</v>
      </c>
      <c r="AA28" s="10" t="str">
        <f>N13</f>
        <v>NDA2</v>
      </c>
      <c r="AB28" s="10" t="str">
        <f>N14</f>
        <v>OLA1</v>
      </c>
      <c r="AC28" s="10" t="str">
        <f>N15</f>
        <v>OLA2</v>
      </c>
      <c r="AD28" s="10" t="str">
        <f>N16</f>
        <v>SCS1</v>
      </c>
      <c r="AE28" s="10" t="str">
        <f>N17</f>
        <v>SCS2</v>
      </c>
      <c r="AF28" s="10" t="str">
        <f>N18</f>
        <v>SJN1</v>
      </c>
      <c r="AG28" s="10" t="str">
        <f>N19</f>
        <v>SPC1</v>
      </c>
      <c r="AH28" s="10" t="str">
        <f>N20</f>
        <v>SPC2</v>
      </c>
      <c r="AI28" s="10" t="str">
        <f>N21</f>
        <v>SPC3</v>
      </c>
      <c r="AJ28" s="10" t="str">
        <f>N22</f>
        <v>STM1</v>
      </c>
      <c r="AK28" s="10" t="str">
        <f>N23</f>
        <v>STM2</v>
      </c>
      <c r="AL28" s="10" t="str">
        <f>N24</f>
        <v>TRN1</v>
      </c>
      <c r="AM28" s="10" t="str">
        <f>N25</f>
        <v>BYE</v>
      </c>
      <c r="AN28" s="10" t="s">
        <v>29</v>
      </c>
    </row>
    <row r="29" spans="1:40" ht="12.6" customHeight="1" x14ac:dyDescent="0.15">
      <c r="A29" s="2" t="s">
        <v>92</v>
      </c>
      <c r="B29" s="31">
        <f>VLOOKUP(A29,Master!$A:$H,2,FALSE)</f>
        <v>41230</v>
      </c>
      <c r="C29" s="65">
        <f>VLOOKUP(A29,Master!$A:$H,3,FALSE)</f>
        <v>0</v>
      </c>
      <c r="D29" s="31" t="str">
        <f>VLOOKUP(A29,Master!$A:$H,4,FALSE)</f>
        <v>BYE</v>
      </c>
      <c r="E29" s="31" t="s">
        <v>25</v>
      </c>
      <c r="F29" s="31" t="s">
        <v>6</v>
      </c>
      <c r="G29" s="66">
        <f>VLOOKUP(A29,Master!$A:$H,7,FALSE)</f>
        <v>3</v>
      </c>
      <c r="H29" s="31" t="str">
        <f>VLOOKUP(A29,Master!$A:$H,8,FALSE)</f>
        <v>Boys</v>
      </c>
      <c r="I29" s="5" t="str">
        <f t="shared" si="0"/>
        <v>OLA2IHM2</v>
      </c>
      <c r="J29" s="5" t="str">
        <f t="shared" si="1"/>
        <v>BYEIHM2</v>
      </c>
      <c r="K29" s="5"/>
      <c r="L29" s="7"/>
      <c r="M29" s="5"/>
      <c r="N29" s="73" t="s">
        <v>41</v>
      </c>
      <c r="O29" s="8" t="str">
        <f t="shared" ref="O29:O52" si="9">N2</f>
        <v>BRG1</v>
      </c>
      <c r="P29" s="10"/>
      <c r="Q29" s="40">
        <f>SUM(COUNTIF($I$2:$I$121,CONCATENATE($O29,$Q$28)))</f>
        <v>0</v>
      </c>
      <c r="R29" s="40">
        <f>SUM(COUNTIF($I$2:$I$121,CONCATENATE($O29,$R$28)))</f>
        <v>1</v>
      </c>
      <c r="S29" s="40">
        <f>SUM(COUNTIF($I$2:$I$121,CONCATENATE($O29,$S$28)))</f>
        <v>1</v>
      </c>
      <c r="T29" s="40">
        <f>SUM(COUNTIF($I$2:$I$121,CONCATENATE($O29,$T$28)))</f>
        <v>0</v>
      </c>
      <c r="U29" s="40">
        <f>SUM(COUNTIF($I$2:$I$121,CONCATENATE($O29,$U$28)))</f>
        <v>0</v>
      </c>
      <c r="V29" s="40">
        <f t="shared" ref="V29:V34" si="10">SUM(COUNTIF($I$2:$I$121,CONCATENATE($O29,$V$28)))</f>
        <v>1</v>
      </c>
      <c r="W29" s="40">
        <f t="shared" ref="W29:W35" si="11">SUM(COUNTIF($I$2:$I$121,CONCATENATE($O29,$W$28)))</f>
        <v>0</v>
      </c>
      <c r="X29" s="40">
        <f t="shared" ref="X29:X36" si="12">SUM(COUNTIF($I$2:$I$121,CONCATENATE($O29,$X$28)))</f>
        <v>0</v>
      </c>
      <c r="Y29" s="40">
        <f t="shared" ref="Y29:Y37" si="13">SUM(COUNTIF($I$2:$I$121,CONCATENATE($O29,$Y$28)))</f>
        <v>0</v>
      </c>
      <c r="Z29" s="40">
        <f t="shared" ref="Z29:Z38" si="14">SUM(COUNTIF($I$2:$I$121,CONCATENATE($O29,$Z$28)))</f>
        <v>1</v>
      </c>
      <c r="AA29" s="40">
        <f t="shared" ref="AA29:AA39" si="15">SUM(COUNTIF($I$2:$I$121,CONCATENATE($O29,$AA$28)))</f>
        <v>0</v>
      </c>
      <c r="AB29" s="40">
        <f t="shared" ref="AB29:AB40" si="16">SUM(COUNTIF($I$2:$I$121,CONCATENATE($O29,$AB$28)))</f>
        <v>0</v>
      </c>
      <c r="AC29" s="40">
        <f t="shared" ref="AC29:AC41" si="17">SUM(COUNTIF($I$2:$I$121,CONCATENATE($O29,$AC$28)))</f>
        <v>0</v>
      </c>
      <c r="AD29" s="40">
        <f t="shared" ref="AD29:AD42" si="18">SUM(COUNTIF($I$2:$I$121,CONCATENATE($O29,$AD$28)))</f>
        <v>0</v>
      </c>
      <c r="AE29" s="40">
        <f t="shared" ref="AE29:AE43" si="19">SUM(COUNTIF($I$2:$I$121,CONCATENATE($O29,$AE$28)))</f>
        <v>0</v>
      </c>
      <c r="AF29" s="40">
        <f t="shared" ref="AF29:AF44" si="20">SUM(COUNTIF($I$2:$I$121,CONCATENATE($O29,$AF$28)))</f>
        <v>0</v>
      </c>
      <c r="AG29" s="40">
        <f t="shared" ref="AG29:AG45" si="21">SUM(COUNTIF($I$2:$I$121,CONCATENATE($O29,$AG$28)))</f>
        <v>0</v>
      </c>
      <c r="AH29" s="40">
        <f t="shared" ref="AH29:AH46" si="22">SUM(COUNTIF($I$2:$I$121,CONCATENATE($O29,$AH$28)))</f>
        <v>0</v>
      </c>
      <c r="AI29" s="40">
        <f t="shared" ref="AI29:AI47" si="23">SUM(COUNTIF($I$2:$I$121,CONCATENATE($O29,$AI$28)))</f>
        <v>0</v>
      </c>
      <c r="AJ29" s="40">
        <f t="shared" ref="AJ29:AJ48" si="24">SUM(COUNTIF($I$2:$I$121,CONCATENATE($O29,$AJ$28)))</f>
        <v>0</v>
      </c>
      <c r="AK29" s="40">
        <f t="shared" ref="AK29:AK49" si="25">SUM(COUNTIF($I$2:$I$121,CONCATENATE($O29,$AK$28)))</f>
        <v>0</v>
      </c>
      <c r="AL29" s="40">
        <f t="shared" ref="AL29:AL50" si="26">SUM(COUNTIF($I$2:$I$121,CONCATENATE($O29,$AL$28)))</f>
        <v>0</v>
      </c>
      <c r="AM29" s="40">
        <f t="shared" ref="AM29:AM51" si="27">SUM(COUNTIF($I$2:$I$121,CONCATENATE($O29,$AM$28)))</f>
        <v>1</v>
      </c>
      <c r="AN29" s="23">
        <f t="shared" ref="AN29:AN52" si="28">SUM(P29:AM29)</f>
        <v>5</v>
      </c>
    </row>
    <row r="30" spans="1:40" ht="12.6" customHeight="1" x14ac:dyDescent="0.15">
      <c r="A30" s="2" t="s">
        <v>93</v>
      </c>
      <c r="B30" s="31">
        <f>VLOOKUP(A30,Master!$A:$H,2,FALSE)</f>
        <v>41230</v>
      </c>
      <c r="C30" s="65">
        <f>VLOOKUP(A30,Master!$A:$H,3,FALSE)</f>
        <v>0.375</v>
      </c>
      <c r="D30" s="31" t="str">
        <f>VLOOKUP(A30,Master!$A:$H,4,FALSE)</f>
        <v>OLA</v>
      </c>
      <c r="E30" s="31" t="s">
        <v>50</v>
      </c>
      <c r="F30" s="31" t="s">
        <v>43</v>
      </c>
      <c r="G30" s="66">
        <f>VLOOKUP(A30,Master!$A:$H,7,FALSE)</f>
        <v>3</v>
      </c>
      <c r="H30" s="31" t="str">
        <f>VLOOKUP(A30,Master!$A:$H,8,FALSE)</f>
        <v>Boys</v>
      </c>
      <c r="I30" s="5" t="str">
        <f t="shared" si="0"/>
        <v>NDA2JOE1</v>
      </c>
      <c r="J30" s="5" t="str">
        <f t="shared" si="1"/>
        <v>OLAJOE1</v>
      </c>
      <c r="K30" s="5"/>
      <c r="L30" s="7"/>
      <c r="M30" s="5"/>
      <c r="N30" s="73"/>
      <c r="O30" s="8" t="str">
        <f t="shared" si="9"/>
        <v>BRG2</v>
      </c>
      <c r="P30" s="40">
        <f>COUNTIF($I$2:$I$121,CONCATENATE($O$30,P$28))</f>
        <v>0</v>
      </c>
      <c r="Q30" s="10"/>
      <c r="R30" s="40">
        <f>SUM(COUNTIF($I$2:$I$121,CONCATENATE($O30,$R$28)))</f>
        <v>0</v>
      </c>
      <c r="S30" s="40">
        <f>SUM(COUNTIF($I$2:$I$121,CONCATENATE($O30,$S$28)))</f>
        <v>0</v>
      </c>
      <c r="T30" s="40">
        <f>SUM(COUNTIF($I$2:$I$121,CONCATENATE($O30,$T$28)))</f>
        <v>0</v>
      </c>
      <c r="U30" s="40">
        <f>SUM(COUNTIF($I$2:$I$121,CONCATENATE($O30,$U$28)))</f>
        <v>0</v>
      </c>
      <c r="V30" s="40">
        <f t="shared" si="10"/>
        <v>1</v>
      </c>
      <c r="W30" s="40">
        <f t="shared" si="11"/>
        <v>0</v>
      </c>
      <c r="X30" s="40">
        <f t="shared" si="12"/>
        <v>0</v>
      </c>
      <c r="Y30" s="40">
        <f t="shared" si="13"/>
        <v>0</v>
      </c>
      <c r="Z30" s="40">
        <f t="shared" si="14"/>
        <v>0</v>
      </c>
      <c r="AA30" s="40">
        <f t="shared" si="15"/>
        <v>0</v>
      </c>
      <c r="AB30" s="40">
        <f t="shared" si="16"/>
        <v>0</v>
      </c>
      <c r="AC30" s="40">
        <f t="shared" si="17"/>
        <v>0</v>
      </c>
      <c r="AD30" s="40">
        <f t="shared" si="18"/>
        <v>1</v>
      </c>
      <c r="AE30" s="40">
        <f t="shared" si="19"/>
        <v>0</v>
      </c>
      <c r="AF30" s="40">
        <f t="shared" si="20"/>
        <v>1</v>
      </c>
      <c r="AG30" s="40">
        <f t="shared" si="21"/>
        <v>0</v>
      </c>
      <c r="AH30" s="40">
        <f t="shared" si="22"/>
        <v>0</v>
      </c>
      <c r="AI30" s="40">
        <f t="shared" si="23"/>
        <v>1</v>
      </c>
      <c r="AJ30" s="40">
        <f t="shared" si="24"/>
        <v>0</v>
      </c>
      <c r="AK30" s="40">
        <f t="shared" si="25"/>
        <v>0</v>
      </c>
      <c r="AL30" s="40">
        <f t="shared" si="26"/>
        <v>0</v>
      </c>
      <c r="AM30" s="40">
        <f t="shared" si="27"/>
        <v>1</v>
      </c>
      <c r="AN30" s="23">
        <f t="shared" si="28"/>
        <v>5</v>
      </c>
    </row>
    <row r="31" spans="1:40" ht="12.6" customHeight="1" x14ac:dyDescent="0.15">
      <c r="A31" s="2" t="s">
        <v>94</v>
      </c>
      <c r="B31" s="31">
        <f>VLOOKUP(A31,Master!$A:$H,2,FALSE)</f>
        <v>41230</v>
      </c>
      <c r="C31" s="65">
        <f>VLOOKUP(A31,Master!$A:$H,3,FALSE)</f>
        <v>0.33333333333333298</v>
      </c>
      <c r="D31" s="31" t="str">
        <f>VLOOKUP(A31,Master!$A:$H,4,FALSE)</f>
        <v>JUD</v>
      </c>
      <c r="E31" s="31" t="s">
        <v>60</v>
      </c>
      <c r="F31" s="31" t="s">
        <v>14</v>
      </c>
      <c r="G31" s="66">
        <f>VLOOKUP(A31,Master!$A:$H,7,FALSE)</f>
        <v>3</v>
      </c>
      <c r="H31" s="31" t="str">
        <f>VLOOKUP(A31,Master!$A:$H,8,FALSE)</f>
        <v>Boys</v>
      </c>
      <c r="I31" s="5" t="str">
        <f t="shared" si="0"/>
        <v>TRN1SPC2</v>
      </c>
      <c r="J31" s="5" t="str">
        <f t="shared" si="1"/>
        <v>JUDSPC2</v>
      </c>
      <c r="K31" s="5"/>
      <c r="L31" s="7"/>
      <c r="M31" s="5"/>
      <c r="N31" s="73"/>
      <c r="O31" s="8" t="str">
        <f t="shared" si="9"/>
        <v>CTK1</v>
      </c>
      <c r="P31" s="40">
        <f>COUNTIF($I$2:$I$121,CONCATENATE($O$31,P$28))</f>
        <v>0</v>
      </c>
      <c r="Q31" s="40">
        <f>COUNTIF($I$2:$I$121,CONCATENATE($O$31,Q$28))</f>
        <v>0</v>
      </c>
      <c r="R31" s="10"/>
      <c r="S31" s="40">
        <f>SUM(COUNTIF($I$2:$I$121,CONCATENATE($O31,$S$28)))</f>
        <v>0</v>
      </c>
      <c r="T31" s="40">
        <f>SUM(COUNTIF($I$2:$I$121,CONCATENATE($O31,$T$28)))</f>
        <v>0</v>
      </c>
      <c r="U31" s="40">
        <f>SUM(COUNTIF($I$2:$I$121,CONCATENATE($O31,$U$28)))</f>
        <v>1</v>
      </c>
      <c r="V31" s="40">
        <f t="shared" si="10"/>
        <v>0</v>
      </c>
      <c r="W31" s="40">
        <f t="shared" si="11"/>
        <v>0</v>
      </c>
      <c r="X31" s="40">
        <f t="shared" si="12"/>
        <v>0</v>
      </c>
      <c r="Y31" s="40">
        <f t="shared" si="13"/>
        <v>1</v>
      </c>
      <c r="Z31" s="40">
        <f t="shared" si="14"/>
        <v>0</v>
      </c>
      <c r="AA31" s="40">
        <f t="shared" si="15"/>
        <v>0</v>
      </c>
      <c r="AB31" s="40">
        <f t="shared" si="16"/>
        <v>0</v>
      </c>
      <c r="AC31" s="40">
        <f t="shared" si="17"/>
        <v>0</v>
      </c>
      <c r="AD31" s="40">
        <f t="shared" si="18"/>
        <v>0</v>
      </c>
      <c r="AE31" s="40">
        <f t="shared" si="19"/>
        <v>1</v>
      </c>
      <c r="AF31" s="40">
        <f t="shared" si="20"/>
        <v>0</v>
      </c>
      <c r="AG31" s="40">
        <f t="shared" si="21"/>
        <v>0</v>
      </c>
      <c r="AH31" s="40">
        <f t="shared" si="22"/>
        <v>1</v>
      </c>
      <c r="AI31" s="40">
        <f t="shared" si="23"/>
        <v>0</v>
      </c>
      <c r="AJ31" s="40">
        <f t="shared" si="24"/>
        <v>0</v>
      </c>
      <c r="AK31" s="40">
        <f t="shared" si="25"/>
        <v>1</v>
      </c>
      <c r="AL31" s="40">
        <f t="shared" si="26"/>
        <v>1</v>
      </c>
      <c r="AM31" s="40">
        <f t="shared" si="27"/>
        <v>0</v>
      </c>
      <c r="AN31" s="23">
        <f t="shared" si="28"/>
        <v>6</v>
      </c>
    </row>
    <row r="32" spans="1:40" ht="12.6" customHeight="1" x14ac:dyDescent="0.15">
      <c r="A32" s="2" t="s">
        <v>95</v>
      </c>
      <c r="B32" s="31">
        <f>VLOOKUP(A32,Master!$A:$H,2,FALSE)</f>
        <v>41230</v>
      </c>
      <c r="C32" s="65">
        <f>VLOOKUP(A32,Master!$A:$H,3,FALSE)</f>
        <v>0.66666666666666696</v>
      </c>
      <c r="D32" s="31" t="str">
        <f>VLOOKUP(A32,Master!$A:$H,4,FALSE)</f>
        <v>IHM</v>
      </c>
      <c r="E32" s="31" t="s">
        <v>42</v>
      </c>
      <c r="F32" s="31" t="s">
        <v>51</v>
      </c>
      <c r="G32" s="66">
        <f>VLOOKUP(A32,Master!$A:$H,7,FALSE)</f>
        <v>3</v>
      </c>
      <c r="H32" s="31" t="str">
        <f>VLOOKUP(A32,Master!$A:$H,8,FALSE)</f>
        <v>Boys</v>
      </c>
      <c r="I32" s="5" t="str">
        <f t="shared" si="0"/>
        <v>HSP1SCS2</v>
      </c>
      <c r="J32" s="5" t="str">
        <f t="shared" si="1"/>
        <v>IHMSCS2</v>
      </c>
      <c r="K32" s="5"/>
      <c r="L32" s="7"/>
      <c r="M32" s="5"/>
      <c r="N32" s="73"/>
      <c r="O32" s="8" t="str">
        <f t="shared" si="9"/>
        <v>CTK2</v>
      </c>
      <c r="P32" s="40">
        <f>COUNTIF($I$2:$I$121,CONCATENATE($O$32,P$28))</f>
        <v>0</v>
      </c>
      <c r="Q32" s="40">
        <f>COUNTIF($I$2:$I$121,CONCATENATE($O$32,Q$28))</f>
        <v>0</v>
      </c>
      <c r="R32" s="40">
        <f>COUNTIF($I$2:$I$121,CONCATENATE($O$32,R$28))</f>
        <v>0</v>
      </c>
      <c r="S32" s="10"/>
      <c r="T32" s="40">
        <f>SUM(COUNTIF($I$2:$I$121,CONCATENATE($O32,$T$28)))</f>
        <v>0</v>
      </c>
      <c r="U32" s="40">
        <f>SUM(COUNTIF($I$2:$I$121,CONCATENATE($O32,$U$28)))</f>
        <v>1</v>
      </c>
      <c r="V32" s="40">
        <f t="shared" si="10"/>
        <v>0</v>
      </c>
      <c r="W32" s="40">
        <f t="shared" si="11"/>
        <v>0</v>
      </c>
      <c r="X32" s="40">
        <f t="shared" si="12"/>
        <v>0</v>
      </c>
      <c r="Y32" s="40">
        <f t="shared" si="13"/>
        <v>0</v>
      </c>
      <c r="Z32" s="40">
        <f t="shared" si="14"/>
        <v>0</v>
      </c>
      <c r="AA32" s="40">
        <f t="shared" si="15"/>
        <v>0</v>
      </c>
      <c r="AB32" s="40">
        <f t="shared" si="16"/>
        <v>1</v>
      </c>
      <c r="AC32" s="40">
        <f t="shared" si="17"/>
        <v>0</v>
      </c>
      <c r="AD32" s="40">
        <f t="shared" si="18"/>
        <v>0</v>
      </c>
      <c r="AE32" s="40">
        <f t="shared" si="19"/>
        <v>0</v>
      </c>
      <c r="AF32" s="40">
        <f t="shared" si="20"/>
        <v>0</v>
      </c>
      <c r="AG32" s="40">
        <f t="shared" si="21"/>
        <v>1</v>
      </c>
      <c r="AH32" s="40">
        <f t="shared" si="22"/>
        <v>1</v>
      </c>
      <c r="AI32" s="40">
        <f t="shared" si="23"/>
        <v>0</v>
      </c>
      <c r="AJ32" s="40">
        <f t="shared" si="24"/>
        <v>0</v>
      </c>
      <c r="AK32" s="40">
        <f t="shared" si="25"/>
        <v>0</v>
      </c>
      <c r="AL32" s="40">
        <f t="shared" si="26"/>
        <v>1</v>
      </c>
      <c r="AM32" s="40">
        <f t="shared" si="27"/>
        <v>0</v>
      </c>
      <c r="AN32" s="23">
        <f t="shared" si="28"/>
        <v>5</v>
      </c>
    </row>
    <row r="33" spans="1:40" ht="12.6" customHeight="1" x14ac:dyDescent="0.15">
      <c r="A33" s="2" t="s">
        <v>96</v>
      </c>
      <c r="B33" s="31">
        <f>VLOOKUP(A33,Master!$A:$H,2,FALSE)</f>
        <v>41230</v>
      </c>
      <c r="C33" s="65">
        <f>VLOOKUP(A33,Master!$A:$H,3,FALSE)</f>
        <v>0.41666666666666702</v>
      </c>
      <c r="D33" s="31" t="str">
        <f>VLOOKUP(A33,Master!$A:$H,4,FALSE)</f>
        <v>MAR-K</v>
      </c>
      <c r="E33" s="31" t="s">
        <v>22</v>
      </c>
      <c r="F33" s="31" t="s">
        <v>20</v>
      </c>
      <c r="G33" s="66">
        <f>VLOOKUP(A33,Master!$A:$H,7,FALSE)</f>
        <v>3</v>
      </c>
      <c r="H33" s="31" t="str">
        <f>VLOOKUP(A33,Master!$A:$H,8,FALSE)</f>
        <v>Boys</v>
      </c>
      <c r="I33" s="5" t="str">
        <f t="shared" si="0"/>
        <v>STM2OLA1</v>
      </c>
      <c r="J33" s="5" t="str">
        <f t="shared" si="1"/>
        <v>MAR-KOLA1</v>
      </c>
      <c r="K33" s="5"/>
      <c r="L33" s="7"/>
      <c r="M33" s="5"/>
      <c r="N33" s="73"/>
      <c r="O33" s="8" t="str">
        <f t="shared" si="9"/>
        <v>HSP1</v>
      </c>
      <c r="P33" s="40">
        <f>COUNTIF($I$2:$I$121,CONCATENATE($O$33,P$28))</f>
        <v>0</v>
      </c>
      <c r="Q33" s="40">
        <f>COUNTIF($I$2:$I$121,CONCATENATE($O$33,Q$28))</f>
        <v>0</v>
      </c>
      <c r="R33" s="40">
        <f>COUNTIF($I$2:$I$121,CONCATENATE($O$33,R$28))</f>
        <v>1</v>
      </c>
      <c r="S33" s="40">
        <f>COUNTIF($I$2:$I$121,CONCATENATE($O$33,S$28))</f>
        <v>0</v>
      </c>
      <c r="T33" s="10"/>
      <c r="U33" s="40">
        <f>SUM(COUNTIF($I$2:$I$121,CONCATENATE($O33,$U$28)))</f>
        <v>0</v>
      </c>
      <c r="V33" s="40">
        <f t="shared" si="10"/>
        <v>0</v>
      </c>
      <c r="W33" s="40">
        <f t="shared" si="11"/>
        <v>1</v>
      </c>
      <c r="X33" s="40">
        <f t="shared" si="12"/>
        <v>0</v>
      </c>
      <c r="Y33" s="40">
        <f t="shared" si="13"/>
        <v>0</v>
      </c>
      <c r="Z33" s="40">
        <f t="shared" si="14"/>
        <v>0</v>
      </c>
      <c r="AA33" s="40">
        <f t="shared" si="15"/>
        <v>1</v>
      </c>
      <c r="AB33" s="40">
        <f t="shared" si="16"/>
        <v>1</v>
      </c>
      <c r="AC33" s="40">
        <f t="shared" si="17"/>
        <v>0</v>
      </c>
      <c r="AD33" s="40">
        <f t="shared" si="18"/>
        <v>0</v>
      </c>
      <c r="AE33" s="40">
        <f t="shared" si="19"/>
        <v>1</v>
      </c>
      <c r="AF33" s="40">
        <f t="shared" si="20"/>
        <v>0</v>
      </c>
      <c r="AG33" s="40">
        <f t="shared" si="21"/>
        <v>0</v>
      </c>
      <c r="AH33" s="40">
        <f t="shared" si="22"/>
        <v>0</v>
      </c>
      <c r="AI33" s="40">
        <f t="shared" si="23"/>
        <v>0</v>
      </c>
      <c r="AJ33" s="40">
        <f t="shared" si="24"/>
        <v>0</v>
      </c>
      <c r="AK33" s="40">
        <f t="shared" si="25"/>
        <v>0</v>
      </c>
      <c r="AL33" s="40">
        <f t="shared" si="26"/>
        <v>1</v>
      </c>
      <c r="AM33" s="40">
        <f t="shared" si="27"/>
        <v>0</v>
      </c>
      <c r="AN33" s="23">
        <f t="shared" si="28"/>
        <v>6</v>
      </c>
    </row>
    <row r="34" spans="1:40" ht="12.6" customHeight="1" x14ac:dyDescent="0.15">
      <c r="A34" s="2" t="s">
        <v>97</v>
      </c>
      <c r="B34" s="31">
        <f>VLOOKUP(A34,Master!$A:$H,2,FALSE)</f>
        <v>41230</v>
      </c>
      <c r="C34" s="65">
        <f>VLOOKUP(A34,Master!$A:$H,3,FALSE)</f>
        <v>0.33333333333333331</v>
      </c>
      <c r="D34" s="31" t="str">
        <f>VLOOKUP(A34,Master!$A:$H,4,FALSE)</f>
        <v>STM</v>
      </c>
      <c r="E34" s="31" t="s">
        <v>4</v>
      </c>
      <c r="F34" s="31" t="s">
        <v>15</v>
      </c>
      <c r="G34" s="66">
        <f>VLOOKUP(A34,Master!$A:$H,7,FALSE)</f>
        <v>3</v>
      </c>
      <c r="H34" s="31" t="str">
        <f>VLOOKUP(A34,Master!$A:$H,8,FALSE)</f>
        <v>Boys</v>
      </c>
      <c r="I34" s="5" t="str">
        <f t="shared" si="0"/>
        <v>CTK1IHM1</v>
      </c>
      <c r="J34" s="5" t="str">
        <f t="shared" si="1"/>
        <v>STMIHM1</v>
      </c>
      <c r="K34" s="5"/>
      <c r="L34" s="7"/>
      <c r="M34" s="5"/>
      <c r="N34" s="73"/>
      <c r="O34" s="8" t="str">
        <f t="shared" si="9"/>
        <v>IHM1</v>
      </c>
      <c r="P34" s="40">
        <f>COUNTIF($I$2:$I$121,CONCATENATE($O$34,P$28))</f>
        <v>0</v>
      </c>
      <c r="Q34" s="40">
        <f>COUNTIF($I$2:$I$121,CONCATENATE($O$34,Q$28))</f>
        <v>0</v>
      </c>
      <c r="R34" s="40">
        <f>COUNTIF($I$2:$I$121,CONCATENATE($O$34,R$28))</f>
        <v>0</v>
      </c>
      <c r="S34" s="40">
        <f>COUNTIF($I$2:$I$121,CONCATENATE($O$34,S$28))</f>
        <v>0</v>
      </c>
      <c r="T34" s="40">
        <f>COUNTIF($I$2:$I$121,CONCATENATE($O$34,T$28))</f>
        <v>1</v>
      </c>
      <c r="U34" s="10"/>
      <c r="V34" s="40">
        <f t="shared" si="10"/>
        <v>0</v>
      </c>
      <c r="W34" s="40">
        <f t="shared" si="11"/>
        <v>0</v>
      </c>
      <c r="X34" s="40">
        <f t="shared" si="12"/>
        <v>0</v>
      </c>
      <c r="Y34" s="40">
        <f t="shared" si="13"/>
        <v>0</v>
      </c>
      <c r="Z34" s="40">
        <f t="shared" si="14"/>
        <v>1</v>
      </c>
      <c r="AA34" s="40">
        <f t="shared" si="15"/>
        <v>0</v>
      </c>
      <c r="AB34" s="40">
        <f t="shared" si="16"/>
        <v>0</v>
      </c>
      <c r="AC34" s="40">
        <f t="shared" si="17"/>
        <v>1</v>
      </c>
      <c r="AD34" s="40">
        <f t="shared" si="18"/>
        <v>0</v>
      </c>
      <c r="AE34" s="40">
        <f t="shared" si="19"/>
        <v>0</v>
      </c>
      <c r="AF34" s="40">
        <f t="shared" si="20"/>
        <v>0</v>
      </c>
      <c r="AG34" s="40">
        <f t="shared" si="21"/>
        <v>0</v>
      </c>
      <c r="AH34" s="40">
        <f t="shared" si="22"/>
        <v>0</v>
      </c>
      <c r="AI34" s="40">
        <f t="shared" si="23"/>
        <v>0</v>
      </c>
      <c r="AJ34" s="40">
        <f t="shared" si="24"/>
        <v>1</v>
      </c>
      <c r="AK34" s="40">
        <f t="shared" si="25"/>
        <v>0</v>
      </c>
      <c r="AL34" s="40">
        <f t="shared" si="26"/>
        <v>0</v>
      </c>
      <c r="AM34" s="40">
        <f t="shared" si="27"/>
        <v>1</v>
      </c>
      <c r="AN34" s="23">
        <f t="shared" si="28"/>
        <v>5</v>
      </c>
    </row>
    <row r="35" spans="1:40" ht="12.6" customHeight="1" x14ac:dyDescent="0.15">
      <c r="A35" s="2" t="s">
        <v>98</v>
      </c>
      <c r="B35" s="31">
        <f>VLOOKUP(A35,Master!$A:$H,2,FALSE)</f>
        <v>41230</v>
      </c>
      <c r="C35" s="65">
        <f>VLOOKUP(A35,Master!$A:$H,3,FALSE)</f>
        <v>0.41666666666666702</v>
      </c>
      <c r="D35" s="31" t="str">
        <f>VLOOKUP(A35,Master!$A:$H,4,FALSE)</f>
        <v>HSP</v>
      </c>
      <c r="E35" s="31" t="s">
        <v>18</v>
      </c>
      <c r="F35" s="31" t="s">
        <v>24</v>
      </c>
      <c r="G35" s="66">
        <f>VLOOKUP(A35,Master!$A:$H,7,FALSE)</f>
        <v>3</v>
      </c>
      <c r="H35" s="31" t="str">
        <f>VLOOKUP(A35,Master!$A:$H,8,FALSE)</f>
        <v>Boys</v>
      </c>
      <c r="I35" s="5" t="str">
        <f t="shared" si="0"/>
        <v>STM1JUD2</v>
      </c>
      <c r="J35" s="5" t="str">
        <f t="shared" si="1"/>
        <v>HSPJUD2</v>
      </c>
      <c r="K35" s="5"/>
      <c r="L35" s="7"/>
      <c r="M35" s="5"/>
      <c r="N35" s="73"/>
      <c r="O35" s="8" t="str">
        <f t="shared" si="9"/>
        <v>IHM2</v>
      </c>
      <c r="P35" s="40">
        <f t="shared" ref="P35:U35" si="29">COUNTIF($I$2:$I$121,CONCATENATE($O$35,P$28))</f>
        <v>0</v>
      </c>
      <c r="Q35" s="40">
        <f t="shared" si="29"/>
        <v>0</v>
      </c>
      <c r="R35" s="40">
        <f t="shared" si="29"/>
        <v>0</v>
      </c>
      <c r="S35" s="40">
        <f t="shared" si="29"/>
        <v>0</v>
      </c>
      <c r="T35" s="40">
        <f t="shared" si="29"/>
        <v>0</v>
      </c>
      <c r="U35" s="40">
        <f t="shared" si="29"/>
        <v>0</v>
      </c>
      <c r="V35" s="10"/>
      <c r="W35" s="40">
        <f t="shared" si="11"/>
        <v>1</v>
      </c>
      <c r="X35" s="40">
        <f t="shared" si="12"/>
        <v>1</v>
      </c>
      <c r="Y35" s="40">
        <f t="shared" si="13"/>
        <v>0</v>
      </c>
      <c r="Z35" s="40">
        <f t="shared" si="14"/>
        <v>0</v>
      </c>
      <c r="AA35" s="40">
        <f t="shared" si="15"/>
        <v>0</v>
      </c>
      <c r="AB35" s="40">
        <f t="shared" si="16"/>
        <v>0</v>
      </c>
      <c r="AC35" s="40">
        <f t="shared" si="17"/>
        <v>0</v>
      </c>
      <c r="AD35" s="40">
        <f t="shared" si="18"/>
        <v>1</v>
      </c>
      <c r="AE35" s="40">
        <f t="shared" si="19"/>
        <v>0</v>
      </c>
      <c r="AF35" s="40">
        <f t="shared" si="20"/>
        <v>1</v>
      </c>
      <c r="AG35" s="40">
        <f t="shared" si="21"/>
        <v>0</v>
      </c>
      <c r="AH35" s="40">
        <f t="shared" si="22"/>
        <v>0</v>
      </c>
      <c r="AI35" s="40">
        <f t="shared" si="23"/>
        <v>1</v>
      </c>
      <c r="AJ35" s="40">
        <f t="shared" si="24"/>
        <v>0</v>
      </c>
      <c r="AK35" s="40">
        <f t="shared" si="25"/>
        <v>0</v>
      </c>
      <c r="AL35" s="40">
        <f t="shared" si="26"/>
        <v>0</v>
      </c>
      <c r="AM35" s="40">
        <f t="shared" si="27"/>
        <v>0</v>
      </c>
      <c r="AN35" s="23">
        <f t="shared" si="28"/>
        <v>5</v>
      </c>
    </row>
    <row r="36" spans="1:40" ht="12.6" customHeight="1" x14ac:dyDescent="0.15">
      <c r="A36" s="2" t="s">
        <v>99</v>
      </c>
      <c r="B36" s="31">
        <f>VLOOKUP(A36,Master!$A:$H,2,FALSE)</f>
        <v>41230</v>
      </c>
      <c r="C36" s="65">
        <f>VLOOKUP(A36,Master!$A:$H,3,FALSE)</f>
        <v>0.41666666666666702</v>
      </c>
      <c r="D36" s="31" t="str">
        <f>VLOOKUP(A36,Master!$A:$H,4,FALSE)</f>
        <v>SPC</v>
      </c>
      <c r="E36" s="31" t="s">
        <v>7</v>
      </c>
      <c r="F36" s="31" t="s">
        <v>16</v>
      </c>
      <c r="G36" s="66">
        <f>VLOOKUP(A36,Master!$A:$H,7,FALSE)</f>
        <v>3</v>
      </c>
      <c r="H36" s="31" t="str">
        <f>VLOOKUP(A36,Master!$A:$H,8,FALSE)</f>
        <v>Boys</v>
      </c>
      <c r="I36" s="5" t="str">
        <f t="shared" si="0"/>
        <v>BRG1CTK2</v>
      </c>
      <c r="J36" s="5" t="str">
        <f t="shared" si="1"/>
        <v>SPCCTK2</v>
      </c>
      <c r="K36" s="5"/>
      <c r="L36" s="7"/>
      <c r="M36" s="5"/>
      <c r="N36" s="73"/>
      <c r="O36" s="8" t="str">
        <f t="shared" si="9"/>
        <v>JOE1</v>
      </c>
      <c r="P36" s="40">
        <f t="shared" ref="P36:V36" si="30">COUNTIF($I$2:$I$121,CONCATENATE($O$36,P$28))</f>
        <v>0</v>
      </c>
      <c r="Q36" s="40">
        <f t="shared" si="30"/>
        <v>1</v>
      </c>
      <c r="R36" s="40">
        <f t="shared" si="30"/>
        <v>0</v>
      </c>
      <c r="S36" s="40">
        <f t="shared" si="30"/>
        <v>0</v>
      </c>
      <c r="T36" s="40">
        <f t="shared" si="30"/>
        <v>0</v>
      </c>
      <c r="U36" s="40">
        <f t="shared" si="30"/>
        <v>0</v>
      </c>
      <c r="V36" s="40">
        <f t="shared" si="30"/>
        <v>0</v>
      </c>
      <c r="W36" s="10"/>
      <c r="X36" s="40">
        <f t="shared" si="12"/>
        <v>1</v>
      </c>
      <c r="Y36" s="40">
        <f t="shared" si="13"/>
        <v>0</v>
      </c>
      <c r="Z36" s="40">
        <f t="shared" si="14"/>
        <v>0</v>
      </c>
      <c r="AA36" s="40">
        <f t="shared" si="15"/>
        <v>0</v>
      </c>
      <c r="AB36" s="40">
        <f t="shared" si="16"/>
        <v>0</v>
      </c>
      <c r="AC36" s="40">
        <f t="shared" si="17"/>
        <v>1</v>
      </c>
      <c r="AD36" s="40">
        <f t="shared" si="18"/>
        <v>0</v>
      </c>
      <c r="AE36" s="40">
        <f t="shared" si="19"/>
        <v>0</v>
      </c>
      <c r="AF36" s="40">
        <f t="shared" si="20"/>
        <v>0</v>
      </c>
      <c r="AG36" s="40">
        <f t="shared" si="21"/>
        <v>0</v>
      </c>
      <c r="AH36" s="40">
        <f t="shared" si="22"/>
        <v>0</v>
      </c>
      <c r="AI36" s="40">
        <f t="shared" si="23"/>
        <v>1</v>
      </c>
      <c r="AJ36" s="40">
        <f t="shared" si="24"/>
        <v>0</v>
      </c>
      <c r="AK36" s="40">
        <f t="shared" si="25"/>
        <v>1</v>
      </c>
      <c r="AL36" s="40">
        <f t="shared" si="26"/>
        <v>0</v>
      </c>
      <c r="AM36" s="40">
        <f t="shared" si="27"/>
        <v>0</v>
      </c>
      <c r="AN36" s="23">
        <f t="shared" si="28"/>
        <v>5</v>
      </c>
    </row>
    <row r="37" spans="1:40" ht="12.6" customHeight="1" x14ac:dyDescent="0.15">
      <c r="A37" s="2" t="s">
        <v>100</v>
      </c>
      <c r="B37" s="31">
        <f>VLOOKUP(A37,Master!$A:$H,2,FALSE)</f>
        <v>41230</v>
      </c>
      <c r="C37" s="65">
        <f>VLOOKUP(A37,Master!$A:$H,3,FALSE)</f>
        <v>0.41666666666666702</v>
      </c>
      <c r="D37" s="31" t="str">
        <f>VLOOKUP(A37,Master!$A:$H,4,FALSE)</f>
        <v>OLA</v>
      </c>
      <c r="E37" s="31" t="s">
        <v>26</v>
      </c>
      <c r="F37" s="31" t="s">
        <v>17</v>
      </c>
      <c r="G37" s="66">
        <f>VLOOKUP(A37,Master!$A:$H,7,FALSE)</f>
        <v>3</v>
      </c>
      <c r="H37" s="31" t="str">
        <f>VLOOKUP(A37,Master!$A:$H,8,FALSE)</f>
        <v>Boys</v>
      </c>
      <c r="I37" s="5" t="str">
        <f t="shared" si="0"/>
        <v>SPC1BYE</v>
      </c>
      <c r="J37" s="5" t="str">
        <f t="shared" si="1"/>
        <v>OLABYE</v>
      </c>
      <c r="K37" s="5"/>
      <c r="L37" s="7"/>
      <c r="M37" s="5"/>
      <c r="N37" s="73"/>
      <c r="O37" s="8" t="str">
        <f t="shared" si="9"/>
        <v>JUD1</v>
      </c>
      <c r="P37" s="40">
        <f t="shared" ref="P37:W37" si="31">COUNTIF($I$2:$I$121,CONCATENATE($O$37,P$28))</f>
        <v>1</v>
      </c>
      <c r="Q37" s="40">
        <f t="shared" si="31"/>
        <v>1</v>
      </c>
      <c r="R37" s="40">
        <f t="shared" si="31"/>
        <v>0</v>
      </c>
      <c r="S37" s="40">
        <f t="shared" si="31"/>
        <v>0</v>
      </c>
      <c r="T37" s="40">
        <f t="shared" si="31"/>
        <v>0</v>
      </c>
      <c r="U37" s="40">
        <f t="shared" si="31"/>
        <v>0</v>
      </c>
      <c r="V37" s="40">
        <f t="shared" si="31"/>
        <v>0</v>
      </c>
      <c r="W37" s="40">
        <f t="shared" si="31"/>
        <v>0</v>
      </c>
      <c r="X37" s="10"/>
      <c r="Y37" s="40">
        <f t="shared" si="13"/>
        <v>0</v>
      </c>
      <c r="Z37" s="40">
        <f t="shared" si="14"/>
        <v>1</v>
      </c>
      <c r="AA37" s="40">
        <f t="shared" si="15"/>
        <v>0</v>
      </c>
      <c r="AB37" s="40">
        <f t="shared" si="16"/>
        <v>0</v>
      </c>
      <c r="AC37" s="40">
        <f t="shared" si="17"/>
        <v>1</v>
      </c>
      <c r="AD37" s="40">
        <f t="shared" si="18"/>
        <v>0</v>
      </c>
      <c r="AE37" s="40">
        <f t="shared" si="19"/>
        <v>0</v>
      </c>
      <c r="AF37" s="40">
        <f t="shared" si="20"/>
        <v>0</v>
      </c>
      <c r="AG37" s="40">
        <f t="shared" si="21"/>
        <v>1</v>
      </c>
      <c r="AH37" s="40">
        <f t="shared" si="22"/>
        <v>0</v>
      </c>
      <c r="AI37" s="40">
        <f t="shared" si="23"/>
        <v>0</v>
      </c>
      <c r="AJ37" s="40">
        <f t="shared" si="24"/>
        <v>0</v>
      </c>
      <c r="AK37" s="40">
        <f t="shared" si="25"/>
        <v>0</v>
      </c>
      <c r="AL37" s="40">
        <f t="shared" si="26"/>
        <v>0</v>
      </c>
      <c r="AM37" s="40">
        <f t="shared" si="27"/>
        <v>0</v>
      </c>
      <c r="AN37" s="23">
        <f t="shared" si="28"/>
        <v>5</v>
      </c>
    </row>
    <row r="38" spans="1:40" ht="12.6" customHeight="1" x14ac:dyDescent="0.15">
      <c r="A38" s="2" t="s">
        <v>101</v>
      </c>
      <c r="B38" s="31">
        <f>VLOOKUP(A38,Master!$A:$H,2,FALSE)</f>
        <v>41244</v>
      </c>
      <c r="C38" s="65">
        <f>VLOOKUP(A38,Master!$A:$H,3,FALSE)</f>
        <v>0.375</v>
      </c>
      <c r="D38" s="31" t="str">
        <f>VLOOKUP(A38,Master!$A:$H,4,FALSE)</f>
        <v>STM</v>
      </c>
      <c r="E38" s="31" t="s">
        <v>7</v>
      </c>
      <c r="F38" s="31" t="s">
        <v>17</v>
      </c>
      <c r="G38" s="66">
        <f>VLOOKUP(A38,Master!$A:$H,7,FALSE)</f>
        <v>3</v>
      </c>
      <c r="H38" s="31" t="str">
        <f>VLOOKUP(A38,Master!$A:$H,8,FALSE)</f>
        <v>Boys</v>
      </c>
      <c r="I38" s="5" t="str">
        <f t="shared" si="0"/>
        <v>BRG1BYE</v>
      </c>
      <c r="J38" s="5" t="str">
        <f t="shared" si="1"/>
        <v>STMBYE</v>
      </c>
      <c r="K38" s="5"/>
      <c r="L38" s="7"/>
      <c r="M38" s="5"/>
      <c r="N38" s="73"/>
      <c r="O38" s="8" t="str">
        <f t="shared" si="9"/>
        <v>JUD2</v>
      </c>
      <c r="P38" s="40">
        <f t="shared" ref="P38:X38" si="32">COUNTIF($I$2:$I$121,CONCATENATE($O$38,P$28))</f>
        <v>0</v>
      </c>
      <c r="Q38" s="40">
        <f t="shared" si="32"/>
        <v>0</v>
      </c>
      <c r="R38" s="40">
        <f t="shared" si="32"/>
        <v>0</v>
      </c>
      <c r="S38" s="40">
        <f t="shared" si="32"/>
        <v>1</v>
      </c>
      <c r="T38" s="40">
        <f t="shared" si="32"/>
        <v>0</v>
      </c>
      <c r="U38" s="40">
        <f t="shared" si="32"/>
        <v>0</v>
      </c>
      <c r="V38" s="40">
        <f t="shared" si="32"/>
        <v>1</v>
      </c>
      <c r="W38" s="40">
        <f t="shared" si="32"/>
        <v>0</v>
      </c>
      <c r="X38" s="40">
        <f t="shared" si="32"/>
        <v>0</v>
      </c>
      <c r="Y38" s="10"/>
      <c r="Z38" s="40">
        <f t="shared" si="14"/>
        <v>0</v>
      </c>
      <c r="AA38" s="40">
        <f t="shared" si="15"/>
        <v>0</v>
      </c>
      <c r="AB38" s="40">
        <f t="shared" si="16"/>
        <v>0</v>
      </c>
      <c r="AC38" s="40">
        <f t="shared" si="17"/>
        <v>0</v>
      </c>
      <c r="AD38" s="40">
        <f t="shared" si="18"/>
        <v>1</v>
      </c>
      <c r="AE38" s="40">
        <f t="shared" si="19"/>
        <v>0</v>
      </c>
      <c r="AF38" s="40">
        <f t="shared" si="20"/>
        <v>1</v>
      </c>
      <c r="AG38" s="40">
        <f t="shared" si="21"/>
        <v>0</v>
      </c>
      <c r="AH38" s="40">
        <f t="shared" si="22"/>
        <v>0</v>
      </c>
      <c r="AI38" s="40">
        <f t="shared" si="23"/>
        <v>0</v>
      </c>
      <c r="AJ38" s="40">
        <f t="shared" si="24"/>
        <v>0</v>
      </c>
      <c r="AK38" s="40">
        <f t="shared" si="25"/>
        <v>1</v>
      </c>
      <c r="AL38" s="40">
        <f t="shared" si="26"/>
        <v>0</v>
      </c>
      <c r="AM38" s="40">
        <f t="shared" si="27"/>
        <v>1</v>
      </c>
      <c r="AN38" s="23">
        <f t="shared" si="28"/>
        <v>6</v>
      </c>
    </row>
    <row r="39" spans="1:40" ht="12.6" customHeight="1" x14ac:dyDescent="0.15">
      <c r="A39" s="2" t="s">
        <v>102</v>
      </c>
      <c r="B39" s="31">
        <f>VLOOKUP(A39,Master!$A:$H,2,FALSE)</f>
        <v>41244</v>
      </c>
      <c r="C39" s="65">
        <f>VLOOKUP(A39,Master!$A:$H,3,FALSE)</f>
        <v>0.375</v>
      </c>
      <c r="D39" s="31" t="str">
        <f>VLOOKUP(A39,Master!$A:$H,4,FALSE)</f>
        <v>OLA</v>
      </c>
      <c r="E39" s="31" t="s">
        <v>26</v>
      </c>
      <c r="F39" s="31" t="s">
        <v>48</v>
      </c>
      <c r="G39" s="66">
        <f>VLOOKUP(A39,Master!$A:$H,7,FALSE)</f>
        <v>3</v>
      </c>
      <c r="H39" s="31" t="str">
        <f>VLOOKUP(A39,Master!$A:$H,8,FALSE)</f>
        <v>Boys</v>
      </c>
      <c r="I39" s="5" t="str">
        <f t="shared" si="0"/>
        <v>SPC1NDA1</v>
      </c>
      <c r="J39" s="5" t="str">
        <f t="shared" si="1"/>
        <v>OLANDA1</v>
      </c>
      <c r="K39" s="5"/>
      <c r="L39" s="7"/>
      <c r="M39" s="5"/>
      <c r="N39" s="73"/>
      <c r="O39" s="8" t="str">
        <f t="shared" si="9"/>
        <v>NDA1</v>
      </c>
      <c r="P39" s="40">
        <f t="shared" ref="P39:Y39" si="33">COUNTIF($I$2:$I$121,CONCATENATE($O$39,P$28))</f>
        <v>0</v>
      </c>
      <c r="Q39" s="40">
        <f t="shared" si="33"/>
        <v>1</v>
      </c>
      <c r="R39" s="40">
        <f t="shared" si="33"/>
        <v>0</v>
      </c>
      <c r="S39" s="40">
        <f t="shared" si="33"/>
        <v>0</v>
      </c>
      <c r="T39" s="40">
        <f t="shared" si="33"/>
        <v>0</v>
      </c>
      <c r="U39" s="40">
        <f t="shared" si="33"/>
        <v>0</v>
      </c>
      <c r="V39" s="40">
        <f t="shared" si="33"/>
        <v>0</v>
      </c>
      <c r="W39" s="40">
        <f t="shared" si="33"/>
        <v>0</v>
      </c>
      <c r="X39" s="40">
        <f t="shared" si="33"/>
        <v>0</v>
      </c>
      <c r="Y39" s="40">
        <f t="shared" si="33"/>
        <v>1</v>
      </c>
      <c r="Z39" s="10"/>
      <c r="AA39" s="40">
        <f t="shared" si="15"/>
        <v>0</v>
      </c>
      <c r="AB39" s="40">
        <f t="shared" si="16"/>
        <v>1</v>
      </c>
      <c r="AC39" s="40">
        <f t="shared" si="17"/>
        <v>0</v>
      </c>
      <c r="AD39" s="40">
        <f t="shared" si="18"/>
        <v>0</v>
      </c>
      <c r="AE39" s="40">
        <f t="shared" si="19"/>
        <v>0</v>
      </c>
      <c r="AF39" s="40">
        <f t="shared" si="20"/>
        <v>0</v>
      </c>
      <c r="AG39" s="40">
        <f t="shared" si="21"/>
        <v>0</v>
      </c>
      <c r="AH39" s="40">
        <f t="shared" si="22"/>
        <v>1</v>
      </c>
      <c r="AI39" s="40">
        <f t="shared" si="23"/>
        <v>1</v>
      </c>
      <c r="AJ39" s="40">
        <f t="shared" si="24"/>
        <v>0</v>
      </c>
      <c r="AK39" s="40">
        <f t="shared" si="25"/>
        <v>0</v>
      </c>
      <c r="AL39" s="40">
        <f t="shared" si="26"/>
        <v>0</v>
      </c>
      <c r="AM39" s="40">
        <f t="shared" si="27"/>
        <v>0</v>
      </c>
      <c r="AN39" s="23">
        <f t="shared" si="28"/>
        <v>5</v>
      </c>
    </row>
    <row r="40" spans="1:40" ht="12.6" customHeight="1" x14ac:dyDescent="0.15">
      <c r="A40" s="2" t="s">
        <v>103</v>
      </c>
      <c r="B40" s="31">
        <f>VLOOKUP(A40,Master!$A:$H,2,FALSE)</f>
        <v>41244</v>
      </c>
      <c r="C40" s="65">
        <f>VLOOKUP(A40,Master!$A:$H,3,FALSE)</f>
        <v>0.375</v>
      </c>
      <c r="D40" s="31" t="str">
        <f>VLOOKUP(A40,Master!$A:$H,4,FALSE)</f>
        <v>TRN</v>
      </c>
      <c r="E40" s="31" t="s">
        <v>21</v>
      </c>
      <c r="F40" s="31" t="s">
        <v>19</v>
      </c>
      <c r="G40" s="66">
        <f>VLOOKUP(A40,Master!$A:$H,7,FALSE)</f>
        <v>3</v>
      </c>
      <c r="H40" s="31" t="str">
        <f>VLOOKUP(A40,Master!$A:$H,8,FALSE)</f>
        <v>Boys</v>
      </c>
      <c r="I40" s="5" t="str">
        <f t="shared" si="0"/>
        <v>SPC3SJN1</v>
      </c>
      <c r="J40" s="5" t="str">
        <f t="shared" si="1"/>
        <v>TRNSJN1</v>
      </c>
      <c r="K40" s="5"/>
      <c r="L40" s="7"/>
      <c r="M40" s="5"/>
      <c r="N40" s="73"/>
      <c r="O40" s="8" t="str">
        <f t="shared" si="9"/>
        <v>NDA2</v>
      </c>
      <c r="P40" s="40">
        <f t="shared" ref="P40:Z40" si="34">COUNTIF($I$2:$I$121,CONCATENATE($O$40,P$28))</f>
        <v>0</v>
      </c>
      <c r="Q40" s="40">
        <f t="shared" si="34"/>
        <v>0</v>
      </c>
      <c r="R40" s="40">
        <f t="shared" si="34"/>
        <v>1</v>
      </c>
      <c r="S40" s="40">
        <f t="shared" si="34"/>
        <v>1</v>
      </c>
      <c r="T40" s="40">
        <f t="shared" si="34"/>
        <v>0</v>
      </c>
      <c r="U40" s="40">
        <f t="shared" si="34"/>
        <v>0</v>
      </c>
      <c r="V40" s="40">
        <f t="shared" si="34"/>
        <v>0</v>
      </c>
      <c r="W40" s="40">
        <f t="shared" si="34"/>
        <v>1</v>
      </c>
      <c r="X40" s="40">
        <f t="shared" si="34"/>
        <v>0</v>
      </c>
      <c r="Y40" s="40">
        <f t="shared" si="34"/>
        <v>0</v>
      </c>
      <c r="Z40" s="40">
        <f t="shared" si="34"/>
        <v>0</v>
      </c>
      <c r="AA40" s="10"/>
      <c r="AB40" s="40">
        <f t="shared" si="16"/>
        <v>0</v>
      </c>
      <c r="AC40" s="40">
        <f t="shared" si="17"/>
        <v>0</v>
      </c>
      <c r="AD40" s="40">
        <f t="shared" si="18"/>
        <v>0</v>
      </c>
      <c r="AE40" s="40">
        <f t="shared" si="19"/>
        <v>0</v>
      </c>
      <c r="AF40" s="40">
        <f t="shared" si="20"/>
        <v>0</v>
      </c>
      <c r="AG40" s="40">
        <f t="shared" si="21"/>
        <v>0</v>
      </c>
      <c r="AH40" s="40">
        <f t="shared" si="22"/>
        <v>0</v>
      </c>
      <c r="AI40" s="40">
        <f t="shared" si="23"/>
        <v>0</v>
      </c>
      <c r="AJ40" s="40">
        <f t="shared" si="24"/>
        <v>1</v>
      </c>
      <c r="AK40" s="40">
        <f t="shared" si="25"/>
        <v>0</v>
      </c>
      <c r="AL40" s="40">
        <f t="shared" si="26"/>
        <v>1</v>
      </c>
      <c r="AM40" s="40">
        <f t="shared" si="27"/>
        <v>1</v>
      </c>
      <c r="AN40" s="23">
        <f t="shared" si="28"/>
        <v>6</v>
      </c>
    </row>
    <row r="41" spans="1:40" ht="12.6" customHeight="1" x14ac:dyDescent="0.15">
      <c r="A41" s="2" t="s">
        <v>104</v>
      </c>
      <c r="B41" s="31">
        <f>VLOOKUP(A41,Master!$A:$H,2,FALSE)</f>
        <v>41244</v>
      </c>
      <c r="C41" s="65">
        <f>VLOOKUP(A41,Master!$A:$H,3,FALSE)</f>
        <v>0.41666666666666702</v>
      </c>
      <c r="D41" s="31" t="str">
        <f>VLOOKUP(A41,Master!$A:$H,4,FALSE)</f>
        <v>CTK</v>
      </c>
      <c r="E41" s="31" t="s">
        <v>9</v>
      </c>
      <c r="F41" s="31" t="s">
        <v>49</v>
      </c>
      <c r="G41" s="66">
        <f>VLOOKUP(A41,Master!$A:$H,7,FALSE)</f>
        <v>3</v>
      </c>
      <c r="H41" s="31" t="str">
        <f>VLOOKUP(A41,Master!$A:$H,8,FALSE)</f>
        <v>Boys</v>
      </c>
      <c r="I41" s="5" t="str">
        <f t="shared" si="0"/>
        <v>BRG2SCS1</v>
      </c>
      <c r="J41" s="5" t="str">
        <f t="shared" si="1"/>
        <v>CTKSCS1</v>
      </c>
      <c r="K41" s="5"/>
      <c r="L41" s="7"/>
      <c r="M41" s="5"/>
      <c r="N41" s="73"/>
      <c r="O41" s="8" t="str">
        <f t="shared" si="9"/>
        <v>OLA1</v>
      </c>
      <c r="P41" s="40">
        <f t="shared" ref="P41:AA41" si="35">COUNTIF($I$2:$I$121,CONCATENATE($O$41,P$28))</f>
        <v>0</v>
      </c>
      <c r="Q41" s="40">
        <f t="shared" si="35"/>
        <v>0</v>
      </c>
      <c r="R41" s="40">
        <f t="shared" si="35"/>
        <v>1</v>
      </c>
      <c r="S41" s="40">
        <f t="shared" si="35"/>
        <v>0</v>
      </c>
      <c r="T41" s="40">
        <f t="shared" si="35"/>
        <v>0</v>
      </c>
      <c r="U41" s="40">
        <f t="shared" si="35"/>
        <v>0</v>
      </c>
      <c r="V41" s="40">
        <f t="shared" si="35"/>
        <v>0</v>
      </c>
      <c r="W41" s="40">
        <f t="shared" si="35"/>
        <v>0</v>
      </c>
      <c r="X41" s="40">
        <f t="shared" si="35"/>
        <v>0</v>
      </c>
      <c r="Y41" s="40">
        <f t="shared" si="35"/>
        <v>0</v>
      </c>
      <c r="Z41" s="40">
        <f t="shared" si="35"/>
        <v>0</v>
      </c>
      <c r="AA41" s="40">
        <f t="shared" si="35"/>
        <v>0</v>
      </c>
      <c r="AB41" s="10"/>
      <c r="AC41" s="40">
        <f t="shared" si="17"/>
        <v>0</v>
      </c>
      <c r="AD41" s="40">
        <f t="shared" si="18"/>
        <v>1</v>
      </c>
      <c r="AE41" s="40">
        <f t="shared" si="19"/>
        <v>0</v>
      </c>
      <c r="AF41" s="40">
        <f t="shared" si="20"/>
        <v>1</v>
      </c>
      <c r="AG41" s="40">
        <f t="shared" si="21"/>
        <v>0</v>
      </c>
      <c r="AH41" s="40">
        <f t="shared" si="22"/>
        <v>0</v>
      </c>
      <c r="AI41" s="40">
        <f t="shared" si="23"/>
        <v>0</v>
      </c>
      <c r="AJ41" s="40">
        <f t="shared" si="24"/>
        <v>0</v>
      </c>
      <c r="AK41" s="40">
        <f t="shared" si="25"/>
        <v>0</v>
      </c>
      <c r="AL41" s="40">
        <f t="shared" si="26"/>
        <v>1</v>
      </c>
      <c r="AM41" s="40">
        <f t="shared" si="27"/>
        <v>1</v>
      </c>
      <c r="AN41" s="23">
        <f t="shared" si="28"/>
        <v>5</v>
      </c>
    </row>
    <row r="42" spans="1:40" ht="12.6" customHeight="1" x14ac:dyDescent="0.15">
      <c r="A42" s="2" t="s">
        <v>105</v>
      </c>
      <c r="B42" s="31">
        <f>VLOOKUP(A42,Master!$A:$H,2,FALSE)</f>
        <v>41244</v>
      </c>
      <c r="C42" s="65">
        <f>VLOOKUP(A42,Master!$A:$H,3,FALSE)</f>
        <v>0</v>
      </c>
      <c r="D42" s="31" t="str">
        <f>VLOOKUP(A42,Master!$A:$H,4,FALSE)</f>
        <v>BYE</v>
      </c>
      <c r="E42" s="31" t="s">
        <v>12</v>
      </c>
      <c r="F42" s="31" t="s">
        <v>25</v>
      </c>
      <c r="G42" s="66">
        <f>VLOOKUP(A42,Master!$A:$H,7,FALSE)</f>
        <v>3</v>
      </c>
      <c r="H42" s="31" t="str">
        <f>VLOOKUP(A42,Master!$A:$H,8,FALSE)</f>
        <v>Boys</v>
      </c>
      <c r="I42" s="5" t="str">
        <f t="shared" si="0"/>
        <v>JUD1OLA2</v>
      </c>
      <c r="J42" s="5" t="str">
        <f t="shared" si="1"/>
        <v>BYEOLA2</v>
      </c>
      <c r="K42" s="5"/>
      <c r="L42" s="7"/>
      <c r="M42" s="5"/>
      <c r="N42" s="73"/>
      <c r="O42" s="8" t="str">
        <f t="shared" si="9"/>
        <v>OLA2</v>
      </c>
      <c r="P42" s="40">
        <f t="shared" ref="P42:AB42" si="36">COUNTIF($I$2:$I$121,CONCATENATE($O$42,P$28))</f>
        <v>1</v>
      </c>
      <c r="Q42" s="40">
        <f t="shared" si="36"/>
        <v>1</v>
      </c>
      <c r="R42" s="40">
        <f t="shared" si="36"/>
        <v>0</v>
      </c>
      <c r="S42" s="40">
        <f t="shared" si="36"/>
        <v>0</v>
      </c>
      <c r="T42" s="40">
        <f t="shared" si="36"/>
        <v>0</v>
      </c>
      <c r="U42" s="40">
        <f t="shared" si="36"/>
        <v>0</v>
      </c>
      <c r="V42" s="40">
        <f t="shared" si="36"/>
        <v>1</v>
      </c>
      <c r="W42" s="40">
        <f t="shared" si="36"/>
        <v>0</v>
      </c>
      <c r="X42" s="40">
        <f t="shared" si="36"/>
        <v>0</v>
      </c>
      <c r="Y42" s="40">
        <f t="shared" si="36"/>
        <v>1</v>
      </c>
      <c r="Z42" s="40">
        <f t="shared" si="36"/>
        <v>0</v>
      </c>
      <c r="AA42" s="40">
        <f t="shared" si="36"/>
        <v>0</v>
      </c>
      <c r="AB42" s="40">
        <f t="shared" si="36"/>
        <v>0</v>
      </c>
      <c r="AC42" s="10"/>
      <c r="AD42" s="40">
        <f t="shared" si="18"/>
        <v>0</v>
      </c>
      <c r="AE42" s="40">
        <f t="shared" si="19"/>
        <v>0</v>
      </c>
      <c r="AF42" s="40">
        <f t="shared" si="20"/>
        <v>0</v>
      </c>
      <c r="AG42" s="40">
        <f t="shared" si="21"/>
        <v>1</v>
      </c>
      <c r="AH42" s="40">
        <f t="shared" si="22"/>
        <v>0</v>
      </c>
      <c r="AI42" s="40">
        <f t="shared" si="23"/>
        <v>0</v>
      </c>
      <c r="AJ42" s="40">
        <f t="shared" si="24"/>
        <v>0</v>
      </c>
      <c r="AK42" s="40">
        <f t="shared" si="25"/>
        <v>0</v>
      </c>
      <c r="AL42" s="40">
        <f t="shared" si="26"/>
        <v>0</v>
      </c>
      <c r="AM42" s="40">
        <f t="shared" si="27"/>
        <v>0</v>
      </c>
      <c r="AN42" s="23">
        <f t="shared" si="28"/>
        <v>5</v>
      </c>
    </row>
    <row r="43" spans="1:40" ht="12.6" customHeight="1" x14ac:dyDescent="0.15">
      <c r="A43" s="2" t="s">
        <v>106</v>
      </c>
      <c r="B43" s="31">
        <f>VLOOKUP(A43,Master!$A:$H,2,FALSE)</f>
        <v>41244</v>
      </c>
      <c r="C43" s="65">
        <f>VLOOKUP(A43,Master!$A:$H,3,FALSE)</f>
        <v>0.45833333333333298</v>
      </c>
      <c r="D43" s="31" t="str">
        <f>VLOOKUP(A43,Master!$A:$H,4,FALSE)</f>
        <v>SCS</v>
      </c>
      <c r="E43" s="31" t="s">
        <v>6</v>
      </c>
      <c r="F43" s="31" t="s">
        <v>43</v>
      </c>
      <c r="G43" s="66">
        <f>VLOOKUP(A43,Master!$A:$H,7,FALSE)</f>
        <v>3</v>
      </c>
      <c r="H43" s="31" t="str">
        <f>VLOOKUP(A43,Master!$A:$H,8,FALSE)</f>
        <v>Boys</v>
      </c>
      <c r="I43" s="5" t="str">
        <f t="shared" si="0"/>
        <v>IHM2JOE1</v>
      </c>
      <c r="J43" s="5" t="str">
        <f t="shared" si="1"/>
        <v>SCSJOE1</v>
      </c>
      <c r="K43" s="5"/>
      <c r="L43" s="7"/>
      <c r="M43" s="5"/>
      <c r="N43" s="73"/>
      <c r="O43" s="8" t="str">
        <f t="shared" si="9"/>
        <v>SCS1</v>
      </c>
      <c r="P43" s="40">
        <f t="shared" ref="P43:AC43" si="37">COUNTIF($I$2:$I$121,CONCATENATE($O$43,P$28))</f>
        <v>1</v>
      </c>
      <c r="Q43" s="40">
        <f t="shared" si="37"/>
        <v>0</v>
      </c>
      <c r="R43" s="40">
        <f t="shared" si="37"/>
        <v>0</v>
      </c>
      <c r="S43" s="40">
        <f t="shared" si="37"/>
        <v>0</v>
      </c>
      <c r="T43" s="40">
        <f t="shared" si="37"/>
        <v>0</v>
      </c>
      <c r="U43" s="40">
        <f t="shared" si="37"/>
        <v>1</v>
      </c>
      <c r="V43" s="40">
        <f t="shared" si="37"/>
        <v>0</v>
      </c>
      <c r="W43" s="40">
        <f t="shared" si="37"/>
        <v>0</v>
      </c>
      <c r="X43" s="40">
        <f t="shared" si="37"/>
        <v>1</v>
      </c>
      <c r="Y43" s="40">
        <f t="shared" si="37"/>
        <v>0</v>
      </c>
      <c r="Z43" s="40">
        <f t="shared" si="37"/>
        <v>0</v>
      </c>
      <c r="AA43" s="40">
        <f t="shared" si="37"/>
        <v>0</v>
      </c>
      <c r="AB43" s="40">
        <f t="shared" si="37"/>
        <v>0</v>
      </c>
      <c r="AC43" s="40">
        <f t="shared" si="37"/>
        <v>1</v>
      </c>
      <c r="AD43" s="10"/>
      <c r="AE43" s="40">
        <f t="shared" si="19"/>
        <v>0</v>
      </c>
      <c r="AF43" s="40">
        <f t="shared" si="20"/>
        <v>0</v>
      </c>
      <c r="AG43" s="40">
        <f t="shared" si="21"/>
        <v>0</v>
      </c>
      <c r="AH43" s="40">
        <f t="shared" si="22"/>
        <v>0</v>
      </c>
      <c r="AI43" s="40">
        <f t="shared" si="23"/>
        <v>1</v>
      </c>
      <c r="AJ43" s="40">
        <f t="shared" si="24"/>
        <v>0</v>
      </c>
      <c r="AK43" s="40">
        <f t="shared" si="25"/>
        <v>0</v>
      </c>
      <c r="AL43" s="40">
        <f t="shared" si="26"/>
        <v>0</v>
      </c>
      <c r="AM43" s="40">
        <f t="shared" si="27"/>
        <v>0</v>
      </c>
      <c r="AN43" s="23">
        <f t="shared" si="28"/>
        <v>5</v>
      </c>
    </row>
    <row r="44" spans="1:40" ht="12.6" customHeight="1" x14ac:dyDescent="0.15">
      <c r="A44" s="2" t="s">
        <v>107</v>
      </c>
      <c r="B44" s="31">
        <f>VLOOKUP(A44,Master!$A:$H,2,FALSE)</f>
        <v>41244</v>
      </c>
      <c r="C44" s="65">
        <f>VLOOKUP(A44,Master!$A:$H,3,FALSE)</f>
        <v>0.33333333333333298</v>
      </c>
      <c r="D44" s="31" t="str">
        <f>VLOOKUP(A44,Master!$A:$H,4,FALSE)</f>
        <v>SPC</v>
      </c>
      <c r="E44" s="31" t="s">
        <v>50</v>
      </c>
      <c r="F44" s="31" t="s">
        <v>60</v>
      </c>
      <c r="G44" s="66">
        <f>VLOOKUP(A44,Master!$A:$H,7,FALSE)</f>
        <v>3</v>
      </c>
      <c r="H44" s="31" t="str">
        <f>VLOOKUP(A44,Master!$A:$H,8,FALSE)</f>
        <v>Boys</v>
      </c>
      <c r="I44" s="5" t="str">
        <f t="shared" si="0"/>
        <v>NDA2TRN1</v>
      </c>
      <c r="J44" s="5" t="str">
        <f t="shared" si="1"/>
        <v>SPCTRN1</v>
      </c>
      <c r="K44" s="5"/>
      <c r="L44" s="7"/>
      <c r="M44" s="5"/>
      <c r="N44" s="73"/>
      <c r="O44" s="8" t="str">
        <f t="shared" si="9"/>
        <v>SCS2</v>
      </c>
      <c r="P44" s="40">
        <f t="shared" ref="P44:AD44" si="38">COUNTIF($I$2:$I$121,CONCATENATE($O$44,P$28))</f>
        <v>0</v>
      </c>
      <c r="Q44" s="40">
        <f t="shared" si="38"/>
        <v>0</v>
      </c>
      <c r="R44" s="40">
        <f t="shared" si="38"/>
        <v>0</v>
      </c>
      <c r="S44" s="40">
        <f t="shared" si="38"/>
        <v>1</v>
      </c>
      <c r="T44" s="40">
        <f t="shared" si="38"/>
        <v>0</v>
      </c>
      <c r="U44" s="40">
        <f t="shared" si="38"/>
        <v>0</v>
      </c>
      <c r="V44" s="40">
        <f t="shared" si="38"/>
        <v>0</v>
      </c>
      <c r="W44" s="40">
        <f t="shared" si="38"/>
        <v>0</v>
      </c>
      <c r="X44" s="40">
        <f t="shared" si="38"/>
        <v>0</v>
      </c>
      <c r="Y44" s="40">
        <f t="shared" si="38"/>
        <v>0</v>
      </c>
      <c r="Z44" s="40">
        <f t="shared" si="38"/>
        <v>1</v>
      </c>
      <c r="AA44" s="40">
        <f t="shared" si="38"/>
        <v>1</v>
      </c>
      <c r="AB44" s="40">
        <f t="shared" si="38"/>
        <v>0</v>
      </c>
      <c r="AC44" s="40">
        <f t="shared" si="38"/>
        <v>0</v>
      </c>
      <c r="AD44" s="40">
        <f t="shared" si="38"/>
        <v>0</v>
      </c>
      <c r="AE44" s="10"/>
      <c r="AF44" s="40">
        <f t="shared" si="20"/>
        <v>0</v>
      </c>
      <c r="AG44" s="40">
        <f t="shared" si="21"/>
        <v>0</v>
      </c>
      <c r="AH44" s="40">
        <f t="shared" si="22"/>
        <v>0</v>
      </c>
      <c r="AI44" s="40">
        <f t="shared" si="23"/>
        <v>0</v>
      </c>
      <c r="AJ44" s="40">
        <f t="shared" si="24"/>
        <v>0</v>
      </c>
      <c r="AK44" s="40">
        <f t="shared" si="25"/>
        <v>1</v>
      </c>
      <c r="AL44" s="40">
        <f t="shared" si="26"/>
        <v>0</v>
      </c>
      <c r="AM44" s="40">
        <f t="shared" si="27"/>
        <v>1</v>
      </c>
      <c r="AN44" s="23">
        <f t="shared" si="28"/>
        <v>5</v>
      </c>
    </row>
    <row r="45" spans="1:40" ht="12.6" customHeight="1" x14ac:dyDescent="0.15">
      <c r="A45" s="2" t="s">
        <v>108</v>
      </c>
      <c r="B45" s="31">
        <f>VLOOKUP(A45,Master!$A:$H,2,FALSE)</f>
        <v>41244</v>
      </c>
      <c r="C45" s="65">
        <f>VLOOKUP(A45,Master!$A:$H,3,FALSE)</f>
        <v>0.375</v>
      </c>
      <c r="D45" s="31" t="str">
        <f>VLOOKUP(A45,Master!$A:$H,4,FALSE)</f>
        <v>IHM</v>
      </c>
      <c r="E45" s="31" t="s">
        <v>14</v>
      </c>
      <c r="F45" s="31" t="s">
        <v>42</v>
      </c>
      <c r="G45" s="66">
        <f>VLOOKUP(A45,Master!$A:$H,7,FALSE)</f>
        <v>3</v>
      </c>
      <c r="H45" s="31" t="str">
        <f>VLOOKUP(A45,Master!$A:$H,8,FALSE)</f>
        <v>Boys</v>
      </c>
      <c r="I45" s="5" t="str">
        <f t="shared" si="0"/>
        <v>SPC2HSP1</v>
      </c>
      <c r="J45" s="5" t="str">
        <f t="shared" si="1"/>
        <v>IHMHSP1</v>
      </c>
      <c r="K45" s="5"/>
      <c r="L45" s="7"/>
      <c r="M45" s="5"/>
      <c r="N45" s="73"/>
      <c r="O45" s="8" t="str">
        <f t="shared" si="9"/>
        <v>SJN1</v>
      </c>
      <c r="P45" s="40">
        <f t="shared" ref="P45:AE45" si="39">COUNTIF($I$2:$I$121,CONCATENATE($O$45,P$28))</f>
        <v>1</v>
      </c>
      <c r="Q45" s="40">
        <f t="shared" si="39"/>
        <v>0</v>
      </c>
      <c r="R45" s="40">
        <f t="shared" si="39"/>
        <v>0</v>
      </c>
      <c r="S45" s="40">
        <f t="shared" si="39"/>
        <v>0</v>
      </c>
      <c r="T45" s="40">
        <f t="shared" si="39"/>
        <v>0</v>
      </c>
      <c r="U45" s="40">
        <f t="shared" si="39"/>
        <v>1</v>
      </c>
      <c r="V45" s="40">
        <f t="shared" si="39"/>
        <v>0</v>
      </c>
      <c r="W45" s="40">
        <f t="shared" si="39"/>
        <v>0</v>
      </c>
      <c r="X45" s="40">
        <f t="shared" si="39"/>
        <v>1</v>
      </c>
      <c r="Y45" s="40">
        <f t="shared" si="39"/>
        <v>0</v>
      </c>
      <c r="Z45" s="40">
        <f t="shared" si="39"/>
        <v>0</v>
      </c>
      <c r="AA45" s="40">
        <f t="shared" si="39"/>
        <v>0</v>
      </c>
      <c r="AB45" s="40">
        <f t="shared" si="39"/>
        <v>0</v>
      </c>
      <c r="AC45" s="40">
        <f t="shared" si="39"/>
        <v>0</v>
      </c>
      <c r="AD45" s="40">
        <f t="shared" si="39"/>
        <v>0</v>
      </c>
      <c r="AE45" s="40">
        <f t="shared" si="39"/>
        <v>1</v>
      </c>
      <c r="AF45" s="10"/>
      <c r="AG45" s="40">
        <f t="shared" si="21"/>
        <v>1</v>
      </c>
      <c r="AH45" s="40">
        <f t="shared" si="22"/>
        <v>0</v>
      </c>
      <c r="AI45" s="40">
        <f t="shared" si="23"/>
        <v>0</v>
      </c>
      <c r="AJ45" s="40">
        <f t="shared" si="24"/>
        <v>0</v>
      </c>
      <c r="AK45" s="40">
        <f t="shared" si="25"/>
        <v>0</v>
      </c>
      <c r="AL45" s="40">
        <f t="shared" si="26"/>
        <v>0</v>
      </c>
      <c r="AM45" s="40">
        <f t="shared" si="27"/>
        <v>0</v>
      </c>
      <c r="AN45" s="23">
        <f t="shared" si="28"/>
        <v>5</v>
      </c>
    </row>
    <row r="46" spans="1:40" ht="12.6" customHeight="1" x14ac:dyDescent="0.15">
      <c r="A46" s="2" t="s">
        <v>109</v>
      </c>
      <c r="B46" s="31">
        <f>VLOOKUP(A46,Master!$A:$H,2,FALSE)</f>
        <v>41244</v>
      </c>
      <c r="C46" s="65">
        <f>VLOOKUP(A46,Master!$A:$H,3,FALSE)</f>
        <v>0.45833333333333298</v>
      </c>
      <c r="D46" s="31" t="str">
        <f>VLOOKUP(A46,Master!$A:$H,4,FALSE)</f>
        <v>CTK</v>
      </c>
      <c r="E46" s="31" t="s">
        <v>51</v>
      </c>
      <c r="F46" s="31" t="s">
        <v>22</v>
      </c>
      <c r="G46" s="66">
        <f>VLOOKUP(A46,Master!$A:$H,7,FALSE)</f>
        <v>3</v>
      </c>
      <c r="H46" s="31" t="str">
        <f>VLOOKUP(A46,Master!$A:$H,8,FALSE)</f>
        <v>Boys</v>
      </c>
      <c r="I46" s="5" t="str">
        <f t="shared" si="0"/>
        <v>SCS2STM2</v>
      </c>
      <c r="J46" s="5" t="str">
        <f t="shared" si="1"/>
        <v>CTKSTM2</v>
      </c>
      <c r="K46" s="5"/>
      <c r="L46" s="7"/>
      <c r="M46" s="5"/>
      <c r="N46" s="73"/>
      <c r="O46" s="8" t="str">
        <f t="shared" si="9"/>
        <v>SPC1</v>
      </c>
      <c r="P46" s="40">
        <f t="shared" ref="P46:AF46" si="40">COUNTIF($I$2:$I$121,CONCATENATE($O$46,P$28))</f>
        <v>0</v>
      </c>
      <c r="Q46" s="40">
        <f t="shared" si="40"/>
        <v>1</v>
      </c>
      <c r="R46" s="40">
        <f t="shared" si="40"/>
        <v>0</v>
      </c>
      <c r="S46" s="40">
        <f t="shared" si="40"/>
        <v>0</v>
      </c>
      <c r="T46" s="40">
        <f t="shared" si="40"/>
        <v>0</v>
      </c>
      <c r="U46" s="40">
        <f t="shared" si="40"/>
        <v>0</v>
      </c>
      <c r="V46" s="40">
        <f t="shared" si="40"/>
        <v>1</v>
      </c>
      <c r="W46" s="40">
        <f t="shared" si="40"/>
        <v>0</v>
      </c>
      <c r="X46" s="40">
        <f t="shared" si="40"/>
        <v>0</v>
      </c>
      <c r="Y46" s="40">
        <f t="shared" si="40"/>
        <v>0</v>
      </c>
      <c r="Z46" s="40">
        <f t="shared" si="40"/>
        <v>1</v>
      </c>
      <c r="AA46" s="40">
        <f t="shared" si="40"/>
        <v>0</v>
      </c>
      <c r="AB46" s="40">
        <f t="shared" si="40"/>
        <v>0</v>
      </c>
      <c r="AC46" s="40">
        <f t="shared" si="40"/>
        <v>0</v>
      </c>
      <c r="AD46" s="40">
        <f t="shared" si="40"/>
        <v>1</v>
      </c>
      <c r="AE46" s="40">
        <f t="shared" si="40"/>
        <v>0</v>
      </c>
      <c r="AF46" s="40">
        <f t="shared" si="40"/>
        <v>0</v>
      </c>
      <c r="AG46" s="10"/>
      <c r="AH46" s="40">
        <f t="shared" si="22"/>
        <v>0</v>
      </c>
      <c r="AI46" s="40">
        <f t="shared" si="23"/>
        <v>0</v>
      </c>
      <c r="AJ46" s="40">
        <f t="shared" si="24"/>
        <v>1</v>
      </c>
      <c r="AK46" s="40">
        <f t="shared" si="25"/>
        <v>0</v>
      </c>
      <c r="AL46" s="40">
        <f t="shared" si="26"/>
        <v>0</v>
      </c>
      <c r="AM46" s="40">
        <f t="shared" si="27"/>
        <v>1</v>
      </c>
      <c r="AN46" s="23">
        <f t="shared" si="28"/>
        <v>6</v>
      </c>
    </row>
    <row r="47" spans="1:40" ht="12.6" customHeight="1" x14ac:dyDescent="0.15">
      <c r="A47" s="2" t="s">
        <v>110</v>
      </c>
      <c r="B47" s="31">
        <f>VLOOKUP(A47,Master!$A:$H,2,FALSE)</f>
        <v>41244</v>
      </c>
      <c r="C47" s="65">
        <f>VLOOKUP(A47,Master!$A:$H,3,FALSE)</f>
        <v>0.33333333333333331</v>
      </c>
      <c r="D47" s="31" t="str">
        <f>VLOOKUP(A47,Master!$A:$H,4,FALSE)</f>
        <v>STM</v>
      </c>
      <c r="E47" s="31" t="s">
        <v>20</v>
      </c>
      <c r="F47" s="31" t="s">
        <v>4</v>
      </c>
      <c r="G47" s="66">
        <f>VLOOKUP(A47,Master!$A:$H,7,FALSE)</f>
        <v>3</v>
      </c>
      <c r="H47" s="31" t="str">
        <f>VLOOKUP(A47,Master!$A:$H,8,FALSE)</f>
        <v>Boys</v>
      </c>
      <c r="I47" s="5" t="str">
        <f t="shared" si="0"/>
        <v>OLA1CTK1</v>
      </c>
      <c r="J47" s="5" t="str">
        <f t="shared" si="1"/>
        <v>STMCTK1</v>
      </c>
      <c r="K47" s="5"/>
      <c r="L47" s="7"/>
      <c r="M47" s="5"/>
      <c r="N47" s="73"/>
      <c r="O47" s="8" t="str">
        <f t="shared" si="9"/>
        <v>SPC2</v>
      </c>
      <c r="P47" s="40">
        <f t="shared" ref="P47:AG47" si="41">COUNTIF($I$2:$I$121,CONCATENATE($O$47,P$28))</f>
        <v>0</v>
      </c>
      <c r="Q47" s="40">
        <f t="shared" si="41"/>
        <v>0</v>
      </c>
      <c r="R47" s="40">
        <f t="shared" si="41"/>
        <v>0</v>
      </c>
      <c r="S47" s="40">
        <f t="shared" si="41"/>
        <v>0</v>
      </c>
      <c r="T47" s="40">
        <f t="shared" si="41"/>
        <v>1</v>
      </c>
      <c r="U47" s="40">
        <f t="shared" si="41"/>
        <v>0</v>
      </c>
      <c r="V47" s="40">
        <f t="shared" si="41"/>
        <v>0</v>
      </c>
      <c r="W47" s="40">
        <f t="shared" si="41"/>
        <v>1</v>
      </c>
      <c r="X47" s="40">
        <f t="shared" si="41"/>
        <v>0</v>
      </c>
      <c r="Y47" s="40">
        <f t="shared" si="41"/>
        <v>0</v>
      </c>
      <c r="Z47" s="40">
        <f t="shared" si="41"/>
        <v>0</v>
      </c>
      <c r="AA47" s="40">
        <f t="shared" si="41"/>
        <v>1</v>
      </c>
      <c r="AB47" s="40">
        <f t="shared" si="41"/>
        <v>0</v>
      </c>
      <c r="AC47" s="40">
        <f t="shared" si="41"/>
        <v>0</v>
      </c>
      <c r="AD47" s="40">
        <f t="shared" si="41"/>
        <v>0</v>
      </c>
      <c r="AE47" s="40">
        <f t="shared" si="41"/>
        <v>0</v>
      </c>
      <c r="AF47" s="40">
        <f t="shared" si="41"/>
        <v>0</v>
      </c>
      <c r="AG47" s="40">
        <f t="shared" si="41"/>
        <v>0</v>
      </c>
      <c r="AH47" s="10"/>
      <c r="AI47" s="40">
        <f t="shared" si="23"/>
        <v>0</v>
      </c>
      <c r="AJ47" s="40">
        <f t="shared" si="24"/>
        <v>1</v>
      </c>
      <c r="AK47" s="40">
        <f t="shared" si="25"/>
        <v>0</v>
      </c>
      <c r="AL47" s="40">
        <f t="shared" si="26"/>
        <v>0</v>
      </c>
      <c r="AM47" s="40">
        <f t="shared" si="27"/>
        <v>1</v>
      </c>
      <c r="AN47" s="23">
        <f t="shared" si="28"/>
        <v>5</v>
      </c>
    </row>
    <row r="48" spans="1:40" ht="12.6" customHeight="1" x14ac:dyDescent="0.15">
      <c r="A48" s="2" t="s">
        <v>111</v>
      </c>
      <c r="B48" s="31">
        <f>VLOOKUP(A48,Master!$A:$H,2,FALSE)</f>
        <v>41244</v>
      </c>
      <c r="C48" s="65">
        <f>VLOOKUP(A48,Master!$A:$H,3,FALSE)</f>
        <v>0.375</v>
      </c>
      <c r="D48" s="31" t="str">
        <f>VLOOKUP(A48,Master!$A:$H,4,FALSE)</f>
        <v>BRG</v>
      </c>
      <c r="E48" s="31" t="s">
        <v>15</v>
      </c>
      <c r="F48" s="31" t="s">
        <v>18</v>
      </c>
      <c r="G48" s="66">
        <f>VLOOKUP(A48,Master!$A:$H,7,FALSE)</f>
        <v>3</v>
      </c>
      <c r="H48" s="31" t="str">
        <f>VLOOKUP(A48,Master!$A:$H,8,FALSE)</f>
        <v>Boys</v>
      </c>
      <c r="I48" s="5" t="str">
        <f t="shared" si="0"/>
        <v>IHM1STM1</v>
      </c>
      <c r="J48" s="5" t="str">
        <f t="shared" si="1"/>
        <v>BRGSTM1</v>
      </c>
      <c r="K48" s="5"/>
      <c r="L48" s="7"/>
      <c r="M48" s="5"/>
      <c r="N48" s="73"/>
      <c r="O48" s="8" t="str">
        <f t="shared" si="9"/>
        <v>SPC3</v>
      </c>
      <c r="P48" s="40">
        <f t="shared" ref="P48:AH48" si="42">COUNTIF($I$2:$I$121,CONCATENATE($O$48,P$28))</f>
        <v>0</v>
      </c>
      <c r="Q48" s="40">
        <f t="shared" si="42"/>
        <v>0</v>
      </c>
      <c r="R48" s="40">
        <f t="shared" si="42"/>
        <v>0</v>
      </c>
      <c r="S48" s="40">
        <f t="shared" si="42"/>
        <v>1</v>
      </c>
      <c r="T48" s="40">
        <f t="shared" si="42"/>
        <v>0</v>
      </c>
      <c r="U48" s="40">
        <f t="shared" si="42"/>
        <v>0</v>
      </c>
      <c r="V48" s="40">
        <f t="shared" si="42"/>
        <v>0</v>
      </c>
      <c r="W48" s="40">
        <f t="shared" si="42"/>
        <v>0</v>
      </c>
      <c r="X48" s="40">
        <f t="shared" si="42"/>
        <v>1</v>
      </c>
      <c r="Y48" s="40">
        <f t="shared" si="42"/>
        <v>0</v>
      </c>
      <c r="Z48" s="40">
        <f t="shared" si="42"/>
        <v>0</v>
      </c>
      <c r="AA48" s="40">
        <f t="shared" si="42"/>
        <v>0</v>
      </c>
      <c r="AB48" s="40">
        <f t="shared" si="42"/>
        <v>0</v>
      </c>
      <c r="AC48" s="40">
        <f t="shared" si="42"/>
        <v>1</v>
      </c>
      <c r="AD48" s="40">
        <f t="shared" si="42"/>
        <v>0</v>
      </c>
      <c r="AE48" s="40">
        <f t="shared" si="42"/>
        <v>0</v>
      </c>
      <c r="AF48" s="40">
        <f t="shared" si="42"/>
        <v>1</v>
      </c>
      <c r="AG48" s="40">
        <f t="shared" si="42"/>
        <v>0</v>
      </c>
      <c r="AH48" s="40">
        <f t="shared" si="42"/>
        <v>0</v>
      </c>
      <c r="AI48" s="10"/>
      <c r="AJ48" s="40">
        <f t="shared" si="24"/>
        <v>0</v>
      </c>
      <c r="AK48" s="40">
        <f t="shared" si="25"/>
        <v>0</v>
      </c>
      <c r="AL48" s="40">
        <f t="shared" si="26"/>
        <v>0</v>
      </c>
      <c r="AM48" s="40">
        <f t="shared" si="27"/>
        <v>1</v>
      </c>
      <c r="AN48" s="23">
        <f t="shared" si="28"/>
        <v>5</v>
      </c>
    </row>
    <row r="49" spans="1:40" ht="12.6" customHeight="1" x14ac:dyDescent="0.15">
      <c r="A49" s="2" t="s">
        <v>112</v>
      </c>
      <c r="B49" s="31">
        <f>VLOOKUP(A49,Master!$A:$H,2,FALSE)</f>
        <v>41244</v>
      </c>
      <c r="C49" s="65">
        <f>VLOOKUP(A49,Master!$A:$H,3,FALSE)</f>
        <v>0.5</v>
      </c>
      <c r="D49" s="31" t="str">
        <f>VLOOKUP(A49,Master!$A:$H,4,FALSE)</f>
        <v>SCS</v>
      </c>
      <c r="E49" s="31" t="s">
        <v>24</v>
      </c>
      <c r="F49" s="31" t="s">
        <v>16</v>
      </c>
      <c r="G49" s="66">
        <f>VLOOKUP(A49,Master!$A:$H,7,FALSE)</f>
        <v>3</v>
      </c>
      <c r="H49" s="31" t="str">
        <f>VLOOKUP(A49,Master!$A:$H,8,FALSE)</f>
        <v>Boys</v>
      </c>
      <c r="I49" s="5" t="str">
        <f t="shared" si="0"/>
        <v>JUD2CTK2</v>
      </c>
      <c r="J49" s="5" t="str">
        <f t="shared" si="1"/>
        <v>SCSCTK2</v>
      </c>
      <c r="K49" s="5"/>
      <c r="L49" s="7"/>
      <c r="M49" s="5"/>
      <c r="N49" s="73"/>
      <c r="O49" s="8" t="str">
        <f t="shared" si="9"/>
        <v>STM1</v>
      </c>
      <c r="P49" s="40">
        <f t="shared" ref="P49:AI49" si="43">COUNTIF($I$2:$I$121,CONCATENATE($O$49,P$28))</f>
        <v>1</v>
      </c>
      <c r="Q49" s="40">
        <f t="shared" si="43"/>
        <v>0</v>
      </c>
      <c r="R49" s="40">
        <f t="shared" si="43"/>
        <v>0</v>
      </c>
      <c r="S49" s="40">
        <f t="shared" si="43"/>
        <v>0</v>
      </c>
      <c r="T49" s="40">
        <f t="shared" si="43"/>
        <v>1</v>
      </c>
      <c r="U49" s="40">
        <f t="shared" si="43"/>
        <v>0</v>
      </c>
      <c r="V49" s="40">
        <f t="shared" si="43"/>
        <v>0</v>
      </c>
      <c r="W49" s="40">
        <f t="shared" si="43"/>
        <v>0</v>
      </c>
      <c r="X49" s="40">
        <f t="shared" si="43"/>
        <v>0</v>
      </c>
      <c r="Y49" s="40">
        <f t="shared" si="43"/>
        <v>1</v>
      </c>
      <c r="Z49" s="40">
        <f t="shared" si="43"/>
        <v>0</v>
      </c>
      <c r="AA49" s="40">
        <f t="shared" si="43"/>
        <v>0</v>
      </c>
      <c r="AB49" s="40">
        <f t="shared" si="43"/>
        <v>1</v>
      </c>
      <c r="AC49" s="40">
        <f t="shared" si="43"/>
        <v>0</v>
      </c>
      <c r="AD49" s="40">
        <f t="shared" si="43"/>
        <v>0</v>
      </c>
      <c r="AE49" s="40">
        <f t="shared" si="43"/>
        <v>1</v>
      </c>
      <c r="AF49" s="40">
        <f t="shared" si="43"/>
        <v>0</v>
      </c>
      <c r="AG49" s="40">
        <f t="shared" si="43"/>
        <v>0</v>
      </c>
      <c r="AH49" s="40">
        <f t="shared" si="43"/>
        <v>0</v>
      </c>
      <c r="AI49" s="40">
        <f t="shared" si="43"/>
        <v>0</v>
      </c>
      <c r="AJ49" s="10"/>
      <c r="AK49" s="40">
        <f t="shared" si="25"/>
        <v>0</v>
      </c>
      <c r="AL49" s="40">
        <f t="shared" si="26"/>
        <v>0</v>
      </c>
      <c r="AM49" s="40">
        <f t="shared" si="27"/>
        <v>0</v>
      </c>
      <c r="AN49" s="23">
        <f t="shared" si="28"/>
        <v>5</v>
      </c>
    </row>
    <row r="50" spans="1:40" ht="12.6" customHeight="1" x14ac:dyDescent="0.15">
      <c r="A50" s="2" t="s">
        <v>113</v>
      </c>
      <c r="B50" s="31">
        <f>VLOOKUP(A50,Master!$A:$H,2,FALSE)</f>
        <v>41251</v>
      </c>
      <c r="C50" s="65">
        <f>VLOOKUP(A50,Master!$A:$H,3,FALSE)</f>
        <v>0.375</v>
      </c>
      <c r="D50" s="31" t="str">
        <f>VLOOKUP(A50,Master!$A:$H,4,FALSE)</f>
        <v>BRG</v>
      </c>
      <c r="E50" s="31" t="s">
        <v>16</v>
      </c>
      <c r="F50" s="31" t="s">
        <v>15</v>
      </c>
      <c r="G50" s="66">
        <f>VLOOKUP(A50,Master!$A:$H,7,FALSE)</f>
        <v>3</v>
      </c>
      <c r="H50" s="31" t="str">
        <f>VLOOKUP(A50,Master!$A:$H,8,FALSE)</f>
        <v>Boys</v>
      </c>
      <c r="I50" s="5" t="str">
        <f t="shared" si="0"/>
        <v>CTK2IHM1</v>
      </c>
      <c r="J50" s="5" t="str">
        <f t="shared" si="1"/>
        <v>BRGIHM1</v>
      </c>
      <c r="K50" s="5"/>
      <c r="L50" s="7"/>
      <c r="M50" s="5"/>
      <c r="N50" s="73"/>
      <c r="O50" s="8" t="str">
        <f t="shared" si="9"/>
        <v>STM2</v>
      </c>
      <c r="P50" s="40">
        <f t="shared" ref="P50:AJ50" si="44">COUNTIF($I$2:$I$121,CONCATENATE($O$50,P$28))</f>
        <v>0</v>
      </c>
      <c r="Q50" s="40">
        <f t="shared" si="44"/>
        <v>0</v>
      </c>
      <c r="R50" s="40">
        <f t="shared" si="44"/>
        <v>0</v>
      </c>
      <c r="S50" s="40">
        <f t="shared" si="44"/>
        <v>0</v>
      </c>
      <c r="T50" s="40">
        <f t="shared" si="44"/>
        <v>1</v>
      </c>
      <c r="U50" s="40">
        <f t="shared" si="44"/>
        <v>1</v>
      </c>
      <c r="V50" s="40">
        <f t="shared" si="44"/>
        <v>0</v>
      </c>
      <c r="W50" s="40">
        <f t="shared" si="44"/>
        <v>0</v>
      </c>
      <c r="X50" s="40">
        <f t="shared" si="44"/>
        <v>0</v>
      </c>
      <c r="Y50" s="40">
        <f t="shared" si="44"/>
        <v>0</v>
      </c>
      <c r="Z50" s="40">
        <f t="shared" si="44"/>
        <v>0</v>
      </c>
      <c r="AA50" s="40">
        <f t="shared" si="44"/>
        <v>1</v>
      </c>
      <c r="AB50" s="40">
        <f t="shared" si="44"/>
        <v>1</v>
      </c>
      <c r="AC50" s="40">
        <f t="shared" si="44"/>
        <v>0</v>
      </c>
      <c r="AD50" s="40">
        <f t="shared" si="44"/>
        <v>0</v>
      </c>
      <c r="AE50" s="40">
        <f t="shared" si="44"/>
        <v>0</v>
      </c>
      <c r="AF50" s="40">
        <f t="shared" si="44"/>
        <v>0</v>
      </c>
      <c r="AG50" s="40">
        <f t="shared" si="44"/>
        <v>0</v>
      </c>
      <c r="AH50" s="40">
        <f t="shared" si="44"/>
        <v>1</v>
      </c>
      <c r="AI50" s="40">
        <f t="shared" si="44"/>
        <v>0</v>
      </c>
      <c r="AJ50" s="40">
        <f t="shared" si="44"/>
        <v>0</v>
      </c>
      <c r="AK50" s="10"/>
      <c r="AL50" s="40">
        <f t="shared" si="26"/>
        <v>0</v>
      </c>
      <c r="AM50" s="40">
        <f t="shared" si="27"/>
        <v>0</v>
      </c>
      <c r="AN50" s="23">
        <f t="shared" si="28"/>
        <v>5</v>
      </c>
    </row>
    <row r="51" spans="1:40" ht="12.6" customHeight="1" x14ac:dyDescent="0.15">
      <c r="A51" s="2" t="s">
        <v>114</v>
      </c>
      <c r="B51" s="31">
        <f>VLOOKUP(A51,Master!$A:$H,2,FALSE)</f>
        <v>41251</v>
      </c>
      <c r="C51" s="65">
        <f>VLOOKUP(A51,Master!$A:$H,3,FALSE)</f>
        <v>0.45833333333333298</v>
      </c>
      <c r="D51" s="31" t="str">
        <f>VLOOKUP(A51,Master!$A:$H,4,FALSE)</f>
        <v>MAR-K</v>
      </c>
      <c r="E51" s="31" t="s">
        <v>24</v>
      </c>
      <c r="F51" s="31" t="s">
        <v>17</v>
      </c>
      <c r="G51" s="66">
        <f>VLOOKUP(A51,Master!$A:$H,7,FALSE)</f>
        <v>3</v>
      </c>
      <c r="H51" s="31" t="str">
        <f>VLOOKUP(A51,Master!$A:$H,8,FALSE)</f>
        <v>Boys</v>
      </c>
      <c r="I51" s="5" t="str">
        <f t="shared" si="0"/>
        <v>JUD2BYE</v>
      </c>
      <c r="J51" s="5" t="str">
        <f t="shared" si="1"/>
        <v>MAR-KBYE</v>
      </c>
      <c r="K51" s="5"/>
      <c r="L51" s="7"/>
      <c r="M51" s="5"/>
      <c r="N51" s="73"/>
      <c r="O51" s="8" t="str">
        <f t="shared" si="9"/>
        <v>TRN1</v>
      </c>
      <c r="P51" s="40">
        <f t="shared" ref="P51:AK51" si="45">COUNTIF($I$2:$I$121,CONCATENATE($O$51,P$28))</f>
        <v>0</v>
      </c>
      <c r="Q51" s="40">
        <f t="shared" si="45"/>
        <v>0</v>
      </c>
      <c r="R51" s="40">
        <f t="shared" si="45"/>
        <v>0</v>
      </c>
      <c r="S51" s="40">
        <f t="shared" si="45"/>
        <v>0</v>
      </c>
      <c r="T51" s="40">
        <f t="shared" si="45"/>
        <v>0</v>
      </c>
      <c r="U51" s="40">
        <f t="shared" si="45"/>
        <v>0</v>
      </c>
      <c r="V51" s="40">
        <f t="shared" si="45"/>
        <v>0</v>
      </c>
      <c r="W51" s="40">
        <f t="shared" si="45"/>
        <v>1</v>
      </c>
      <c r="X51" s="40">
        <f t="shared" si="45"/>
        <v>0</v>
      </c>
      <c r="Y51" s="40">
        <f t="shared" si="45"/>
        <v>0</v>
      </c>
      <c r="Z51" s="40">
        <f t="shared" si="45"/>
        <v>0</v>
      </c>
      <c r="AA51" s="40">
        <f t="shared" si="45"/>
        <v>0</v>
      </c>
      <c r="AB51" s="40">
        <f t="shared" si="45"/>
        <v>0</v>
      </c>
      <c r="AC51" s="40">
        <f t="shared" si="45"/>
        <v>0</v>
      </c>
      <c r="AD51" s="40">
        <f t="shared" si="45"/>
        <v>0</v>
      </c>
      <c r="AE51" s="40">
        <f t="shared" si="45"/>
        <v>1</v>
      </c>
      <c r="AF51" s="40">
        <f t="shared" si="45"/>
        <v>0</v>
      </c>
      <c r="AG51" s="40">
        <f t="shared" si="45"/>
        <v>0</v>
      </c>
      <c r="AH51" s="40">
        <f t="shared" si="45"/>
        <v>1</v>
      </c>
      <c r="AI51" s="40">
        <f t="shared" si="45"/>
        <v>0</v>
      </c>
      <c r="AJ51" s="40">
        <f t="shared" si="45"/>
        <v>1</v>
      </c>
      <c r="AK51" s="40">
        <f t="shared" si="45"/>
        <v>1</v>
      </c>
      <c r="AL51" s="10"/>
      <c r="AM51" s="40">
        <f t="shared" si="27"/>
        <v>0</v>
      </c>
      <c r="AN51" s="23">
        <f t="shared" si="28"/>
        <v>5</v>
      </c>
    </row>
    <row r="52" spans="1:40" ht="12.6" customHeight="1" x14ac:dyDescent="0.15">
      <c r="A52" s="2" t="s">
        <v>115</v>
      </c>
      <c r="B52" s="31">
        <f>VLOOKUP(A52,Master!$A:$H,2,FALSE)</f>
        <v>41251</v>
      </c>
      <c r="C52" s="65">
        <f>VLOOKUP(A52,Master!$A:$H,3,FALSE)</f>
        <v>0.41666666666666702</v>
      </c>
      <c r="D52" s="31" t="str">
        <f>VLOOKUP(A52,Master!$A:$H,4,FALSE)</f>
        <v>JOE</v>
      </c>
      <c r="E52" s="31" t="s">
        <v>7</v>
      </c>
      <c r="F52" s="31" t="s">
        <v>48</v>
      </c>
      <c r="G52" s="66">
        <f>VLOOKUP(A52,Master!$A:$H,7,FALSE)</f>
        <v>3</v>
      </c>
      <c r="H52" s="31" t="str">
        <f>VLOOKUP(A52,Master!$A:$H,8,FALSE)</f>
        <v>Boys</v>
      </c>
      <c r="I52" s="5" t="str">
        <f t="shared" si="0"/>
        <v>BRG1NDA1</v>
      </c>
      <c r="J52" s="5" t="str">
        <f t="shared" si="1"/>
        <v>JOENDA1</v>
      </c>
      <c r="K52" s="5"/>
      <c r="L52" s="7"/>
      <c r="N52" s="73"/>
      <c r="O52" s="8" t="str">
        <f t="shared" si="9"/>
        <v>BYE</v>
      </c>
      <c r="P52" s="40">
        <f t="shared" ref="P52:AL52" si="46">COUNTIF($I$2:$I$121,CONCATENATE($O$52,P$28))</f>
        <v>0</v>
      </c>
      <c r="Q52" s="40">
        <f t="shared" si="46"/>
        <v>0</v>
      </c>
      <c r="R52" s="40">
        <f t="shared" si="46"/>
        <v>0</v>
      </c>
      <c r="S52" s="40">
        <f t="shared" si="46"/>
        <v>0</v>
      </c>
      <c r="T52" s="40">
        <f t="shared" si="46"/>
        <v>0</v>
      </c>
      <c r="U52" s="40">
        <f t="shared" si="46"/>
        <v>0</v>
      </c>
      <c r="V52" s="40">
        <f t="shared" si="46"/>
        <v>0</v>
      </c>
      <c r="W52" s="40">
        <f t="shared" si="46"/>
        <v>0</v>
      </c>
      <c r="X52" s="40">
        <f t="shared" si="46"/>
        <v>0</v>
      </c>
      <c r="Y52" s="40">
        <f t="shared" si="46"/>
        <v>0</v>
      </c>
      <c r="Z52" s="40">
        <f t="shared" si="46"/>
        <v>0</v>
      </c>
      <c r="AA52" s="40">
        <f t="shared" si="46"/>
        <v>0</v>
      </c>
      <c r="AB52" s="40">
        <f t="shared" si="46"/>
        <v>0</v>
      </c>
      <c r="AC52" s="40">
        <f t="shared" si="46"/>
        <v>0</v>
      </c>
      <c r="AD52" s="40">
        <f t="shared" si="46"/>
        <v>0</v>
      </c>
      <c r="AE52" s="40">
        <f t="shared" si="46"/>
        <v>0</v>
      </c>
      <c r="AF52" s="40">
        <f t="shared" si="46"/>
        <v>0</v>
      </c>
      <c r="AG52" s="40">
        <f t="shared" si="46"/>
        <v>0</v>
      </c>
      <c r="AH52" s="40">
        <f t="shared" si="46"/>
        <v>0</v>
      </c>
      <c r="AI52" s="40">
        <f t="shared" si="46"/>
        <v>0</v>
      </c>
      <c r="AJ52" s="40">
        <f t="shared" si="46"/>
        <v>0</v>
      </c>
      <c r="AK52" s="40">
        <f t="shared" si="46"/>
        <v>0</v>
      </c>
      <c r="AL52" s="40">
        <f t="shared" si="46"/>
        <v>0</v>
      </c>
      <c r="AM52" s="10"/>
      <c r="AN52" s="23">
        <f t="shared" si="28"/>
        <v>0</v>
      </c>
    </row>
    <row r="53" spans="1:40" ht="12.6" customHeight="1" x14ac:dyDescent="0.15">
      <c r="A53" s="2" t="s">
        <v>116</v>
      </c>
      <c r="B53" s="31">
        <f>VLOOKUP(A53,Master!$A:$H,2,FALSE)</f>
        <v>41251</v>
      </c>
      <c r="C53" s="65">
        <f>VLOOKUP(A53,Master!$A:$H,3,FALSE)</f>
        <v>0.33333333333333331</v>
      </c>
      <c r="D53" s="31" t="str">
        <f>VLOOKUP(A53,Master!$A:$H,4,FALSE)</f>
        <v>TRN</v>
      </c>
      <c r="E53" s="31" t="s">
        <v>19</v>
      </c>
      <c r="F53" s="31" t="s">
        <v>26</v>
      </c>
      <c r="G53" s="66">
        <f>VLOOKUP(A53,Master!$A:$H,7,FALSE)</f>
        <v>3</v>
      </c>
      <c r="H53" s="31" t="str">
        <f>VLOOKUP(A53,Master!$A:$H,8,FALSE)</f>
        <v>Boys</v>
      </c>
      <c r="I53" s="5" t="str">
        <f t="shared" si="0"/>
        <v>SJN1SPC1</v>
      </c>
      <c r="J53" s="5" t="str">
        <f t="shared" si="1"/>
        <v>TRNSPC1</v>
      </c>
      <c r="K53" s="5"/>
      <c r="L53" s="7"/>
      <c r="O53" s="55" t="s">
        <v>29</v>
      </c>
      <c r="P53" s="9">
        <f t="shared" ref="P53:AM53" si="47">SUM(P29:P52)</f>
        <v>5</v>
      </c>
      <c r="Q53" s="9">
        <f t="shared" si="47"/>
        <v>5</v>
      </c>
      <c r="R53" s="9">
        <f t="shared" si="47"/>
        <v>4</v>
      </c>
      <c r="S53" s="9">
        <f t="shared" si="47"/>
        <v>5</v>
      </c>
      <c r="T53" s="9">
        <f t="shared" si="47"/>
        <v>4</v>
      </c>
      <c r="U53" s="9">
        <f t="shared" si="47"/>
        <v>5</v>
      </c>
      <c r="V53" s="9">
        <f t="shared" si="47"/>
        <v>5</v>
      </c>
      <c r="W53" s="9">
        <f t="shared" si="47"/>
        <v>5</v>
      </c>
      <c r="X53" s="9">
        <f t="shared" si="47"/>
        <v>5</v>
      </c>
      <c r="Y53" s="9">
        <f t="shared" si="47"/>
        <v>4</v>
      </c>
      <c r="Z53" s="9">
        <f t="shared" si="47"/>
        <v>5</v>
      </c>
      <c r="AA53" s="9">
        <f t="shared" si="47"/>
        <v>4</v>
      </c>
      <c r="AB53" s="9">
        <f t="shared" si="47"/>
        <v>5</v>
      </c>
      <c r="AC53" s="9">
        <f t="shared" si="47"/>
        <v>5</v>
      </c>
      <c r="AD53" s="9">
        <f t="shared" si="47"/>
        <v>5</v>
      </c>
      <c r="AE53" s="9">
        <f t="shared" si="47"/>
        <v>5</v>
      </c>
      <c r="AF53" s="9">
        <f t="shared" si="47"/>
        <v>5</v>
      </c>
      <c r="AG53" s="9">
        <f t="shared" si="47"/>
        <v>4</v>
      </c>
      <c r="AH53" s="9">
        <f t="shared" si="47"/>
        <v>5</v>
      </c>
      <c r="AI53" s="9">
        <f t="shared" si="47"/>
        <v>5</v>
      </c>
      <c r="AJ53" s="9">
        <f t="shared" si="47"/>
        <v>5</v>
      </c>
      <c r="AK53" s="9">
        <f t="shared" si="47"/>
        <v>5</v>
      </c>
      <c r="AL53" s="9">
        <f t="shared" si="47"/>
        <v>5</v>
      </c>
      <c r="AM53" s="9">
        <f t="shared" si="47"/>
        <v>10</v>
      </c>
      <c r="AN53" s="55"/>
    </row>
    <row r="54" spans="1:40" ht="12.6" customHeight="1" x14ac:dyDescent="0.15">
      <c r="A54" s="2" t="s">
        <v>117</v>
      </c>
      <c r="B54" s="31">
        <f>VLOOKUP(A54,Master!$A:$H,2,FALSE)</f>
        <v>41251</v>
      </c>
      <c r="C54" s="65">
        <f>VLOOKUP(A54,Master!$A:$H,3,FALSE)</f>
        <v>0.45833333333333298</v>
      </c>
      <c r="D54" s="31" t="str">
        <f>VLOOKUP(A54,Master!$A:$H,4,FALSE)</f>
        <v>IHM</v>
      </c>
      <c r="E54" s="31" t="s">
        <v>49</v>
      </c>
      <c r="F54" s="31" t="s">
        <v>21</v>
      </c>
      <c r="G54" s="66">
        <f>VLOOKUP(A54,Master!$A:$H,7,FALSE)</f>
        <v>3</v>
      </c>
      <c r="H54" s="31" t="str">
        <f>VLOOKUP(A54,Master!$A:$H,8,FALSE)</f>
        <v>Boys</v>
      </c>
      <c r="I54" s="5" t="str">
        <f t="shared" si="0"/>
        <v>SCS1SPC3</v>
      </c>
      <c r="J54" s="5" t="str">
        <f t="shared" si="1"/>
        <v>IHMSPC3</v>
      </c>
      <c r="K54" s="5"/>
      <c r="L54" s="7"/>
    </row>
    <row r="55" spans="1:40" ht="12.6" customHeight="1" x14ac:dyDescent="0.2">
      <c r="A55" s="2" t="s">
        <v>118</v>
      </c>
      <c r="B55" s="31">
        <f>VLOOKUP(A55,Master!$A:$H,2,FALSE)</f>
        <v>41251</v>
      </c>
      <c r="C55" s="65">
        <f>VLOOKUP(A55,Master!$A:$H,3,FALSE)</f>
        <v>0</v>
      </c>
      <c r="D55" s="31" t="str">
        <f>VLOOKUP(A55,Master!$A:$H,4,FALSE)</f>
        <v>BYE</v>
      </c>
      <c r="E55" s="31" t="s">
        <v>25</v>
      </c>
      <c r="F55" s="31" t="s">
        <v>9</v>
      </c>
      <c r="G55" s="66">
        <f>VLOOKUP(A55,Master!$A:$H,7,FALSE)</f>
        <v>3</v>
      </c>
      <c r="H55" s="31" t="str">
        <f>VLOOKUP(A55,Master!$A:$H,8,FALSE)</f>
        <v>Boys</v>
      </c>
      <c r="I55" s="5" t="str">
        <f t="shared" si="0"/>
        <v>OLA2BRG2</v>
      </c>
      <c r="J55" s="5" t="str">
        <f t="shared" si="1"/>
        <v>BYEBRG2</v>
      </c>
      <c r="K55" s="5"/>
      <c r="L55" s="7"/>
      <c r="N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40" ht="12.6" customHeight="1" x14ac:dyDescent="0.2">
      <c r="A56" s="2" t="s">
        <v>119</v>
      </c>
      <c r="B56" s="31">
        <f>VLOOKUP(A56,Master!$A:$H,2,FALSE)</f>
        <v>41251</v>
      </c>
      <c r="C56" s="65">
        <f>VLOOKUP(A56,Master!$A:$H,3,FALSE)</f>
        <v>0.45833333333333298</v>
      </c>
      <c r="D56" s="31" t="str">
        <f>VLOOKUP(A56,Master!$A:$H,4,FALSE)</f>
        <v>SJN</v>
      </c>
      <c r="E56" s="31" t="s">
        <v>6</v>
      </c>
      <c r="F56" s="31" t="s">
        <v>12</v>
      </c>
      <c r="G56" s="66">
        <f>VLOOKUP(A56,Master!$A:$H,7,FALSE)</f>
        <v>3</v>
      </c>
      <c r="H56" s="31" t="str">
        <f>VLOOKUP(A56,Master!$A:$H,8,FALSE)</f>
        <v>Boys</v>
      </c>
      <c r="I56" s="5" t="str">
        <f t="shared" si="0"/>
        <v>IHM2JUD1</v>
      </c>
      <c r="J56" s="5" t="str">
        <f t="shared" si="1"/>
        <v>SJNJUD1</v>
      </c>
      <c r="K56" s="5"/>
      <c r="L56" s="7"/>
      <c r="N56"/>
      <c r="O56" s="9"/>
      <c r="P56" s="10" t="str">
        <f>N2</f>
        <v>BRG1</v>
      </c>
      <c r="Q56" s="10" t="str">
        <f>N3</f>
        <v>BRG2</v>
      </c>
      <c r="R56" s="10" t="str">
        <f>N4</f>
        <v>CTK1</v>
      </c>
      <c r="S56" s="10" t="str">
        <f>N5</f>
        <v>CTK2</v>
      </c>
      <c r="T56" s="10" t="str">
        <f>N6</f>
        <v>HSP1</v>
      </c>
      <c r="U56" s="10" t="str">
        <f>N7</f>
        <v>IHM1</v>
      </c>
      <c r="V56" s="10" t="str">
        <f>N8</f>
        <v>IHM2</v>
      </c>
      <c r="W56" s="10" t="str">
        <f>N9</f>
        <v>JOE1</v>
      </c>
      <c r="X56" s="10" t="str">
        <f>N10</f>
        <v>JUD1</v>
      </c>
      <c r="Y56" s="10" t="str">
        <f>N11</f>
        <v>JUD2</v>
      </c>
      <c r="Z56" s="10" t="str">
        <f>N12</f>
        <v>NDA1</v>
      </c>
      <c r="AA56" s="10" t="str">
        <f>N13</f>
        <v>NDA2</v>
      </c>
      <c r="AB56" s="10" t="str">
        <f>N14</f>
        <v>OLA1</v>
      </c>
      <c r="AC56" s="10" t="str">
        <f>N15</f>
        <v>OLA2</v>
      </c>
      <c r="AD56" s="10" t="str">
        <f>N16</f>
        <v>SCS1</v>
      </c>
      <c r="AE56" s="10" t="str">
        <f>N17</f>
        <v>SCS2</v>
      </c>
      <c r="AF56" s="10" t="str">
        <f>N18</f>
        <v>SJN1</v>
      </c>
      <c r="AG56" s="10" t="str">
        <f>N19</f>
        <v>SPC1</v>
      </c>
      <c r="AH56" s="10" t="str">
        <f>N20</f>
        <v>SPC2</v>
      </c>
      <c r="AI56" s="10" t="str">
        <f>N21</f>
        <v>SPC3</v>
      </c>
      <c r="AJ56" s="10" t="str">
        <f>N22</f>
        <v>STM1</v>
      </c>
      <c r="AK56" s="10" t="str">
        <f>N23</f>
        <v>STM2</v>
      </c>
      <c r="AL56" s="10" t="str">
        <f>N24</f>
        <v>TRN1</v>
      </c>
      <c r="AM56" s="10" t="str">
        <f>N25</f>
        <v>BYE</v>
      </c>
      <c r="AN56" s="10" t="s">
        <v>29</v>
      </c>
    </row>
    <row r="57" spans="1:40" ht="12.6" customHeight="1" x14ac:dyDescent="0.15">
      <c r="A57" s="2" t="s">
        <v>120</v>
      </c>
      <c r="B57" s="31">
        <f>VLOOKUP(A57,Master!$A:$H,2,FALSE)</f>
        <v>41251</v>
      </c>
      <c r="C57" s="65">
        <f>VLOOKUP(A57,Master!$A:$H,3,FALSE)</f>
        <v>0.45833333333333298</v>
      </c>
      <c r="D57" s="31" t="str">
        <f>VLOOKUP(A57,Master!$A:$H,4,FALSE)</f>
        <v>SCS</v>
      </c>
      <c r="E57" s="31" t="s">
        <v>60</v>
      </c>
      <c r="F57" s="31" t="s">
        <v>43</v>
      </c>
      <c r="G57" s="66">
        <f>VLOOKUP(A57,Master!$A:$H,7,FALSE)</f>
        <v>3</v>
      </c>
      <c r="H57" s="31" t="str">
        <f>VLOOKUP(A57,Master!$A:$H,8,FALSE)</f>
        <v>Boys</v>
      </c>
      <c r="I57" s="5" t="str">
        <f t="shared" si="0"/>
        <v>TRN1JOE1</v>
      </c>
      <c r="J57" s="5" t="str">
        <f t="shared" si="1"/>
        <v>SCSJOE1</v>
      </c>
      <c r="K57" s="5"/>
      <c r="L57" s="7"/>
      <c r="M57" s="45"/>
      <c r="N57" s="45">
        <f>SUM(AG57:AI57)</f>
        <v>0</v>
      </c>
      <c r="O57" s="8" t="str">
        <f t="shared" ref="O57:O80" si="48">N2</f>
        <v>BRG1</v>
      </c>
      <c r="P57" s="58">
        <f t="shared" ref="P57:AE72" si="49">SUM(COUNTIF($I$2:$I$121,CONCATENATE($O57,P$56))+COUNTIF($I$2:$I$121,CONCATENATE(P$56,$O57)))</f>
        <v>0</v>
      </c>
      <c r="Q57" s="58">
        <f t="shared" si="49"/>
        <v>0</v>
      </c>
      <c r="R57" s="57">
        <f t="shared" si="49"/>
        <v>1</v>
      </c>
      <c r="S57" s="57">
        <f t="shared" si="49"/>
        <v>1</v>
      </c>
      <c r="T57" s="57">
        <f t="shared" si="49"/>
        <v>0</v>
      </c>
      <c r="U57" s="57">
        <f t="shared" si="49"/>
        <v>0</v>
      </c>
      <c r="V57" s="57">
        <f t="shared" si="49"/>
        <v>1</v>
      </c>
      <c r="W57" s="57">
        <f t="shared" si="49"/>
        <v>0</v>
      </c>
      <c r="X57" s="57">
        <f t="shared" si="49"/>
        <v>1</v>
      </c>
      <c r="Y57" s="57">
        <f t="shared" si="49"/>
        <v>0</v>
      </c>
      <c r="Z57" s="57">
        <f t="shared" si="49"/>
        <v>1</v>
      </c>
      <c r="AA57" s="57">
        <f t="shared" si="49"/>
        <v>0</v>
      </c>
      <c r="AB57" s="57">
        <f t="shared" si="49"/>
        <v>0</v>
      </c>
      <c r="AC57" s="57">
        <f t="shared" si="49"/>
        <v>1</v>
      </c>
      <c r="AD57" s="57">
        <f t="shared" si="49"/>
        <v>1</v>
      </c>
      <c r="AE57" s="57">
        <f t="shared" si="49"/>
        <v>0</v>
      </c>
      <c r="AF57" s="57">
        <f t="shared" ref="AF57:AM71" si="50">SUM(COUNTIF($I$2:$I$121,CONCATENATE($O57,AF$56))+COUNTIF($I$2:$I$121,CONCATENATE(AF$56,$O57)))</f>
        <v>1</v>
      </c>
      <c r="AG57" s="57">
        <f t="shared" si="50"/>
        <v>0</v>
      </c>
      <c r="AH57" s="57">
        <f t="shared" si="50"/>
        <v>0</v>
      </c>
      <c r="AI57" s="57">
        <f t="shared" si="50"/>
        <v>0</v>
      </c>
      <c r="AJ57" s="57">
        <f t="shared" si="50"/>
        <v>1</v>
      </c>
      <c r="AK57" s="57">
        <f t="shared" si="50"/>
        <v>0</v>
      </c>
      <c r="AL57" s="57">
        <f t="shared" si="50"/>
        <v>0</v>
      </c>
      <c r="AM57" s="57">
        <f t="shared" si="50"/>
        <v>1</v>
      </c>
      <c r="AN57" s="23">
        <f t="shared" ref="AN57:AN80" si="51">SUM(P57:AM57)</f>
        <v>10</v>
      </c>
    </row>
    <row r="58" spans="1:40" ht="12.6" customHeight="1" x14ac:dyDescent="0.15">
      <c r="A58" s="2" t="s">
        <v>121</v>
      </c>
      <c r="B58" s="31">
        <f>VLOOKUP(A58,Master!$A:$H,2,FALSE)</f>
        <v>41251</v>
      </c>
      <c r="C58" s="65">
        <f>VLOOKUP(A58,Master!$A:$H,3,FALSE)</f>
        <v>0.33333333333333331</v>
      </c>
      <c r="D58" s="31" t="str">
        <f>VLOOKUP(A58,Master!$A:$H,4,FALSE)</f>
        <v>OLA</v>
      </c>
      <c r="E58" s="31" t="s">
        <v>42</v>
      </c>
      <c r="F58" s="31" t="s">
        <v>50</v>
      </c>
      <c r="G58" s="66">
        <f>VLOOKUP(A58,Master!$A:$H,7,FALSE)</f>
        <v>3</v>
      </c>
      <c r="H58" s="31" t="str">
        <f>VLOOKUP(A58,Master!$A:$H,8,FALSE)</f>
        <v>Boys</v>
      </c>
      <c r="I58" s="5" t="str">
        <f t="shared" si="0"/>
        <v>HSP1NDA2</v>
      </c>
      <c r="J58" s="5" t="str">
        <f t="shared" si="1"/>
        <v>OLANDA2</v>
      </c>
      <c r="K58" s="5"/>
      <c r="L58" s="7"/>
      <c r="M58" s="45"/>
      <c r="N58" s="45">
        <f t="shared" ref="N58:N80" si="52">SUM(AG58:AI58)</f>
        <v>2</v>
      </c>
      <c r="O58" s="8" t="str">
        <f t="shared" si="48"/>
        <v>BRG2</v>
      </c>
      <c r="P58" s="58">
        <f t="shared" si="49"/>
        <v>0</v>
      </c>
      <c r="Q58" s="58">
        <f t="shared" si="49"/>
        <v>0</v>
      </c>
      <c r="R58" s="57">
        <f t="shared" si="49"/>
        <v>0</v>
      </c>
      <c r="S58" s="57">
        <f t="shared" si="49"/>
        <v>0</v>
      </c>
      <c r="T58" s="57">
        <f t="shared" si="49"/>
        <v>0</v>
      </c>
      <c r="U58" s="57">
        <f t="shared" si="49"/>
        <v>0</v>
      </c>
      <c r="V58" s="57">
        <f t="shared" si="49"/>
        <v>1</v>
      </c>
      <c r="W58" s="57">
        <f t="shared" si="49"/>
        <v>1</v>
      </c>
      <c r="X58" s="57">
        <f t="shared" si="49"/>
        <v>1</v>
      </c>
      <c r="Y58" s="57">
        <f t="shared" si="49"/>
        <v>0</v>
      </c>
      <c r="Z58" s="57">
        <f t="shared" si="49"/>
        <v>1</v>
      </c>
      <c r="AA58" s="57">
        <f t="shared" si="49"/>
        <v>0</v>
      </c>
      <c r="AB58" s="57">
        <f t="shared" si="49"/>
        <v>0</v>
      </c>
      <c r="AC58" s="57">
        <f t="shared" si="49"/>
        <v>1</v>
      </c>
      <c r="AD58" s="57">
        <f t="shared" si="49"/>
        <v>1</v>
      </c>
      <c r="AE58" s="57">
        <f t="shared" si="49"/>
        <v>0</v>
      </c>
      <c r="AF58" s="57">
        <f t="shared" si="50"/>
        <v>1</v>
      </c>
      <c r="AG58" s="57">
        <f t="shared" si="50"/>
        <v>1</v>
      </c>
      <c r="AH58" s="57">
        <f t="shared" si="50"/>
        <v>0</v>
      </c>
      <c r="AI58" s="57">
        <f t="shared" si="50"/>
        <v>1</v>
      </c>
      <c r="AJ58" s="57">
        <f t="shared" si="50"/>
        <v>0</v>
      </c>
      <c r="AK58" s="57">
        <f t="shared" si="50"/>
        <v>0</v>
      </c>
      <c r="AL58" s="57">
        <f t="shared" si="50"/>
        <v>0</v>
      </c>
      <c r="AM58" s="57">
        <f t="shared" si="50"/>
        <v>1</v>
      </c>
      <c r="AN58" s="23">
        <f t="shared" si="51"/>
        <v>10</v>
      </c>
    </row>
    <row r="59" spans="1:40" ht="12.6" customHeight="1" x14ac:dyDescent="0.15">
      <c r="A59" s="2" t="s">
        <v>122</v>
      </c>
      <c r="B59" s="31">
        <f>VLOOKUP(A59,Master!$A:$H,2,FALSE)</f>
        <v>41251</v>
      </c>
      <c r="C59" s="65">
        <f>VLOOKUP(A59,Master!$A:$H,3,FALSE)</f>
        <v>0.41666666666666702</v>
      </c>
      <c r="D59" s="31" t="str">
        <f>VLOOKUP(A59,Master!$A:$H,4,FALSE)</f>
        <v>JUD</v>
      </c>
      <c r="E59" s="31" t="s">
        <v>22</v>
      </c>
      <c r="F59" s="31" t="s">
        <v>14</v>
      </c>
      <c r="G59" s="66">
        <f>VLOOKUP(A59,Master!$A:$H,7,FALSE)</f>
        <v>3</v>
      </c>
      <c r="H59" s="31" t="str">
        <f>VLOOKUP(A59,Master!$A:$H,8,FALSE)</f>
        <v>Boys</v>
      </c>
      <c r="I59" s="5" t="str">
        <f t="shared" si="0"/>
        <v>STM2SPC2</v>
      </c>
      <c r="J59" s="5" t="str">
        <f t="shared" si="1"/>
        <v>JUDSPC2</v>
      </c>
      <c r="K59" s="5"/>
      <c r="L59" s="7"/>
      <c r="M59" s="45"/>
      <c r="N59" s="45">
        <f t="shared" si="52"/>
        <v>1</v>
      </c>
      <c r="O59" s="8" t="str">
        <f t="shared" si="48"/>
        <v>CTK1</v>
      </c>
      <c r="P59" s="59">
        <f t="shared" si="49"/>
        <v>1</v>
      </c>
      <c r="Q59" s="59">
        <f t="shared" si="49"/>
        <v>0</v>
      </c>
      <c r="R59" s="58">
        <f t="shared" si="49"/>
        <v>0</v>
      </c>
      <c r="S59" s="58">
        <f t="shared" si="49"/>
        <v>0</v>
      </c>
      <c r="T59" s="59">
        <f t="shared" si="49"/>
        <v>1</v>
      </c>
      <c r="U59" s="59">
        <f t="shared" si="49"/>
        <v>1</v>
      </c>
      <c r="V59" s="59">
        <f t="shared" si="49"/>
        <v>0</v>
      </c>
      <c r="W59" s="59">
        <f t="shared" si="49"/>
        <v>0</v>
      </c>
      <c r="X59" s="59">
        <f t="shared" si="49"/>
        <v>0</v>
      </c>
      <c r="Y59" s="59">
        <f t="shared" si="49"/>
        <v>1</v>
      </c>
      <c r="Z59" s="59">
        <f t="shared" si="49"/>
        <v>0</v>
      </c>
      <c r="AA59" s="59">
        <f t="shared" si="49"/>
        <v>1</v>
      </c>
      <c r="AB59" s="59">
        <f t="shared" si="49"/>
        <v>1</v>
      </c>
      <c r="AC59" s="59">
        <f t="shared" si="49"/>
        <v>0</v>
      </c>
      <c r="AD59" s="59">
        <f t="shared" si="49"/>
        <v>0</v>
      </c>
      <c r="AE59" s="59">
        <f t="shared" si="49"/>
        <v>1</v>
      </c>
      <c r="AF59" s="59">
        <f t="shared" si="50"/>
        <v>0</v>
      </c>
      <c r="AG59" s="59">
        <f t="shared" si="50"/>
        <v>0</v>
      </c>
      <c r="AH59" s="59">
        <f t="shared" si="50"/>
        <v>1</v>
      </c>
      <c r="AI59" s="59">
        <f t="shared" si="50"/>
        <v>0</v>
      </c>
      <c r="AJ59" s="59">
        <f t="shared" si="50"/>
        <v>0</v>
      </c>
      <c r="AK59" s="59">
        <f t="shared" si="50"/>
        <v>1</v>
      </c>
      <c r="AL59" s="59">
        <f t="shared" si="50"/>
        <v>1</v>
      </c>
      <c r="AM59" s="59">
        <f t="shared" si="50"/>
        <v>0</v>
      </c>
      <c r="AN59" s="60">
        <f t="shared" si="51"/>
        <v>10</v>
      </c>
    </row>
    <row r="60" spans="1:40" ht="12.6" customHeight="1" x14ac:dyDescent="0.15">
      <c r="A60" s="2" t="s">
        <v>123</v>
      </c>
      <c r="B60" s="31">
        <f>VLOOKUP(A60,Master!$A:$H,2,FALSE)</f>
        <v>41251</v>
      </c>
      <c r="C60" s="65">
        <f>VLOOKUP(A60,Master!$A:$H,3,FALSE)</f>
        <v>0.41666666666666702</v>
      </c>
      <c r="D60" s="31" t="str">
        <f>VLOOKUP(A60,Master!$A:$H,4,FALSE)</f>
        <v>BRG</v>
      </c>
      <c r="E60" s="31" t="s">
        <v>4</v>
      </c>
      <c r="F60" s="31" t="s">
        <v>51</v>
      </c>
      <c r="G60" s="66">
        <f>VLOOKUP(A60,Master!$A:$H,7,FALSE)</f>
        <v>3</v>
      </c>
      <c r="H60" s="31" t="str">
        <f>VLOOKUP(A60,Master!$A:$H,8,FALSE)</f>
        <v>Boys</v>
      </c>
      <c r="I60" s="5" t="str">
        <f t="shared" si="0"/>
        <v>CTK1SCS2</v>
      </c>
      <c r="J60" s="5" t="str">
        <f t="shared" si="1"/>
        <v>BRGSCS2</v>
      </c>
      <c r="K60" s="5"/>
      <c r="L60" s="7"/>
      <c r="M60" s="45"/>
      <c r="N60" s="45">
        <f t="shared" si="52"/>
        <v>3</v>
      </c>
      <c r="O60" s="8" t="str">
        <f t="shared" si="48"/>
        <v>CTK2</v>
      </c>
      <c r="P60" s="59">
        <f t="shared" si="49"/>
        <v>1</v>
      </c>
      <c r="Q60" s="59">
        <f t="shared" si="49"/>
        <v>0</v>
      </c>
      <c r="R60" s="58">
        <f t="shared" si="49"/>
        <v>0</v>
      </c>
      <c r="S60" s="58">
        <f t="shared" si="49"/>
        <v>0</v>
      </c>
      <c r="T60" s="59">
        <f t="shared" si="49"/>
        <v>0</v>
      </c>
      <c r="U60" s="59">
        <f t="shared" si="49"/>
        <v>1</v>
      </c>
      <c r="V60" s="59">
        <f t="shared" si="49"/>
        <v>0</v>
      </c>
      <c r="W60" s="59">
        <f t="shared" si="49"/>
        <v>0</v>
      </c>
      <c r="X60" s="59">
        <f t="shared" si="49"/>
        <v>0</v>
      </c>
      <c r="Y60" s="59">
        <f t="shared" si="49"/>
        <v>1</v>
      </c>
      <c r="Z60" s="59">
        <f t="shared" si="49"/>
        <v>0</v>
      </c>
      <c r="AA60" s="59">
        <f t="shared" si="49"/>
        <v>1</v>
      </c>
      <c r="AB60" s="59">
        <f t="shared" si="49"/>
        <v>1</v>
      </c>
      <c r="AC60" s="59">
        <f t="shared" si="49"/>
        <v>0</v>
      </c>
      <c r="AD60" s="59">
        <f t="shared" si="49"/>
        <v>0</v>
      </c>
      <c r="AE60" s="59">
        <f t="shared" si="49"/>
        <v>1</v>
      </c>
      <c r="AF60" s="59">
        <f t="shared" si="50"/>
        <v>0</v>
      </c>
      <c r="AG60" s="59">
        <f t="shared" si="50"/>
        <v>1</v>
      </c>
      <c r="AH60" s="59">
        <f t="shared" si="50"/>
        <v>1</v>
      </c>
      <c r="AI60" s="59">
        <f t="shared" si="50"/>
        <v>1</v>
      </c>
      <c r="AJ60" s="59">
        <f t="shared" si="50"/>
        <v>0</v>
      </c>
      <c r="AK60" s="59">
        <f t="shared" si="50"/>
        <v>0</v>
      </c>
      <c r="AL60" s="59">
        <f t="shared" si="50"/>
        <v>1</v>
      </c>
      <c r="AM60" s="59">
        <f t="shared" si="50"/>
        <v>0</v>
      </c>
      <c r="AN60" s="60">
        <f t="shared" si="51"/>
        <v>10</v>
      </c>
    </row>
    <row r="61" spans="1:40" ht="12.6" customHeight="1" x14ac:dyDescent="0.15">
      <c r="A61" s="2" t="s">
        <v>124</v>
      </c>
      <c r="B61" s="31">
        <f>VLOOKUP(A61,Master!$A:$H,2,FALSE)</f>
        <v>41251</v>
      </c>
      <c r="C61" s="65">
        <f>VLOOKUP(A61,Master!$A:$H,3,FALSE)</f>
        <v>0.41666666666666702</v>
      </c>
      <c r="D61" s="31" t="str">
        <f>VLOOKUP(A61,Master!$A:$H,4,FALSE)</f>
        <v>MAR-K</v>
      </c>
      <c r="E61" s="31" t="s">
        <v>18</v>
      </c>
      <c r="F61" s="31" t="s">
        <v>20</v>
      </c>
      <c r="G61" s="66">
        <f>VLOOKUP(A61,Master!$A:$H,7,FALSE)</f>
        <v>3</v>
      </c>
      <c r="H61" s="31" t="str">
        <f>VLOOKUP(A61,Master!$A:$H,8,FALSE)</f>
        <v>Boys</v>
      </c>
      <c r="I61" s="5" t="str">
        <f t="shared" si="0"/>
        <v>STM1OLA1</v>
      </c>
      <c r="J61" s="5" t="str">
        <f t="shared" si="1"/>
        <v>MAR-KOLA1</v>
      </c>
      <c r="K61" s="5"/>
      <c r="L61" s="7"/>
      <c r="M61" s="45"/>
      <c r="N61" s="45">
        <f t="shared" si="52"/>
        <v>1</v>
      </c>
      <c r="O61" s="8" t="str">
        <f t="shared" si="48"/>
        <v>HSP1</v>
      </c>
      <c r="P61" s="57">
        <f t="shared" si="49"/>
        <v>0</v>
      </c>
      <c r="Q61" s="57">
        <f t="shared" si="49"/>
        <v>0</v>
      </c>
      <c r="R61" s="57">
        <f t="shared" si="49"/>
        <v>1</v>
      </c>
      <c r="S61" s="57">
        <f t="shared" si="49"/>
        <v>0</v>
      </c>
      <c r="T61" s="58">
        <f t="shared" si="49"/>
        <v>0</v>
      </c>
      <c r="U61" s="57">
        <f t="shared" si="49"/>
        <v>1</v>
      </c>
      <c r="V61" s="57">
        <f t="shared" si="49"/>
        <v>0</v>
      </c>
      <c r="W61" s="57">
        <f t="shared" si="49"/>
        <v>1</v>
      </c>
      <c r="X61" s="57">
        <f t="shared" si="49"/>
        <v>0</v>
      </c>
      <c r="Y61" s="57">
        <f t="shared" si="49"/>
        <v>0</v>
      </c>
      <c r="Z61" s="57">
        <f t="shared" si="49"/>
        <v>0</v>
      </c>
      <c r="AA61" s="57">
        <f t="shared" si="49"/>
        <v>1</v>
      </c>
      <c r="AB61" s="57">
        <f t="shared" si="49"/>
        <v>1</v>
      </c>
      <c r="AC61" s="57">
        <f t="shared" si="49"/>
        <v>0</v>
      </c>
      <c r="AD61" s="57">
        <f t="shared" si="49"/>
        <v>0</v>
      </c>
      <c r="AE61" s="57">
        <f t="shared" si="49"/>
        <v>1</v>
      </c>
      <c r="AF61" s="57">
        <f t="shared" si="50"/>
        <v>0</v>
      </c>
      <c r="AG61" s="57">
        <f t="shared" si="50"/>
        <v>0</v>
      </c>
      <c r="AH61" s="57">
        <f t="shared" si="50"/>
        <v>1</v>
      </c>
      <c r="AI61" s="57">
        <f t="shared" si="50"/>
        <v>0</v>
      </c>
      <c r="AJ61" s="57">
        <f t="shared" si="50"/>
        <v>1</v>
      </c>
      <c r="AK61" s="57">
        <f t="shared" si="50"/>
        <v>1</v>
      </c>
      <c r="AL61" s="57">
        <f t="shared" si="50"/>
        <v>1</v>
      </c>
      <c r="AM61" s="57">
        <f t="shared" si="50"/>
        <v>0</v>
      </c>
      <c r="AN61" s="23">
        <f t="shared" si="51"/>
        <v>10</v>
      </c>
    </row>
    <row r="62" spans="1:40" ht="12.6" customHeight="1" x14ac:dyDescent="0.15">
      <c r="A62" s="2" t="s">
        <v>125</v>
      </c>
      <c r="B62" s="31">
        <f>VLOOKUP(A62,Master!$A:$H,2,FALSE)</f>
        <v>41258</v>
      </c>
      <c r="C62" s="65">
        <f>VLOOKUP(A62,Master!$A:$H,3,FALSE)</f>
        <v>0.375</v>
      </c>
      <c r="D62" s="31" t="str">
        <f>VLOOKUP(A62,Master!$A:$H,4,FALSE)</f>
        <v>BRG</v>
      </c>
      <c r="E62" s="31" t="s">
        <v>18</v>
      </c>
      <c r="F62" s="31" t="s">
        <v>51</v>
      </c>
      <c r="G62" s="66">
        <f>VLOOKUP(A62,Master!$A:$H,7,FALSE)</f>
        <v>3</v>
      </c>
      <c r="H62" s="31" t="str">
        <f>VLOOKUP(A62,Master!$A:$H,8,FALSE)</f>
        <v>Boys</v>
      </c>
      <c r="I62" s="5" t="str">
        <f t="shared" si="0"/>
        <v>STM1SCS2</v>
      </c>
      <c r="J62" s="5" t="str">
        <f t="shared" si="1"/>
        <v>BRGSCS2</v>
      </c>
      <c r="K62" s="5"/>
      <c r="L62" s="7"/>
      <c r="M62" s="45"/>
      <c r="N62" s="45">
        <f t="shared" si="52"/>
        <v>0</v>
      </c>
      <c r="O62" s="8" t="str">
        <f t="shared" si="48"/>
        <v>IHM1</v>
      </c>
      <c r="P62" s="59">
        <f t="shared" si="49"/>
        <v>0</v>
      </c>
      <c r="Q62" s="59">
        <f t="shared" si="49"/>
        <v>0</v>
      </c>
      <c r="R62" s="59">
        <f t="shared" si="49"/>
        <v>1</v>
      </c>
      <c r="S62" s="59">
        <f t="shared" si="49"/>
        <v>1</v>
      </c>
      <c r="T62" s="59">
        <f t="shared" si="49"/>
        <v>1</v>
      </c>
      <c r="U62" s="58">
        <f t="shared" si="49"/>
        <v>0</v>
      </c>
      <c r="V62" s="58">
        <f t="shared" si="49"/>
        <v>0</v>
      </c>
      <c r="W62" s="59">
        <f t="shared" si="49"/>
        <v>0</v>
      </c>
      <c r="X62" s="59">
        <f t="shared" si="49"/>
        <v>0</v>
      </c>
      <c r="Y62" s="59">
        <f t="shared" si="49"/>
        <v>0</v>
      </c>
      <c r="Z62" s="59">
        <f t="shared" si="49"/>
        <v>1</v>
      </c>
      <c r="AA62" s="59">
        <f t="shared" si="49"/>
        <v>0</v>
      </c>
      <c r="AB62" s="59">
        <f t="shared" si="49"/>
        <v>0</v>
      </c>
      <c r="AC62" s="59">
        <f t="shared" si="49"/>
        <v>1</v>
      </c>
      <c r="AD62" s="59">
        <f t="shared" si="49"/>
        <v>1</v>
      </c>
      <c r="AE62" s="59">
        <f t="shared" si="49"/>
        <v>0</v>
      </c>
      <c r="AF62" s="59">
        <f t="shared" si="50"/>
        <v>1</v>
      </c>
      <c r="AG62" s="59">
        <f t="shared" si="50"/>
        <v>0</v>
      </c>
      <c r="AH62" s="59">
        <f t="shared" si="50"/>
        <v>0</v>
      </c>
      <c r="AI62" s="59">
        <f t="shared" si="50"/>
        <v>0</v>
      </c>
      <c r="AJ62" s="59">
        <f t="shared" si="50"/>
        <v>1</v>
      </c>
      <c r="AK62" s="59">
        <f t="shared" si="50"/>
        <v>1</v>
      </c>
      <c r="AL62" s="59">
        <f t="shared" si="50"/>
        <v>0</v>
      </c>
      <c r="AM62" s="59">
        <f t="shared" si="50"/>
        <v>1</v>
      </c>
      <c r="AN62" s="60">
        <f t="shared" si="51"/>
        <v>10</v>
      </c>
    </row>
    <row r="63" spans="1:40" ht="12.6" customHeight="1" x14ac:dyDescent="0.15">
      <c r="A63" s="2" t="s">
        <v>126</v>
      </c>
      <c r="B63" s="31">
        <f>VLOOKUP(A63,Master!$A:$H,2,FALSE)</f>
        <v>41258</v>
      </c>
      <c r="C63" s="65">
        <f>VLOOKUP(A63,Master!$A:$H,3,FALSE)</f>
        <v>0.41666666666666669</v>
      </c>
      <c r="D63" s="31" t="str">
        <f>VLOOKUP(A63,Master!$A:$H,4,FALSE)</f>
        <v>MAR-C</v>
      </c>
      <c r="E63" s="31" t="s">
        <v>16</v>
      </c>
      <c r="F63" s="31" t="s">
        <v>20</v>
      </c>
      <c r="G63" s="66">
        <f>VLOOKUP(A63,Master!$A:$H,7,FALSE)</f>
        <v>3</v>
      </c>
      <c r="H63" s="31" t="str">
        <f>VLOOKUP(A63,Master!$A:$H,8,FALSE)</f>
        <v>Boys</v>
      </c>
      <c r="I63" s="5" t="str">
        <f t="shared" si="0"/>
        <v>CTK2OLA1</v>
      </c>
      <c r="J63" s="5" t="str">
        <f t="shared" si="1"/>
        <v>MAR-COLA1</v>
      </c>
      <c r="K63" s="5"/>
      <c r="L63" s="7"/>
      <c r="M63" s="45"/>
      <c r="N63" s="45">
        <f t="shared" si="52"/>
        <v>2</v>
      </c>
      <c r="O63" s="8" t="str">
        <f t="shared" si="48"/>
        <v>IHM2</v>
      </c>
      <c r="P63" s="59">
        <f t="shared" si="49"/>
        <v>1</v>
      </c>
      <c r="Q63" s="59">
        <f t="shared" si="49"/>
        <v>1</v>
      </c>
      <c r="R63" s="59">
        <f t="shared" si="49"/>
        <v>0</v>
      </c>
      <c r="S63" s="59">
        <f t="shared" si="49"/>
        <v>0</v>
      </c>
      <c r="T63" s="59">
        <f t="shared" si="49"/>
        <v>0</v>
      </c>
      <c r="U63" s="58">
        <f t="shared" si="49"/>
        <v>0</v>
      </c>
      <c r="V63" s="58">
        <f t="shared" si="49"/>
        <v>0</v>
      </c>
      <c r="W63" s="59">
        <f t="shared" si="49"/>
        <v>1</v>
      </c>
      <c r="X63" s="59">
        <f t="shared" si="49"/>
        <v>1</v>
      </c>
      <c r="Y63" s="59">
        <f t="shared" si="49"/>
        <v>1</v>
      </c>
      <c r="Z63" s="59">
        <f t="shared" si="49"/>
        <v>0</v>
      </c>
      <c r="AA63" s="59">
        <f t="shared" si="49"/>
        <v>0</v>
      </c>
      <c r="AB63" s="59">
        <f t="shared" si="49"/>
        <v>0</v>
      </c>
      <c r="AC63" s="59">
        <f t="shared" si="49"/>
        <v>1</v>
      </c>
      <c r="AD63" s="59">
        <f t="shared" si="49"/>
        <v>1</v>
      </c>
      <c r="AE63" s="59">
        <f t="shared" si="49"/>
        <v>0</v>
      </c>
      <c r="AF63" s="59">
        <f t="shared" si="50"/>
        <v>1</v>
      </c>
      <c r="AG63" s="59">
        <f t="shared" si="50"/>
        <v>1</v>
      </c>
      <c r="AH63" s="59">
        <f t="shared" si="50"/>
        <v>0</v>
      </c>
      <c r="AI63" s="59">
        <f t="shared" si="50"/>
        <v>1</v>
      </c>
      <c r="AJ63" s="59">
        <f t="shared" si="50"/>
        <v>0</v>
      </c>
      <c r="AK63" s="59">
        <f t="shared" si="50"/>
        <v>0</v>
      </c>
      <c r="AL63" s="59">
        <f t="shared" si="50"/>
        <v>0</v>
      </c>
      <c r="AM63" s="59">
        <f t="shared" si="50"/>
        <v>0</v>
      </c>
      <c r="AN63" s="60">
        <f t="shared" si="51"/>
        <v>10</v>
      </c>
    </row>
    <row r="64" spans="1:40" ht="12.6" customHeight="1" x14ac:dyDescent="0.15">
      <c r="A64" s="2" t="s">
        <v>127</v>
      </c>
      <c r="B64" s="31">
        <f>VLOOKUP(A64,Master!$A:$H,2,FALSE)</f>
        <v>41258</v>
      </c>
      <c r="C64" s="65">
        <f>VLOOKUP(A64,Master!$A:$H,3,FALSE)</f>
        <v>0.375</v>
      </c>
      <c r="D64" s="31" t="str">
        <f>VLOOKUP(A64,Master!$A:$H,4,FALSE)</f>
        <v>STM</v>
      </c>
      <c r="E64" s="31" t="s">
        <v>15</v>
      </c>
      <c r="F64" s="31" t="s">
        <v>17</v>
      </c>
      <c r="G64" s="66">
        <f>VLOOKUP(A64,Master!$A:$H,7,FALSE)</f>
        <v>3</v>
      </c>
      <c r="H64" s="31" t="str">
        <f>VLOOKUP(A64,Master!$A:$H,8,FALSE)</f>
        <v>Boys</v>
      </c>
      <c r="I64" s="5" t="str">
        <f t="shared" si="0"/>
        <v>IHM1BYE</v>
      </c>
      <c r="J64" s="5" t="str">
        <f t="shared" si="1"/>
        <v>STMBYE</v>
      </c>
      <c r="K64" s="5"/>
      <c r="L64" s="7"/>
      <c r="M64" s="45"/>
      <c r="N64" s="45">
        <f t="shared" si="52"/>
        <v>2</v>
      </c>
      <c r="O64" s="8" t="str">
        <f t="shared" si="48"/>
        <v>JOE1</v>
      </c>
      <c r="P64" s="57">
        <f t="shared" si="49"/>
        <v>0</v>
      </c>
      <c r="Q64" s="57">
        <f t="shared" si="49"/>
        <v>1</v>
      </c>
      <c r="R64" s="57">
        <f t="shared" si="49"/>
        <v>0</v>
      </c>
      <c r="S64" s="57">
        <f t="shared" si="49"/>
        <v>0</v>
      </c>
      <c r="T64" s="57">
        <f t="shared" si="49"/>
        <v>1</v>
      </c>
      <c r="U64" s="57">
        <f t="shared" si="49"/>
        <v>0</v>
      </c>
      <c r="V64" s="57">
        <f t="shared" si="49"/>
        <v>1</v>
      </c>
      <c r="W64" s="58">
        <f t="shared" si="49"/>
        <v>0</v>
      </c>
      <c r="X64" s="57">
        <f t="shared" si="49"/>
        <v>1</v>
      </c>
      <c r="Y64" s="57">
        <f t="shared" si="49"/>
        <v>0</v>
      </c>
      <c r="Z64" s="57">
        <f t="shared" si="49"/>
        <v>0</v>
      </c>
      <c r="AA64" s="57">
        <f t="shared" si="49"/>
        <v>1</v>
      </c>
      <c r="AB64" s="57">
        <f t="shared" si="49"/>
        <v>0</v>
      </c>
      <c r="AC64" s="57">
        <f t="shared" si="49"/>
        <v>1</v>
      </c>
      <c r="AD64" s="57">
        <f t="shared" si="49"/>
        <v>0</v>
      </c>
      <c r="AE64" s="57">
        <f t="shared" si="49"/>
        <v>0</v>
      </c>
      <c r="AF64" s="57">
        <f t="shared" si="50"/>
        <v>0</v>
      </c>
      <c r="AG64" s="57">
        <f t="shared" si="50"/>
        <v>0</v>
      </c>
      <c r="AH64" s="57">
        <f t="shared" si="50"/>
        <v>1</v>
      </c>
      <c r="AI64" s="57">
        <f t="shared" si="50"/>
        <v>1</v>
      </c>
      <c r="AJ64" s="57">
        <f t="shared" si="50"/>
        <v>0</v>
      </c>
      <c r="AK64" s="57">
        <f t="shared" si="50"/>
        <v>1</v>
      </c>
      <c r="AL64" s="57">
        <f t="shared" si="50"/>
        <v>1</v>
      </c>
      <c r="AM64" s="57">
        <f t="shared" si="50"/>
        <v>0</v>
      </c>
      <c r="AN64" s="23">
        <f t="shared" si="51"/>
        <v>10</v>
      </c>
    </row>
    <row r="65" spans="1:40" ht="12.6" customHeight="1" x14ac:dyDescent="0.15">
      <c r="A65" s="2" t="s">
        <v>128</v>
      </c>
      <c r="B65" s="31">
        <f>VLOOKUP(A65,Master!$A:$H,2,FALSE)</f>
        <v>41258</v>
      </c>
      <c r="C65" s="65">
        <f>VLOOKUP(A65,Master!$A:$H,3,FALSE)</f>
        <v>0.45833333333333298</v>
      </c>
      <c r="D65" s="31" t="str">
        <f>VLOOKUP(A65,Master!$A:$H,4,FALSE)</f>
        <v>MAR-C</v>
      </c>
      <c r="E65" s="31" t="s">
        <v>48</v>
      </c>
      <c r="F65" s="31" t="s">
        <v>24</v>
      </c>
      <c r="G65" s="66">
        <f>VLOOKUP(A65,Master!$A:$H,7,FALSE)</f>
        <v>3</v>
      </c>
      <c r="H65" s="31" t="str">
        <f>VLOOKUP(A65,Master!$A:$H,8,FALSE)</f>
        <v>Boys</v>
      </c>
      <c r="I65" s="5" t="str">
        <f t="shared" si="0"/>
        <v>NDA1JUD2</v>
      </c>
      <c r="J65" s="5" t="str">
        <f t="shared" si="1"/>
        <v>MAR-CJUD2</v>
      </c>
      <c r="K65" s="5"/>
      <c r="L65" s="7"/>
      <c r="M65" s="45"/>
      <c r="N65" s="45">
        <f t="shared" si="52"/>
        <v>2</v>
      </c>
      <c r="O65" s="8" t="str">
        <f t="shared" si="48"/>
        <v>JUD1</v>
      </c>
      <c r="P65" s="59">
        <f t="shared" si="49"/>
        <v>1</v>
      </c>
      <c r="Q65" s="59">
        <f t="shared" si="49"/>
        <v>1</v>
      </c>
      <c r="R65" s="59">
        <f t="shared" si="49"/>
        <v>0</v>
      </c>
      <c r="S65" s="59">
        <f t="shared" si="49"/>
        <v>0</v>
      </c>
      <c r="T65" s="59">
        <f t="shared" si="49"/>
        <v>0</v>
      </c>
      <c r="U65" s="59">
        <f t="shared" si="49"/>
        <v>0</v>
      </c>
      <c r="V65" s="59">
        <f t="shared" si="49"/>
        <v>1</v>
      </c>
      <c r="W65" s="59">
        <f t="shared" si="49"/>
        <v>1</v>
      </c>
      <c r="X65" s="58">
        <f t="shared" si="49"/>
        <v>0</v>
      </c>
      <c r="Y65" s="58">
        <f t="shared" si="49"/>
        <v>0</v>
      </c>
      <c r="Z65" s="59">
        <f t="shared" si="49"/>
        <v>1</v>
      </c>
      <c r="AA65" s="59">
        <f t="shared" si="49"/>
        <v>0</v>
      </c>
      <c r="AB65" s="59">
        <f t="shared" si="49"/>
        <v>0</v>
      </c>
      <c r="AC65" s="59">
        <f t="shared" si="49"/>
        <v>1</v>
      </c>
      <c r="AD65" s="59">
        <f t="shared" si="49"/>
        <v>1</v>
      </c>
      <c r="AE65" s="59">
        <f t="shared" si="49"/>
        <v>0</v>
      </c>
      <c r="AF65" s="59">
        <f t="shared" si="50"/>
        <v>1</v>
      </c>
      <c r="AG65" s="59">
        <f t="shared" si="50"/>
        <v>1</v>
      </c>
      <c r="AH65" s="59">
        <f t="shared" si="50"/>
        <v>0</v>
      </c>
      <c r="AI65" s="59">
        <f t="shared" si="50"/>
        <v>1</v>
      </c>
      <c r="AJ65" s="59">
        <f t="shared" si="50"/>
        <v>0</v>
      </c>
      <c r="AK65" s="59">
        <f t="shared" si="50"/>
        <v>0</v>
      </c>
      <c r="AL65" s="59">
        <f t="shared" si="50"/>
        <v>0</v>
      </c>
      <c r="AM65" s="59">
        <f t="shared" si="50"/>
        <v>0</v>
      </c>
      <c r="AN65" s="60">
        <f t="shared" si="51"/>
        <v>10</v>
      </c>
    </row>
    <row r="66" spans="1:40" ht="12.6" customHeight="1" x14ac:dyDescent="0.15">
      <c r="A66" s="2" t="s">
        <v>129</v>
      </c>
      <c r="B66" s="31">
        <f>VLOOKUP(A66,Master!$A:$H,2,FALSE)</f>
        <v>41258</v>
      </c>
      <c r="C66" s="65">
        <f>VLOOKUP(A66,Master!$A:$H,3,FALSE)</f>
        <v>0.375</v>
      </c>
      <c r="D66" s="31" t="str">
        <f>VLOOKUP(A66,Master!$A:$H,4,FALSE)</f>
        <v>SPC</v>
      </c>
      <c r="E66" s="31" t="s">
        <v>19</v>
      </c>
      <c r="F66" s="31" t="s">
        <v>7</v>
      </c>
      <c r="G66" s="66">
        <f>VLOOKUP(A66,Master!$A:$H,7,FALSE)</f>
        <v>3</v>
      </c>
      <c r="H66" s="31" t="str">
        <f>VLOOKUP(A66,Master!$A:$H,8,FALSE)</f>
        <v>Boys</v>
      </c>
      <c r="I66" s="5" t="str">
        <f t="shared" ref="I66:I121" si="53">CONCATENATE(E66,F66)</f>
        <v>SJN1BRG1</v>
      </c>
      <c r="J66" s="5" t="str">
        <f t="shared" ref="J66:J121" si="54">CONCATENATE(D66,F66)</f>
        <v>SPCBRG1</v>
      </c>
      <c r="K66" s="5"/>
      <c r="L66" s="7"/>
      <c r="M66" s="45"/>
      <c r="N66" s="45">
        <f t="shared" si="52"/>
        <v>0</v>
      </c>
      <c r="O66" s="8" t="str">
        <f t="shared" si="48"/>
        <v>JUD2</v>
      </c>
      <c r="P66" s="59">
        <f t="shared" si="49"/>
        <v>0</v>
      </c>
      <c r="Q66" s="59">
        <f t="shared" si="49"/>
        <v>0</v>
      </c>
      <c r="R66" s="59">
        <f t="shared" si="49"/>
        <v>1</v>
      </c>
      <c r="S66" s="59">
        <f t="shared" si="49"/>
        <v>1</v>
      </c>
      <c r="T66" s="59">
        <f t="shared" si="49"/>
        <v>0</v>
      </c>
      <c r="U66" s="59">
        <f t="shared" si="49"/>
        <v>0</v>
      </c>
      <c r="V66" s="59">
        <f t="shared" si="49"/>
        <v>1</v>
      </c>
      <c r="W66" s="59">
        <f t="shared" si="49"/>
        <v>0</v>
      </c>
      <c r="X66" s="58">
        <f t="shared" si="49"/>
        <v>0</v>
      </c>
      <c r="Y66" s="58">
        <f t="shared" si="49"/>
        <v>0</v>
      </c>
      <c r="Z66" s="59">
        <f t="shared" si="49"/>
        <v>1</v>
      </c>
      <c r="AA66" s="59">
        <f t="shared" si="49"/>
        <v>0</v>
      </c>
      <c r="AB66" s="59">
        <f t="shared" si="49"/>
        <v>0</v>
      </c>
      <c r="AC66" s="59">
        <f t="shared" si="49"/>
        <v>1</v>
      </c>
      <c r="AD66" s="59">
        <f t="shared" si="49"/>
        <v>1</v>
      </c>
      <c r="AE66" s="59">
        <f t="shared" si="49"/>
        <v>0</v>
      </c>
      <c r="AF66" s="59">
        <f t="shared" si="50"/>
        <v>1</v>
      </c>
      <c r="AG66" s="59">
        <f t="shared" si="50"/>
        <v>0</v>
      </c>
      <c r="AH66" s="59">
        <f t="shared" si="50"/>
        <v>0</v>
      </c>
      <c r="AI66" s="59">
        <f t="shared" si="50"/>
        <v>0</v>
      </c>
      <c r="AJ66" s="59">
        <f t="shared" si="50"/>
        <v>1</v>
      </c>
      <c r="AK66" s="59">
        <f t="shared" si="50"/>
        <v>1</v>
      </c>
      <c r="AL66" s="59">
        <f t="shared" si="50"/>
        <v>0</v>
      </c>
      <c r="AM66" s="59">
        <f t="shared" si="50"/>
        <v>1</v>
      </c>
      <c r="AN66" s="60">
        <f t="shared" si="51"/>
        <v>10</v>
      </c>
    </row>
    <row r="67" spans="1:40" ht="12.6" customHeight="1" x14ac:dyDescent="0.15">
      <c r="A67" s="2" t="s">
        <v>130</v>
      </c>
      <c r="B67" s="31">
        <f>VLOOKUP(A67,Master!$A:$H,2,FALSE)</f>
        <v>41258</v>
      </c>
      <c r="C67" s="65">
        <f>VLOOKUP(A67,Master!$A:$H,3,FALSE)</f>
        <v>0.41666666666666702</v>
      </c>
      <c r="D67" s="31" t="str">
        <f>VLOOKUP(A67,Master!$A:$H,4,FALSE)</f>
        <v>CTK</v>
      </c>
      <c r="E67" s="31" t="s">
        <v>26</v>
      </c>
      <c r="F67" s="31" t="s">
        <v>49</v>
      </c>
      <c r="G67" s="66">
        <f>VLOOKUP(A67,Master!$A:$H,7,FALSE)</f>
        <v>3</v>
      </c>
      <c r="H67" s="31" t="str">
        <f>VLOOKUP(A67,Master!$A:$H,8,FALSE)</f>
        <v>Boys</v>
      </c>
      <c r="I67" s="5" t="str">
        <f t="shared" si="53"/>
        <v>SPC1SCS1</v>
      </c>
      <c r="J67" s="5" t="str">
        <f t="shared" si="54"/>
        <v>CTKSCS1</v>
      </c>
      <c r="K67" s="5"/>
      <c r="L67" s="7"/>
      <c r="M67" s="45"/>
      <c r="N67" s="45">
        <f t="shared" si="52"/>
        <v>3</v>
      </c>
      <c r="O67" s="8" t="str">
        <f t="shared" si="48"/>
        <v>NDA1</v>
      </c>
      <c r="P67" s="57">
        <f t="shared" si="49"/>
        <v>1</v>
      </c>
      <c r="Q67" s="57">
        <f t="shared" si="49"/>
        <v>1</v>
      </c>
      <c r="R67" s="57">
        <f t="shared" si="49"/>
        <v>0</v>
      </c>
      <c r="S67" s="57">
        <f t="shared" si="49"/>
        <v>0</v>
      </c>
      <c r="T67" s="57">
        <f t="shared" si="49"/>
        <v>0</v>
      </c>
      <c r="U67" s="57">
        <f t="shared" si="49"/>
        <v>1</v>
      </c>
      <c r="V67" s="57">
        <f t="shared" si="49"/>
        <v>0</v>
      </c>
      <c r="W67" s="57">
        <f t="shared" si="49"/>
        <v>0</v>
      </c>
      <c r="X67" s="57">
        <f t="shared" si="49"/>
        <v>1</v>
      </c>
      <c r="Y67" s="57">
        <f t="shared" si="49"/>
        <v>1</v>
      </c>
      <c r="Z67" s="58">
        <f t="shared" si="49"/>
        <v>0</v>
      </c>
      <c r="AA67" s="58">
        <f t="shared" si="49"/>
        <v>0</v>
      </c>
      <c r="AB67" s="57">
        <f t="shared" si="49"/>
        <v>1</v>
      </c>
      <c r="AC67" s="57">
        <f t="shared" si="49"/>
        <v>0</v>
      </c>
      <c r="AD67" s="57">
        <f t="shared" si="49"/>
        <v>0</v>
      </c>
      <c r="AE67" s="57">
        <f t="shared" si="49"/>
        <v>1</v>
      </c>
      <c r="AF67" s="57">
        <f t="shared" si="50"/>
        <v>0</v>
      </c>
      <c r="AG67" s="57">
        <f t="shared" si="50"/>
        <v>1</v>
      </c>
      <c r="AH67" s="57">
        <f t="shared" si="50"/>
        <v>1</v>
      </c>
      <c r="AI67" s="57">
        <f t="shared" si="50"/>
        <v>1</v>
      </c>
      <c r="AJ67" s="57">
        <f t="shared" si="50"/>
        <v>0</v>
      </c>
      <c r="AK67" s="57">
        <f t="shared" si="50"/>
        <v>0</v>
      </c>
      <c r="AL67" s="57">
        <f t="shared" si="50"/>
        <v>0</v>
      </c>
      <c r="AM67" s="57">
        <f t="shared" si="50"/>
        <v>0</v>
      </c>
      <c r="AN67" s="23">
        <f t="shared" si="51"/>
        <v>10</v>
      </c>
    </row>
    <row r="68" spans="1:40" ht="12.6" customHeight="1" x14ac:dyDescent="0.15">
      <c r="A68" s="2" t="s">
        <v>131</v>
      </c>
      <c r="B68" s="31">
        <f>VLOOKUP(A68,Master!$A:$H,2,FALSE)</f>
        <v>41258</v>
      </c>
      <c r="C68" s="65">
        <f>VLOOKUP(A68,Master!$A:$H,3,FALSE)</f>
        <v>0</v>
      </c>
      <c r="D68" s="31" t="str">
        <f>VLOOKUP(A68,Master!$A:$H,4,FALSE)</f>
        <v>BYE</v>
      </c>
      <c r="E68" s="31" t="s">
        <v>21</v>
      </c>
      <c r="F68" s="31" t="s">
        <v>25</v>
      </c>
      <c r="G68" s="66">
        <f>VLOOKUP(A68,Master!$A:$H,7,FALSE)</f>
        <v>3</v>
      </c>
      <c r="H68" s="31" t="str">
        <f>VLOOKUP(A68,Master!$A:$H,8,FALSE)</f>
        <v>Boys</v>
      </c>
      <c r="I68" s="5" t="str">
        <f t="shared" si="53"/>
        <v>SPC3OLA2</v>
      </c>
      <c r="J68" s="5" t="str">
        <f t="shared" si="54"/>
        <v>BYEOLA2</v>
      </c>
      <c r="K68" s="5"/>
      <c r="L68" s="7"/>
      <c r="M68" s="45"/>
      <c r="N68" s="45">
        <f t="shared" si="52"/>
        <v>1</v>
      </c>
      <c r="O68" s="8" t="str">
        <f t="shared" si="48"/>
        <v>NDA2</v>
      </c>
      <c r="P68" s="57">
        <f t="shared" si="49"/>
        <v>0</v>
      </c>
      <c r="Q68" s="57">
        <f t="shared" si="49"/>
        <v>0</v>
      </c>
      <c r="R68" s="57">
        <f t="shared" si="49"/>
        <v>1</v>
      </c>
      <c r="S68" s="57">
        <f t="shared" si="49"/>
        <v>1</v>
      </c>
      <c r="T68" s="57">
        <f t="shared" si="49"/>
        <v>1</v>
      </c>
      <c r="U68" s="57">
        <f t="shared" si="49"/>
        <v>0</v>
      </c>
      <c r="V68" s="57">
        <f t="shared" si="49"/>
        <v>0</v>
      </c>
      <c r="W68" s="57">
        <f t="shared" si="49"/>
        <v>1</v>
      </c>
      <c r="X68" s="57">
        <f t="shared" si="49"/>
        <v>0</v>
      </c>
      <c r="Y68" s="57">
        <f t="shared" si="49"/>
        <v>0</v>
      </c>
      <c r="Z68" s="58">
        <f t="shared" si="49"/>
        <v>0</v>
      </c>
      <c r="AA68" s="58">
        <f t="shared" si="49"/>
        <v>0</v>
      </c>
      <c r="AB68" s="57">
        <f t="shared" si="49"/>
        <v>0</v>
      </c>
      <c r="AC68" s="57">
        <f t="shared" si="49"/>
        <v>0</v>
      </c>
      <c r="AD68" s="57">
        <f t="shared" si="49"/>
        <v>0</v>
      </c>
      <c r="AE68" s="57">
        <f t="shared" si="49"/>
        <v>1</v>
      </c>
      <c r="AF68" s="57">
        <f t="shared" si="50"/>
        <v>0</v>
      </c>
      <c r="AG68" s="57">
        <f t="shared" si="50"/>
        <v>0</v>
      </c>
      <c r="AH68" s="57">
        <f t="shared" si="50"/>
        <v>1</v>
      </c>
      <c r="AI68" s="57">
        <f t="shared" si="50"/>
        <v>0</v>
      </c>
      <c r="AJ68" s="57">
        <f t="shared" si="50"/>
        <v>1</v>
      </c>
      <c r="AK68" s="57">
        <f t="shared" si="50"/>
        <v>1</v>
      </c>
      <c r="AL68" s="57">
        <f t="shared" si="50"/>
        <v>1</v>
      </c>
      <c r="AM68" s="57">
        <f t="shared" si="50"/>
        <v>1</v>
      </c>
      <c r="AN68" s="23">
        <f t="shared" si="51"/>
        <v>10</v>
      </c>
    </row>
    <row r="69" spans="1:40" ht="12.6" customHeight="1" x14ac:dyDescent="0.15">
      <c r="A69" s="2" t="s">
        <v>132</v>
      </c>
      <c r="B69" s="31">
        <f>VLOOKUP(A69,Master!$A:$H,2,FALSE)</f>
        <v>41258</v>
      </c>
      <c r="C69" s="65">
        <f>VLOOKUP(A69,Master!$A:$H,3,FALSE)</f>
        <v>0.375</v>
      </c>
      <c r="D69" s="31" t="str">
        <f>VLOOKUP(A69,Master!$A:$H,4,FALSE)</f>
        <v>JUD</v>
      </c>
      <c r="E69" s="31" t="s">
        <v>9</v>
      </c>
      <c r="F69" s="31" t="s">
        <v>6</v>
      </c>
      <c r="G69" s="66">
        <f>VLOOKUP(A69,Master!$A:$H,7,FALSE)</f>
        <v>3</v>
      </c>
      <c r="H69" s="31" t="str">
        <f>VLOOKUP(A69,Master!$A:$H,8,FALSE)</f>
        <v>Boys</v>
      </c>
      <c r="I69" s="5" t="str">
        <f t="shared" si="53"/>
        <v>BRG2IHM2</v>
      </c>
      <c r="J69" s="5" t="str">
        <f t="shared" si="54"/>
        <v>JUDIHM2</v>
      </c>
      <c r="K69" s="5"/>
      <c r="L69" s="7"/>
      <c r="M69" s="45"/>
      <c r="N69" s="45">
        <f t="shared" si="52"/>
        <v>0</v>
      </c>
      <c r="O69" s="8" t="str">
        <f t="shared" si="48"/>
        <v>OLA1</v>
      </c>
      <c r="P69" s="59">
        <f t="shared" si="49"/>
        <v>0</v>
      </c>
      <c r="Q69" s="59">
        <f t="shared" si="49"/>
        <v>0</v>
      </c>
      <c r="R69" s="59">
        <f t="shared" si="49"/>
        <v>1</v>
      </c>
      <c r="S69" s="59">
        <f t="shared" si="49"/>
        <v>1</v>
      </c>
      <c r="T69" s="59">
        <f t="shared" si="49"/>
        <v>1</v>
      </c>
      <c r="U69" s="59">
        <f t="shared" si="49"/>
        <v>0</v>
      </c>
      <c r="V69" s="59">
        <f t="shared" si="49"/>
        <v>0</v>
      </c>
      <c r="W69" s="59">
        <f t="shared" si="49"/>
        <v>0</v>
      </c>
      <c r="X69" s="59">
        <f t="shared" si="49"/>
        <v>0</v>
      </c>
      <c r="Y69" s="59">
        <f t="shared" si="49"/>
        <v>0</v>
      </c>
      <c r="Z69" s="59">
        <f t="shared" si="49"/>
        <v>1</v>
      </c>
      <c r="AA69" s="59">
        <f t="shared" si="49"/>
        <v>0</v>
      </c>
      <c r="AB69" s="58">
        <f t="shared" si="49"/>
        <v>0</v>
      </c>
      <c r="AC69" s="58">
        <f t="shared" si="49"/>
        <v>0</v>
      </c>
      <c r="AD69" s="59">
        <f t="shared" si="49"/>
        <v>1</v>
      </c>
      <c r="AE69" s="59">
        <f t="shared" si="49"/>
        <v>0</v>
      </c>
      <c r="AF69" s="59">
        <f t="shared" si="50"/>
        <v>1</v>
      </c>
      <c r="AG69" s="59">
        <f t="shared" si="50"/>
        <v>0</v>
      </c>
      <c r="AH69" s="59">
        <f t="shared" si="50"/>
        <v>0</v>
      </c>
      <c r="AI69" s="59">
        <f t="shared" si="50"/>
        <v>0</v>
      </c>
      <c r="AJ69" s="59">
        <f t="shared" si="50"/>
        <v>1</v>
      </c>
      <c r="AK69" s="59">
        <f t="shared" si="50"/>
        <v>1</v>
      </c>
      <c r="AL69" s="59">
        <f t="shared" si="50"/>
        <v>1</v>
      </c>
      <c r="AM69" s="59">
        <f t="shared" si="50"/>
        <v>1</v>
      </c>
      <c r="AN69" s="60">
        <f t="shared" si="51"/>
        <v>10</v>
      </c>
    </row>
    <row r="70" spans="1:40" ht="12.6" customHeight="1" x14ac:dyDescent="0.15">
      <c r="A70" s="2" t="s">
        <v>133</v>
      </c>
      <c r="B70" s="31">
        <f>VLOOKUP(A70,Master!$A:$H,2,FALSE)</f>
        <v>41258</v>
      </c>
      <c r="C70" s="65">
        <f>VLOOKUP(A70,Master!$A:$H,3,FALSE)</f>
        <v>0.45833333333333298</v>
      </c>
      <c r="D70" s="31" t="str">
        <f>VLOOKUP(A70,Master!$A:$H,4,FALSE)</f>
        <v>SCS</v>
      </c>
      <c r="E70" s="31" t="s">
        <v>43</v>
      </c>
      <c r="F70" s="31" t="s">
        <v>12</v>
      </c>
      <c r="G70" s="66">
        <f>VLOOKUP(A70,Master!$A:$H,7,FALSE)</f>
        <v>3</v>
      </c>
      <c r="H70" s="31" t="str">
        <f>VLOOKUP(A70,Master!$A:$H,8,FALSE)</f>
        <v>Boys</v>
      </c>
      <c r="I70" s="5" t="str">
        <f t="shared" si="53"/>
        <v>JOE1JUD1</v>
      </c>
      <c r="J70" s="5" t="str">
        <f t="shared" si="54"/>
        <v>SCSJUD1</v>
      </c>
      <c r="K70" s="5"/>
      <c r="L70" s="7"/>
      <c r="M70" s="45"/>
      <c r="N70" s="45">
        <f t="shared" si="52"/>
        <v>2</v>
      </c>
      <c r="O70" s="8" t="str">
        <f t="shared" si="48"/>
        <v>OLA2</v>
      </c>
      <c r="P70" s="59">
        <f t="shared" si="49"/>
        <v>1</v>
      </c>
      <c r="Q70" s="59">
        <f t="shared" si="49"/>
        <v>1</v>
      </c>
      <c r="R70" s="59">
        <f t="shared" si="49"/>
        <v>0</v>
      </c>
      <c r="S70" s="59">
        <f t="shared" si="49"/>
        <v>0</v>
      </c>
      <c r="T70" s="59">
        <f t="shared" si="49"/>
        <v>0</v>
      </c>
      <c r="U70" s="59">
        <f t="shared" si="49"/>
        <v>1</v>
      </c>
      <c r="V70" s="59">
        <f t="shared" si="49"/>
        <v>1</v>
      </c>
      <c r="W70" s="59">
        <f t="shared" si="49"/>
        <v>1</v>
      </c>
      <c r="X70" s="59">
        <f t="shared" si="49"/>
        <v>1</v>
      </c>
      <c r="Y70" s="59">
        <f t="shared" si="49"/>
        <v>1</v>
      </c>
      <c r="Z70" s="59">
        <f t="shared" si="49"/>
        <v>0</v>
      </c>
      <c r="AA70" s="59">
        <f t="shared" si="49"/>
        <v>0</v>
      </c>
      <c r="AB70" s="58">
        <f t="shared" si="49"/>
        <v>0</v>
      </c>
      <c r="AC70" s="58">
        <f t="shared" si="49"/>
        <v>0</v>
      </c>
      <c r="AD70" s="59">
        <f t="shared" si="49"/>
        <v>1</v>
      </c>
      <c r="AE70" s="59">
        <f t="shared" si="49"/>
        <v>0</v>
      </c>
      <c r="AF70" s="59">
        <f t="shared" si="50"/>
        <v>0</v>
      </c>
      <c r="AG70" s="59">
        <f t="shared" si="50"/>
        <v>1</v>
      </c>
      <c r="AH70" s="59">
        <f t="shared" si="50"/>
        <v>0</v>
      </c>
      <c r="AI70" s="59">
        <f t="shared" si="50"/>
        <v>1</v>
      </c>
      <c r="AJ70" s="59">
        <f t="shared" si="50"/>
        <v>0</v>
      </c>
      <c r="AK70" s="59">
        <f t="shared" si="50"/>
        <v>0</v>
      </c>
      <c r="AL70" s="59">
        <f t="shared" si="50"/>
        <v>0</v>
      </c>
      <c r="AM70" s="59">
        <f t="shared" si="50"/>
        <v>0</v>
      </c>
      <c r="AN70" s="60">
        <f t="shared" si="51"/>
        <v>10</v>
      </c>
    </row>
    <row r="71" spans="1:40" ht="12.6" customHeight="1" x14ac:dyDescent="0.15">
      <c r="A71" s="2" t="s">
        <v>134</v>
      </c>
      <c r="B71" s="31">
        <f>VLOOKUP(A71,Master!$A:$H,2,FALSE)</f>
        <v>41258</v>
      </c>
      <c r="C71" s="65">
        <f>VLOOKUP(A71,Master!$A:$H,3,FALSE)</f>
        <v>0.41666666666666702</v>
      </c>
      <c r="D71" s="31" t="str">
        <f>VLOOKUP(A71,Master!$A:$H,4,FALSE)</f>
        <v>SPC</v>
      </c>
      <c r="E71" s="31" t="s">
        <v>42</v>
      </c>
      <c r="F71" s="31" t="s">
        <v>60</v>
      </c>
      <c r="G71" s="66">
        <f>VLOOKUP(A71,Master!$A:$H,7,FALSE)</f>
        <v>3</v>
      </c>
      <c r="H71" s="31" t="str">
        <f>VLOOKUP(A71,Master!$A:$H,8,FALSE)</f>
        <v>Boys</v>
      </c>
      <c r="I71" s="5" t="str">
        <f t="shared" si="53"/>
        <v>HSP1TRN1</v>
      </c>
      <c r="J71" s="5" t="str">
        <f t="shared" si="54"/>
        <v>SPCTRN1</v>
      </c>
      <c r="K71" s="5"/>
      <c r="L71" s="7"/>
      <c r="M71" s="45"/>
      <c r="N71" s="45">
        <f t="shared" si="52"/>
        <v>2</v>
      </c>
      <c r="O71" s="8" t="str">
        <f t="shared" si="48"/>
        <v>SCS1</v>
      </c>
      <c r="P71" s="57">
        <f t="shared" si="49"/>
        <v>1</v>
      </c>
      <c r="Q71" s="57">
        <f t="shared" si="49"/>
        <v>1</v>
      </c>
      <c r="R71" s="57">
        <f t="shared" si="49"/>
        <v>0</v>
      </c>
      <c r="S71" s="57">
        <f t="shared" si="49"/>
        <v>0</v>
      </c>
      <c r="T71" s="57">
        <f t="shared" si="49"/>
        <v>0</v>
      </c>
      <c r="U71" s="57">
        <f t="shared" si="49"/>
        <v>1</v>
      </c>
      <c r="V71" s="57">
        <f t="shared" si="49"/>
        <v>1</v>
      </c>
      <c r="W71" s="57">
        <f t="shared" si="49"/>
        <v>0</v>
      </c>
      <c r="X71" s="57">
        <f t="shared" si="49"/>
        <v>1</v>
      </c>
      <c r="Y71" s="57">
        <f t="shared" si="49"/>
        <v>1</v>
      </c>
      <c r="Z71" s="57">
        <f t="shared" si="49"/>
        <v>0</v>
      </c>
      <c r="AA71" s="57">
        <f t="shared" si="49"/>
        <v>0</v>
      </c>
      <c r="AB71" s="57">
        <f t="shared" si="49"/>
        <v>1</v>
      </c>
      <c r="AC71" s="57">
        <f t="shared" si="49"/>
        <v>1</v>
      </c>
      <c r="AD71" s="58">
        <f t="shared" si="49"/>
        <v>0</v>
      </c>
      <c r="AE71" s="58">
        <f t="shared" si="49"/>
        <v>0</v>
      </c>
      <c r="AF71" s="57">
        <f t="shared" si="50"/>
        <v>0</v>
      </c>
      <c r="AG71" s="57">
        <f t="shared" si="50"/>
        <v>1</v>
      </c>
      <c r="AH71" s="57">
        <f t="shared" si="50"/>
        <v>0</v>
      </c>
      <c r="AI71" s="57">
        <f t="shared" si="50"/>
        <v>1</v>
      </c>
      <c r="AJ71" s="57">
        <f t="shared" si="50"/>
        <v>0</v>
      </c>
      <c r="AK71" s="57">
        <f t="shared" si="50"/>
        <v>0</v>
      </c>
      <c r="AL71" s="57">
        <f t="shared" si="50"/>
        <v>0</v>
      </c>
      <c r="AM71" s="57">
        <f t="shared" si="50"/>
        <v>0</v>
      </c>
      <c r="AN71" s="23">
        <f t="shared" si="51"/>
        <v>10</v>
      </c>
    </row>
    <row r="72" spans="1:40" ht="12.6" customHeight="1" x14ac:dyDescent="0.15">
      <c r="A72" s="2" t="s">
        <v>135</v>
      </c>
      <c r="B72" s="31">
        <f>VLOOKUP(A72,Master!$A:$H,2,FALSE)</f>
        <v>41258</v>
      </c>
      <c r="C72" s="65">
        <f>VLOOKUP(A72,Master!$A:$H,3,FALSE)</f>
        <v>0.375</v>
      </c>
      <c r="D72" s="31" t="str">
        <f>VLOOKUP(A72,Master!$A:$H,4,FALSE)</f>
        <v>OLA</v>
      </c>
      <c r="E72" s="31" t="s">
        <v>22</v>
      </c>
      <c r="F72" s="31" t="s">
        <v>50</v>
      </c>
      <c r="G72" s="66">
        <f>VLOOKUP(A72,Master!$A:$H,7,FALSE)</f>
        <v>3</v>
      </c>
      <c r="H72" s="31" t="str">
        <f>VLOOKUP(A72,Master!$A:$H,8,FALSE)</f>
        <v>Boys</v>
      </c>
      <c r="I72" s="5" t="str">
        <f t="shared" si="53"/>
        <v>STM2NDA2</v>
      </c>
      <c r="J72" s="5" t="str">
        <f t="shared" si="54"/>
        <v>OLANDA2</v>
      </c>
      <c r="K72" s="5"/>
      <c r="L72" s="7"/>
      <c r="M72" s="45"/>
      <c r="N72" s="45">
        <f t="shared" si="52"/>
        <v>0</v>
      </c>
      <c r="O72" s="8" t="str">
        <f t="shared" si="48"/>
        <v>SCS2</v>
      </c>
      <c r="P72" s="57">
        <f t="shared" si="49"/>
        <v>0</v>
      </c>
      <c r="Q72" s="57">
        <f t="shared" si="49"/>
        <v>0</v>
      </c>
      <c r="R72" s="57">
        <f t="shared" si="49"/>
        <v>1</v>
      </c>
      <c r="S72" s="57">
        <f t="shared" si="49"/>
        <v>1</v>
      </c>
      <c r="T72" s="57">
        <f t="shared" si="49"/>
        <v>1</v>
      </c>
      <c r="U72" s="57">
        <f t="shared" si="49"/>
        <v>0</v>
      </c>
      <c r="V72" s="57">
        <f t="shared" si="49"/>
        <v>0</v>
      </c>
      <c r="W72" s="57">
        <f t="shared" si="49"/>
        <v>0</v>
      </c>
      <c r="X72" s="57">
        <f t="shared" si="49"/>
        <v>0</v>
      </c>
      <c r="Y72" s="57">
        <f t="shared" si="49"/>
        <v>0</v>
      </c>
      <c r="Z72" s="57">
        <f t="shared" si="49"/>
        <v>1</v>
      </c>
      <c r="AA72" s="57">
        <f t="shared" si="49"/>
        <v>1</v>
      </c>
      <c r="AB72" s="57">
        <f t="shared" si="49"/>
        <v>0</v>
      </c>
      <c r="AC72" s="57">
        <f t="shared" si="49"/>
        <v>0</v>
      </c>
      <c r="AD72" s="58">
        <f t="shared" si="49"/>
        <v>0</v>
      </c>
      <c r="AE72" s="58">
        <f t="shared" ref="AE72:AM80" si="55">SUM(COUNTIF($I$2:$I$121,CONCATENATE($O72,AE$56))+COUNTIF($I$2:$I$121,CONCATENATE(AE$56,$O72)))</f>
        <v>0</v>
      </c>
      <c r="AF72" s="57">
        <f t="shared" si="55"/>
        <v>1</v>
      </c>
      <c r="AG72" s="57">
        <f t="shared" si="55"/>
        <v>0</v>
      </c>
      <c r="AH72" s="57">
        <f t="shared" si="55"/>
        <v>0</v>
      </c>
      <c r="AI72" s="57">
        <f t="shared" si="55"/>
        <v>0</v>
      </c>
      <c r="AJ72" s="57">
        <f t="shared" si="55"/>
        <v>1</v>
      </c>
      <c r="AK72" s="57">
        <f t="shared" si="55"/>
        <v>1</v>
      </c>
      <c r="AL72" s="57">
        <f t="shared" si="55"/>
        <v>1</v>
      </c>
      <c r="AM72" s="57">
        <f t="shared" si="55"/>
        <v>1</v>
      </c>
      <c r="AN72" s="23">
        <f t="shared" si="51"/>
        <v>10</v>
      </c>
    </row>
    <row r="73" spans="1:40" ht="12.6" customHeight="1" x14ac:dyDescent="0.15">
      <c r="A73" s="2" t="s">
        <v>136</v>
      </c>
      <c r="B73" s="31">
        <f>VLOOKUP(A73,Master!$A:$H,2,FALSE)</f>
        <v>41258</v>
      </c>
      <c r="C73" s="65">
        <f>VLOOKUP(A73,Master!$A:$H,3,FALSE)</f>
        <v>0.41666666666666702</v>
      </c>
      <c r="D73" s="31" t="str">
        <f>VLOOKUP(A73,Master!$A:$H,4,FALSE)</f>
        <v>JUD</v>
      </c>
      <c r="E73" s="31" t="s">
        <v>4</v>
      </c>
      <c r="F73" s="31" t="s">
        <v>14</v>
      </c>
      <c r="G73" s="66">
        <f>VLOOKUP(A73,Master!$A:$H,7,FALSE)</f>
        <v>3</v>
      </c>
      <c r="H73" s="31" t="str">
        <f>VLOOKUP(A73,Master!$A:$H,8,FALSE)</f>
        <v>Boys</v>
      </c>
      <c r="I73" s="5" t="str">
        <f t="shared" si="53"/>
        <v>CTK1SPC2</v>
      </c>
      <c r="J73" s="5" t="str">
        <f t="shared" si="54"/>
        <v>JUDSPC2</v>
      </c>
      <c r="K73" s="5"/>
      <c r="L73" s="7"/>
      <c r="M73" s="45"/>
      <c r="N73" s="45">
        <f t="shared" si="52"/>
        <v>2</v>
      </c>
      <c r="O73" s="8" t="str">
        <f t="shared" si="48"/>
        <v>SJN1</v>
      </c>
      <c r="P73" s="59">
        <f t="shared" ref="P73:AE80" si="56">SUM(COUNTIF($I$2:$I$121,CONCATENATE($O73,P$56))+COUNTIF($I$2:$I$121,CONCATENATE(P$56,$O73)))</f>
        <v>1</v>
      </c>
      <c r="Q73" s="59">
        <f t="shared" si="56"/>
        <v>1</v>
      </c>
      <c r="R73" s="59">
        <f t="shared" si="56"/>
        <v>0</v>
      </c>
      <c r="S73" s="59">
        <f t="shared" si="56"/>
        <v>0</v>
      </c>
      <c r="T73" s="59">
        <f t="shared" si="56"/>
        <v>0</v>
      </c>
      <c r="U73" s="59">
        <f t="shared" si="56"/>
        <v>1</v>
      </c>
      <c r="V73" s="59">
        <f t="shared" si="56"/>
        <v>1</v>
      </c>
      <c r="W73" s="59">
        <f t="shared" si="56"/>
        <v>0</v>
      </c>
      <c r="X73" s="59">
        <f t="shared" si="56"/>
        <v>1</v>
      </c>
      <c r="Y73" s="59">
        <f t="shared" si="56"/>
        <v>1</v>
      </c>
      <c r="Z73" s="59">
        <f t="shared" si="56"/>
        <v>0</v>
      </c>
      <c r="AA73" s="59">
        <f t="shared" si="56"/>
        <v>0</v>
      </c>
      <c r="AB73" s="59">
        <f t="shared" si="56"/>
        <v>1</v>
      </c>
      <c r="AC73" s="59">
        <f t="shared" si="56"/>
        <v>0</v>
      </c>
      <c r="AD73" s="59">
        <f t="shared" si="56"/>
        <v>0</v>
      </c>
      <c r="AE73" s="59">
        <f t="shared" si="56"/>
        <v>1</v>
      </c>
      <c r="AF73" s="58">
        <f t="shared" si="55"/>
        <v>0</v>
      </c>
      <c r="AG73" s="59">
        <f t="shared" si="55"/>
        <v>1</v>
      </c>
      <c r="AH73" s="59">
        <f t="shared" si="55"/>
        <v>0</v>
      </c>
      <c r="AI73" s="59">
        <f t="shared" si="55"/>
        <v>1</v>
      </c>
      <c r="AJ73" s="59">
        <f t="shared" si="55"/>
        <v>0</v>
      </c>
      <c r="AK73" s="59">
        <f t="shared" si="55"/>
        <v>0</v>
      </c>
      <c r="AL73" s="59">
        <f t="shared" si="55"/>
        <v>0</v>
      </c>
      <c r="AM73" s="59">
        <f t="shared" si="55"/>
        <v>0</v>
      </c>
      <c r="AN73" s="60">
        <f t="shared" si="51"/>
        <v>10</v>
      </c>
    </row>
    <row r="74" spans="1:40" ht="12.6" customHeight="1" x14ac:dyDescent="0.15">
      <c r="A74" s="2" t="s">
        <v>137</v>
      </c>
      <c r="B74" s="31">
        <f>VLOOKUP(A74,Master!$A:$H,2,FALSE)</f>
        <v>41279</v>
      </c>
      <c r="C74" s="65">
        <f>VLOOKUP(A74,Master!$A:$H,3,FALSE)</f>
        <v>0.375</v>
      </c>
      <c r="D74" s="31" t="str">
        <f>VLOOKUP(A74,Master!$A:$H,4,FALSE)</f>
        <v>STM</v>
      </c>
      <c r="E74" s="31" t="s">
        <v>50</v>
      </c>
      <c r="F74" s="31" t="s">
        <v>4</v>
      </c>
      <c r="G74" s="66">
        <f>VLOOKUP(A74,Master!$A:$H,7,FALSE)</f>
        <v>3</v>
      </c>
      <c r="H74" s="31" t="str">
        <f>VLOOKUP(A74,Master!$A:$H,8,FALSE)</f>
        <v>Boys</v>
      </c>
      <c r="I74" s="5" t="str">
        <f t="shared" si="53"/>
        <v>NDA2CTK1</v>
      </c>
      <c r="J74" s="5" t="str">
        <f t="shared" si="54"/>
        <v>STMCTK1</v>
      </c>
      <c r="K74" s="5"/>
      <c r="L74" s="7"/>
      <c r="M74" s="45"/>
      <c r="N74" s="45">
        <f t="shared" si="52"/>
        <v>0</v>
      </c>
      <c r="O74" s="8" t="str">
        <f t="shared" si="48"/>
        <v>SPC1</v>
      </c>
      <c r="P74" s="57">
        <f t="shared" si="56"/>
        <v>0</v>
      </c>
      <c r="Q74" s="57">
        <f t="shared" si="56"/>
        <v>1</v>
      </c>
      <c r="R74" s="57">
        <f t="shared" si="56"/>
        <v>0</v>
      </c>
      <c r="S74" s="57">
        <f t="shared" si="56"/>
        <v>1</v>
      </c>
      <c r="T74" s="57">
        <f t="shared" si="56"/>
        <v>0</v>
      </c>
      <c r="U74" s="57">
        <f t="shared" si="56"/>
        <v>0</v>
      </c>
      <c r="V74" s="57">
        <f t="shared" si="56"/>
        <v>1</v>
      </c>
      <c r="W74" s="57">
        <f t="shared" si="56"/>
        <v>0</v>
      </c>
      <c r="X74" s="57">
        <f t="shared" si="56"/>
        <v>1</v>
      </c>
      <c r="Y74" s="57">
        <f t="shared" si="56"/>
        <v>0</v>
      </c>
      <c r="Z74" s="57">
        <f t="shared" si="56"/>
        <v>1</v>
      </c>
      <c r="AA74" s="57">
        <f t="shared" si="56"/>
        <v>0</v>
      </c>
      <c r="AB74" s="57">
        <f t="shared" si="56"/>
        <v>0</v>
      </c>
      <c r="AC74" s="57">
        <f t="shared" si="56"/>
        <v>1</v>
      </c>
      <c r="AD74" s="57">
        <f t="shared" si="56"/>
        <v>1</v>
      </c>
      <c r="AE74" s="57">
        <f t="shared" si="56"/>
        <v>0</v>
      </c>
      <c r="AF74" s="57">
        <f t="shared" si="55"/>
        <v>1</v>
      </c>
      <c r="AG74" s="58">
        <f t="shared" si="55"/>
        <v>0</v>
      </c>
      <c r="AH74" s="58">
        <f t="shared" si="55"/>
        <v>0</v>
      </c>
      <c r="AI74" s="58">
        <f t="shared" si="55"/>
        <v>0</v>
      </c>
      <c r="AJ74" s="57">
        <f t="shared" si="55"/>
        <v>1</v>
      </c>
      <c r="AK74" s="57">
        <f t="shared" si="55"/>
        <v>0</v>
      </c>
      <c r="AL74" s="57">
        <f t="shared" si="55"/>
        <v>0</v>
      </c>
      <c r="AM74" s="57">
        <f t="shared" si="55"/>
        <v>1</v>
      </c>
      <c r="AN74" s="23">
        <f t="shared" si="51"/>
        <v>10</v>
      </c>
    </row>
    <row r="75" spans="1:40" ht="12.6" customHeight="1" x14ac:dyDescent="0.15">
      <c r="A75" s="2" t="s">
        <v>138</v>
      </c>
      <c r="B75" s="31">
        <f>VLOOKUP(A75,Master!$A:$H,2,FALSE)</f>
        <v>41279</v>
      </c>
      <c r="C75" s="65">
        <f>VLOOKUP(A75,Master!$A:$H,3,FALSE)</f>
        <v>0.375</v>
      </c>
      <c r="D75" s="31" t="str">
        <f>VLOOKUP(A75,Master!$A:$H,4,FALSE)</f>
        <v>HSP</v>
      </c>
      <c r="E75" s="31" t="s">
        <v>14</v>
      </c>
      <c r="F75" s="31" t="s">
        <v>18</v>
      </c>
      <c r="G75" s="66">
        <f>VLOOKUP(A75,Master!$A:$H,7,FALSE)</f>
        <v>3</v>
      </c>
      <c r="H75" s="31" t="str">
        <f>VLOOKUP(A75,Master!$A:$H,8,FALSE)</f>
        <v>Boys</v>
      </c>
      <c r="I75" s="5" t="str">
        <f t="shared" si="53"/>
        <v>SPC2STM1</v>
      </c>
      <c r="J75" s="5" t="str">
        <f t="shared" si="54"/>
        <v>HSPSTM1</v>
      </c>
      <c r="K75" s="5"/>
      <c r="L75" s="7"/>
      <c r="M75" s="45"/>
      <c r="N75" s="45">
        <f t="shared" si="52"/>
        <v>0</v>
      </c>
      <c r="O75" s="8" t="str">
        <f t="shared" si="48"/>
        <v>SPC2</v>
      </c>
      <c r="P75" s="57">
        <f t="shared" si="56"/>
        <v>0</v>
      </c>
      <c r="Q75" s="57">
        <f t="shared" si="56"/>
        <v>0</v>
      </c>
      <c r="R75" s="57">
        <f t="shared" si="56"/>
        <v>1</v>
      </c>
      <c r="S75" s="57">
        <f t="shared" si="56"/>
        <v>1</v>
      </c>
      <c r="T75" s="57">
        <f t="shared" si="56"/>
        <v>1</v>
      </c>
      <c r="U75" s="57">
        <f t="shared" si="56"/>
        <v>0</v>
      </c>
      <c r="V75" s="57">
        <f t="shared" si="56"/>
        <v>0</v>
      </c>
      <c r="W75" s="57">
        <f t="shared" si="56"/>
        <v>1</v>
      </c>
      <c r="X75" s="57">
        <f t="shared" si="56"/>
        <v>0</v>
      </c>
      <c r="Y75" s="57">
        <f t="shared" si="56"/>
        <v>0</v>
      </c>
      <c r="Z75" s="57">
        <f t="shared" si="56"/>
        <v>1</v>
      </c>
      <c r="AA75" s="57">
        <f t="shared" si="56"/>
        <v>1</v>
      </c>
      <c r="AB75" s="57">
        <f t="shared" si="56"/>
        <v>0</v>
      </c>
      <c r="AC75" s="57">
        <f t="shared" si="56"/>
        <v>0</v>
      </c>
      <c r="AD75" s="57">
        <f t="shared" si="56"/>
        <v>0</v>
      </c>
      <c r="AE75" s="57">
        <f t="shared" si="56"/>
        <v>0</v>
      </c>
      <c r="AF75" s="57">
        <f t="shared" si="55"/>
        <v>0</v>
      </c>
      <c r="AG75" s="58">
        <f t="shared" si="55"/>
        <v>0</v>
      </c>
      <c r="AH75" s="58">
        <f t="shared" si="55"/>
        <v>0</v>
      </c>
      <c r="AI75" s="58">
        <f t="shared" si="55"/>
        <v>0</v>
      </c>
      <c r="AJ75" s="57">
        <f t="shared" si="55"/>
        <v>1</v>
      </c>
      <c r="AK75" s="57">
        <f t="shared" si="55"/>
        <v>1</v>
      </c>
      <c r="AL75" s="57">
        <f t="shared" si="55"/>
        <v>1</v>
      </c>
      <c r="AM75" s="57">
        <f t="shared" si="55"/>
        <v>1</v>
      </c>
      <c r="AN75" s="23">
        <f t="shared" si="51"/>
        <v>10</v>
      </c>
    </row>
    <row r="76" spans="1:40" ht="12.6" customHeight="1" x14ac:dyDescent="0.15">
      <c r="A76" s="2" t="s">
        <v>139</v>
      </c>
      <c r="B76" s="31">
        <f>VLOOKUP(A76,Master!$A:$H,2,FALSE)</f>
        <v>41279</v>
      </c>
      <c r="C76" s="65">
        <f>VLOOKUP(A76,Master!$A:$H,3,FALSE)</f>
        <v>0.45833333333333298</v>
      </c>
      <c r="D76" s="31" t="str">
        <f>VLOOKUP(A76,Master!$A:$H,4,FALSE)</f>
        <v>SCS</v>
      </c>
      <c r="E76" s="31" t="s">
        <v>51</v>
      </c>
      <c r="F76" s="31" t="s">
        <v>16</v>
      </c>
      <c r="G76" s="66">
        <f>VLOOKUP(A76,Master!$A:$H,7,FALSE)</f>
        <v>3</v>
      </c>
      <c r="H76" s="31" t="str">
        <f>VLOOKUP(A76,Master!$A:$H,8,FALSE)</f>
        <v>Boys</v>
      </c>
      <c r="I76" s="5" t="str">
        <f t="shared" si="53"/>
        <v>SCS2CTK2</v>
      </c>
      <c r="J76" s="5" t="str">
        <f t="shared" si="54"/>
        <v>SCSCTK2</v>
      </c>
      <c r="K76" s="5"/>
      <c r="L76" s="7"/>
      <c r="M76" s="45"/>
      <c r="N76" s="45">
        <f t="shared" si="52"/>
        <v>0</v>
      </c>
      <c r="O76" s="8" t="str">
        <f t="shared" si="48"/>
        <v>SPC3</v>
      </c>
      <c r="P76" s="57">
        <f t="shared" si="56"/>
        <v>0</v>
      </c>
      <c r="Q76" s="57">
        <f t="shared" si="56"/>
        <v>1</v>
      </c>
      <c r="R76" s="57">
        <f t="shared" si="56"/>
        <v>0</v>
      </c>
      <c r="S76" s="57">
        <f t="shared" si="56"/>
        <v>1</v>
      </c>
      <c r="T76" s="57">
        <f t="shared" si="56"/>
        <v>0</v>
      </c>
      <c r="U76" s="57">
        <f t="shared" si="56"/>
        <v>0</v>
      </c>
      <c r="V76" s="57">
        <f t="shared" si="56"/>
        <v>1</v>
      </c>
      <c r="W76" s="57">
        <f t="shared" si="56"/>
        <v>1</v>
      </c>
      <c r="X76" s="57">
        <f t="shared" si="56"/>
        <v>1</v>
      </c>
      <c r="Y76" s="57">
        <f t="shared" si="56"/>
        <v>0</v>
      </c>
      <c r="Z76" s="57">
        <f t="shared" si="56"/>
        <v>1</v>
      </c>
      <c r="AA76" s="57">
        <f t="shared" si="56"/>
        <v>0</v>
      </c>
      <c r="AB76" s="57">
        <f t="shared" si="56"/>
        <v>0</v>
      </c>
      <c r="AC76" s="57">
        <f t="shared" si="56"/>
        <v>1</v>
      </c>
      <c r="AD76" s="57">
        <f t="shared" si="56"/>
        <v>1</v>
      </c>
      <c r="AE76" s="57">
        <f t="shared" si="56"/>
        <v>0</v>
      </c>
      <c r="AF76" s="57">
        <f t="shared" si="55"/>
        <v>1</v>
      </c>
      <c r="AG76" s="58">
        <f t="shared" si="55"/>
        <v>0</v>
      </c>
      <c r="AH76" s="58">
        <f t="shared" si="55"/>
        <v>0</v>
      </c>
      <c r="AI76" s="58">
        <f t="shared" si="55"/>
        <v>0</v>
      </c>
      <c r="AJ76" s="57">
        <f t="shared" si="55"/>
        <v>0</v>
      </c>
      <c r="AK76" s="57">
        <f t="shared" si="55"/>
        <v>0</v>
      </c>
      <c r="AL76" s="57">
        <f t="shared" si="55"/>
        <v>0</v>
      </c>
      <c r="AM76" s="57">
        <f t="shared" si="55"/>
        <v>1</v>
      </c>
      <c r="AN76" s="23">
        <f t="shared" si="51"/>
        <v>10</v>
      </c>
    </row>
    <row r="77" spans="1:40" ht="12.6" customHeight="1" x14ac:dyDescent="0.15">
      <c r="A77" s="2" t="s">
        <v>140</v>
      </c>
      <c r="B77" s="31">
        <f>VLOOKUP(A77,Master!$A:$H,2,FALSE)</f>
        <v>41279</v>
      </c>
      <c r="C77" s="65">
        <f>VLOOKUP(A77,Master!$A:$H,3,FALSE)</f>
        <v>0.41666666666666702</v>
      </c>
      <c r="D77" s="31" t="str">
        <f>VLOOKUP(A77,Master!$A:$H,4,FALSE)</f>
        <v>STM</v>
      </c>
      <c r="E77" s="31" t="s">
        <v>20</v>
      </c>
      <c r="F77" s="31" t="s">
        <v>17</v>
      </c>
      <c r="G77" s="66">
        <f>VLOOKUP(A77,Master!$A:$H,7,FALSE)</f>
        <v>3</v>
      </c>
      <c r="H77" s="31" t="str">
        <f>VLOOKUP(A77,Master!$A:$H,8,FALSE)</f>
        <v>Boys</v>
      </c>
      <c r="I77" s="5" t="str">
        <f t="shared" si="53"/>
        <v>OLA1BYE</v>
      </c>
      <c r="J77" s="5" t="str">
        <f t="shared" si="54"/>
        <v>STMBYE</v>
      </c>
      <c r="K77" s="5"/>
      <c r="L77" s="7"/>
      <c r="M77" s="45"/>
      <c r="N77" s="45">
        <f t="shared" si="52"/>
        <v>2</v>
      </c>
      <c r="O77" s="8" t="str">
        <f t="shared" si="48"/>
        <v>STM1</v>
      </c>
      <c r="P77" s="59">
        <f t="shared" si="56"/>
        <v>1</v>
      </c>
      <c r="Q77" s="59">
        <f t="shared" si="56"/>
        <v>0</v>
      </c>
      <c r="R77" s="59">
        <f t="shared" si="56"/>
        <v>0</v>
      </c>
      <c r="S77" s="59">
        <f t="shared" si="56"/>
        <v>0</v>
      </c>
      <c r="T77" s="59">
        <f t="shared" si="56"/>
        <v>1</v>
      </c>
      <c r="U77" s="59">
        <f t="shared" si="56"/>
        <v>1</v>
      </c>
      <c r="V77" s="59">
        <f t="shared" si="56"/>
        <v>0</v>
      </c>
      <c r="W77" s="59">
        <f t="shared" si="56"/>
        <v>0</v>
      </c>
      <c r="X77" s="59">
        <f t="shared" si="56"/>
        <v>0</v>
      </c>
      <c r="Y77" s="59">
        <f t="shared" si="56"/>
        <v>1</v>
      </c>
      <c r="Z77" s="59">
        <f t="shared" si="56"/>
        <v>0</v>
      </c>
      <c r="AA77" s="59">
        <f t="shared" si="56"/>
        <v>1</v>
      </c>
      <c r="AB77" s="59">
        <f t="shared" si="56"/>
        <v>1</v>
      </c>
      <c r="AC77" s="59">
        <f t="shared" si="56"/>
        <v>0</v>
      </c>
      <c r="AD77" s="59">
        <f t="shared" si="56"/>
        <v>0</v>
      </c>
      <c r="AE77" s="59">
        <f t="shared" si="56"/>
        <v>1</v>
      </c>
      <c r="AF77" s="59">
        <f t="shared" si="55"/>
        <v>0</v>
      </c>
      <c r="AG77" s="59">
        <f t="shared" si="55"/>
        <v>1</v>
      </c>
      <c r="AH77" s="59">
        <f t="shared" si="55"/>
        <v>1</v>
      </c>
      <c r="AI77" s="59">
        <f t="shared" si="55"/>
        <v>0</v>
      </c>
      <c r="AJ77" s="58">
        <f t="shared" si="55"/>
        <v>0</v>
      </c>
      <c r="AK77" s="58">
        <f t="shared" si="55"/>
        <v>0</v>
      </c>
      <c r="AL77" s="59">
        <f t="shared" si="55"/>
        <v>1</v>
      </c>
      <c r="AM77" s="59">
        <f t="shared" si="55"/>
        <v>0</v>
      </c>
      <c r="AN77" s="60">
        <f t="shared" si="51"/>
        <v>10</v>
      </c>
    </row>
    <row r="78" spans="1:40" ht="12.6" customHeight="1" x14ac:dyDescent="0.15">
      <c r="A78" s="2" t="s">
        <v>141</v>
      </c>
      <c r="B78" s="31">
        <f>VLOOKUP(A78,Master!$A:$H,2,FALSE)</f>
        <v>41279</v>
      </c>
      <c r="C78" s="65">
        <f>VLOOKUP(A78,Master!$A:$H,3,FALSE)</f>
        <v>0.500000000000001</v>
      </c>
      <c r="D78" s="31" t="str">
        <f>VLOOKUP(A78,Master!$A:$H,4,FALSE)</f>
        <v>JOE</v>
      </c>
      <c r="E78" s="31" t="s">
        <v>15</v>
      </c>
      <c r="F78" s="31" t="s">
        <v>48</v>
      </c>
      <c r="G78" s="66">
        <f>VLOOKUP(A78,Master!$A:$H,7,FALSE)</f>
        <v>3</v>
      </c>
      <c r="H78" s="31" t="str">
        <f>VLOOKUP(A78,Master!$A:$H,8,FALSE)</f>
        <v>Boys</v>
      </c>
      <c r="I78" s="5" t="str">
        <f t="shared" si="53"/>
        <v>IHM1NDA1</v>
      </c>
      <c r="J78" s="5" t="str">
        <f t="shared" si="54"/>
        <v>JOENDA1</v>
      </c>
      <c r="K78" s="5"/>
      <c r="L78" s="7"/>
      <c r="M78" s="45"/>
      <c r="N78" s="45">
        <f t="shared" si="52"/>
        <v>1</v>
      </c>
      <c r="O78" s="8" t="str">
        <f t="shared" si="48"/>
        <v>STM2</v>
      </c>
      <c r="P78" s="59">
        <f t="shared" si="56"/>
        <v>0</v>
      </c>
      <c r="Q78" s="59">
        <f t="shared" si="56"/>
        <v>0</v>
      </c>
      <c r="R78" s="59">
        <f t="shared" si="56"/>
        <v>1</v>
      </c>
      <c r="S78" s="59">
        <f t="shared" si="56"/>
        <v>0</v>
      </c>
      <c r="T78" s="59">
        <f t="shared" si="56"/>
        <v>1</v>
      </c>
      <c r="U78" s="59">
        <f t="shared" si="56"/>
        <v>1</v>
      </c>
      <c r="V78" s="59">
        <f t="shared" si="56"/>
        <v>0</v>
      </c>
      <c r="W78" s="59">
        <f t="shared" si="56"/>
        <v>1</v>
      </c>
      <c r="X78" s="59">
        <f t="shared" si="56"/>
        <v>0</v>
      </c>
      <c r="Y78" s="59">
        <f t="shared" si="56"/>
        <v>1</v>
      </c>
      <c r="Z78" s="59">
        <f t="shared" si="56"/>
        <v>0</v>
      </c>
      <c r="AA78" s="59">
        <f t="shared" si="56"/>
        <v>1</v>
      </c>
      <c r="AB78" s="59">
        <f t="shared" si="56"/>
        <v>1</v>
      </c>
      <c r="AC78" s="59">
        <f t="shared" si="56"/>
        <v>0</v>
      </c>
      <c r="AD78" s="59">
        <f t="shared" si="56"/>
        <v>0</v>
      </c>
      <c r="AE78" s="59">
        <f t="shared" si="56"/>
        <v>1</v>
      </c>
      <c r="AF78" s="59">
        <f t="shared" si="55"/>
        <v>0</v>
      </c>
      <c r="AG78" s="59">
        <f t="shared" si="55"/>
        <v>0</v>
      </c>
      <c r="AH78" s="59">
        <f t="shared" si="55"/>
        <v>1</v>
      </c>
      <c r="AI78" s="59">
        <f t="shared" si="55"/>
        <v>0</v>
      </c>
      <c r="AJ78" s="58">
        <f t="shared" si="55"/>
        <v>0</v>
      </c>
      <c r="AK78" s="58">
        <f t="shared" si="55"/>
        <v>0</v>
      </c>
      <c r="AL78" s="59">
        <f t="shared" si="55"/>
        <v>1</v>
      </c>
      <c r="AM78" s="59">
        <f t="shared" si="55"/>
        <v>0</v>
      </c>
      <c r="AN78" s="60">
        <f t="shared" si="51"/>
        <v>10</v>
      </c>
    </row>
    <row r="79" spans="1:40" ht="12.6" customHeight="1" x14ac:dyDescent="0.15">
      <c r="A79" s="2" t="s">
        <v>142</v>
      </c>
      <c r="B79" s="31">
        <f>VLOOKUP(A79,Master!$A:$H,2,FALSE)</f>
        <v>41279</v>
      </c>
      <c r="C79" s="65">
        <f>VLOOKUP(A79,Master!$A:$H,3,FALSE)</f>
        <v>0.375</v>
      </c>
      <c r="D79" s="31" t="str">
        <f>VLOOKUP(A79,Master!$A:$H,4,FALSE)</f>
        <v>MAR-K</v>
      </c>
      <c r="E79" s="31" t="s">
        <v>24</v>
      </c>
      <c r="F79" s="31" t="s">
        <v>19</v>
      </c>
      <c r="G79" s="66">
        <f>VLOOKUP(A79,Master!$A:$H,7,FALSE)</f>
        <v>3</v>
      </c>
      <c r="H79" s="31" t="str">
        <f>VLOOKUP(A79,Master!$A:$H,8,FALSE)</f>
        <v>Boys</v>
      </c>
      <c r="I79" s="5" t="str">
        <f t="shared" si="53"/>
        <v>JUD2SJN1</v>
      </c>
      <c r="J79" s="5" t="str">
        <f t="shared" si="54"/>
        <v>MAR-KSJN1</v>
      </c>
      <c r="K79" s="5"/>
      <c r="L79" s="7"/>
      <c r="M79" s="45"/>
      <c r="N79" s="45">
        <f t="shared" si="52"/>
        <v>1</v>
      </c>
      <c r="O79" s="8" t="str">
        <f t="shared" si="48"/>
        <v>TRN1</v>
      </c>
      <c r="P79" s="57">
        <f t="shared" si="56"/>
        <v>0</v>
      </c>
      <c r="Q79" s="57">
        <f t="shared" si="56"/>
        <v>0</v>
      </c>
      <c r="R79" s="57">
        <f t="shared" si="56"/>
        <v>1</v>
      </c>
      <c r="S79" s="57">
        <f t="shared" si="56"/>
        <v>1</v>
      </c>
      <c r="T79" s="57">
        <f t="shared" si="56"/>
        <v>1</v>
      </c>
      <c r="U79" s="57">
        <f t="shared" si="56"/>
        <v>0</v>
      </c>
      <c r="V79" s="57">
        <f t="shared" si="56"/>
        <v>0</v>
      </c>
      <c r="W79" s="57">
        <f t="shared" si="56"/>
        <v>1</v>
      </c>
      <c r="X79" s="57">
        <f t="shared" si="56"/>
        <v>0</v>
      </c>
      <c r="Y79" s="57">
        <f t="shared" si="56"/>
        <v>0</v>
      </c>
      <c r="Z79" s="57">
        <f t="shared" si="56"/>
        <v>0</v>
      </c>
      <c r="AA79" s="57">
        <f t="shared" si="56"/>
        <v>1</v>
      </c>
      <c r="AB79" s="57">
        <f t="shared" si="56"/>
        <v>1</v>
      </c>
      <c r="AC79" s="57">
        <f t="shared" si="56"/>
        <v>0</v>
      </c>
      <c r="AD79" s="57">
        <f t="shared" si="56"/>
        <v>0</v>
      </c>
      <c r="AE79" s="57">
        <f t="shared" si="56"/>
        <v>1</v>
      </c>
      <c r="AF79" s="57">
        <f t="shared" si="55"/>
        <v>0</v>
      </c>
      <c r="AG79" s="57">
        <f t="shared" si="55"/>
        <v>0</v>
      </c>
      <c r="AH79" s="57">
        <f t="shared" si="55"/>
        <v>1</v>
      </c>
      <c r="AI79" s="57">
        <f t="shared" si="55"/>
        <v>0</v>
      </c>
      <c r="AJ79" s="57">
        <f t="shared" si="55"/>
        <v>1</v>
      </c>
      <c r="AK79" s="57">
        <f t="shared" si="55"/>
        <v>1</v>
      </c>
      <c r="AL79" s="58">
        <f t="shared" si="55"/>
        <v>0</v>
      </c>
      <c r="AM79" s="57">
        <f t="shared" si="55"/>
        <v>0</v>
      </c>
      <c r="AN79" s="23">
        <f t="shared" si="51"/>
        <v>10</v>
      </c>
    </row>
    <row r="80" spans="1:40" ht="12.6" customHeight="1" x14ac:dyDescent="0.15">
      <c r="A80" s="2" t="s">
        <v>143</v>
      </c>
      <c r="B80" s="31">
        <f>VLOOKUP(A80,Master!$A:$H,2,FALSE)</f>
        <v>41279</v>
      </c>
      <c r="C80" s="65">
        <f>VLOOKUP(A80,Master!$A:$H,3,FALSE)</f>
        <v>0.41666666666666702</v>
      </c>
      <c r="D80" s="31" t="str">
        <f>VLOOKUP(A80,Master!$A:$H,4,FALSE)</f>
        <v>SPC</v>
      </c>
      <c r="E80" s="31" t="s">
        <v>49</v>
      </c>
      <c r="F80" s="31" t="s">
        <v>7</v>
      </c>
      <c r="G80" s="66">
        <f>VLOOKUP(A80,Master!$A:$H,7,FALSE)</f>
        <v>3</v>
      </c>
      <c r="H80" s="31" t="str">
        <f>VLOOKUP(A80,Master!$A:$H,8,FALSE)</f>
        <v>Boys</v>
      </c>
      <c r="I80" s="5" t="str">
        <f t="shared" si="53"/>
        <v>SCS1BRG1</v>
      </c>
      <c r="J80" s="5" t="str">
        <f t="shared" si="54"/>
        <v>SPCBRG1</v>
      </c>
      <c r="K80" s="5"/>
      <c r="L80" s="7"/>
      <c r="M80" s="45"/>
      <c r="N80" s="45">
        <f t="shared" si="52"/>
        <v>3</v>
      </c>
      <c r="O80" s="8" t="str">
        <f t="shared" si="48"/>
        <v>BYE</v>
      </c>
      <c r="P80" s="59">
        <f t="shared" si="56"/>
        <v>1</v>
      </c>
      <c r="Q80" s="59">
        <f t="shared" si="56"/>
        <v>1</v>
      </c>
      <c r="R80" s="59">
        <f t="shared" si="56"/>
        <v>0</v>
      </c>
      <c r="S80" s="59">
        <f t="shared" si="56"/>
        <v>0</v>
      </c>
      <c r="T80" s="59">
        <f t="shared" si="56"/>
        <v>0</v>
      </c>
      <c r="U80" s="59">
        <f t="shared" si="56"/>
        <v>1</v>
      </c>
      <c r="V80" s="59">
        <f t="shared" si="56"/>
        <v>0</v>
      </c>
      <c r="W80" s="59">
        <f t="shared" si="56"/>
        <v>0</v>
      </c>
      <c r="X80" s="59">
        <f t="shared" si="56"/>
        <v>0</v>
      </c>
      <c r="Y80" s="59">
        <f t="shared" si="56"/>
        <v>1</v>
      </c>
      <c r="Z80" s="59">
        <f t="shared" si="56"/>
        <v>0</v>
      </c>
      <c r="AA80" s="59">
        <f t="shared" si="56"/>
        <v>1</v>
      </c>
      <c r="AB80" s="59">
        <f t="shared" si="56"/>
        <v>1</v>
      </c>
      <c r="AC80" s="59">
        <f t="shared" si="56"/>
        <v>0</v>
      </c>
      <c r="AD80" s="59">
        <f t="shared" si="56"/>
        <v>0</v>
      </c>
      <c r="AE80" s="59">
        <f t="shared" si="56"/>
        <v>1</v>
      </c>
      <c r="AF80" s="59">
        <f t="shared" si="55"/>
        <v>0</v>
      </c>
      <c r="AG80" s="59">
        <f t="shared" si="55"/>
        <v>1</v>
      </c>
      <c r="AH80" s="59">
        <f t="shared" si="55"/>
        <v>1</v>
      </c>
      <c r="AI80" s="59">
        <f t="shared" si="55"/>
        <v>1</v>
      </c>
      <c r="AJ80" s="59">
        <f t="shared" si="55"/>
        <v>0</v>
      </c>
      <c r="AK80" s="59">
        <f t="shared" si="55"/>
        <v>0</v>
      </c>
      <c r="AL80" s="59">
        <f t="shared" si="55"/>
        <v>0</v>
      </c>
      <c r="AM80" s="58">
        <f t="shared" si="55"/>
        <v>0</v>
      </c>
      <c r="AN80" s="60">
        <f t="shared" si="51"/>
        <v>10</v>
      </c>
    </row>
    <row r="81" spans="1:40" ht="12.6" customHeight="1" x14ac:dyDescent="0.15">
      <c r="A81" s="2" t="s">
        <v>144</v>
      </c>
      <c r="B81" s="31">
        <f>VLOOKUP(A81,Master!$A:$H,2,FALSE)</f>
        <v>41279</v>
      </c>
      <c r="C81" s="65">
        <f>VLOOKUP(A81,Master!$A:$H,3,FALSE)</f>
        <v>0</v>
      </c>
      <c r="D81" s="31" t="str">
        <f>VLOOKUP(A81,Master!$A:$H,4,FALSE)</f>
        <v>BYE</v>
      </c>
      <c r="E81" s="31" t="s">
        <v>25</v>
      </c>
      <c r="F81" s="31" t="s">
        <v>26</v>
      </c>
      <c r="G81" s="66">
        <f>VLOOKUP(A81,Master!$A:$H,7,FALSE)</f>
        <v>3</v>
      </c>
      <c r="H81" s="31" t="str">
        <f>VLOOKUP(A81,Master!$A:$H,8,FALSE)</f>
        <v>Boys</v>
      </c>
      <c r="I81" s="5" t="str">
        <f t="shared" si="53"/>
        <v>OLA2SPC1</v>
      </c>
      <c r="J81" s="5" t="str">
        <f t="shared" si="54"/>
        <v>BYESPC1</v>
      </c>
      <c r="K81" s="5"/>
      <c r="L81" s="7"/>
      <c r="O81" s="55" t="s">
        <v>29</v>
      </c>
      <c r="P81" s="57">
        <f t="shared" ref="P81:AM81" si="57">SUM(P57:P80)</f>
        <v>10</v>
      </c>
      <c r="Q81" s="57">
        <f t="shared" si="57"/>
        <v>10</v>
      </c>
      <c r="R81" s="57">
        <f t="shared" si="57"/>
        <v>10</v>
      </c>
      <c r="S81" s="57">
        <f t="shared" si="57"/>
        <v>10</v>
      </c>
      <c r="T81" s="57">
        <f t="shared" si="57"/>
        <v>10</v>
      </c>
      <c r="U81" s="57">
        <f t="shared" si="57"/>
        <v>10</v>
      </c>
      <c r="V81" s="57">
        <f t="shared" si="57"/>
        <v>10</v>
      </c>
      <c r="W81" s="57">
        <f t="shared" si="57"/>
        <v>10</v>
      </c>
      <c r="X81" s="57">
        <f t="shared" si="57"/>
        <v>10</v>
      </c>
      <c r="Y81" s="57">
        <f t="shared" si="57"/>
        <v>10</v>
      </c>
      <c r="Z81" s="57">
        <f t="shared" si="57"/>
        <v>10</v>
      </c>
      <c r="AA81" s="57">
        <f t="shared" si="57"/>
        <v>10</v>
      </c>
      <c r="AB81" s="57">
        <f t="shared" si="57"/>
        <v>10</v>
      </c>
      <c r="AC81" s="57">
        <f t="shared" si="57"/>
        <v>10</v>
      </c>
      <c r="AD81" s="57">
        <f t="shared" si="57"/>
        <v>10</v>
      </c>
      <c r="AE81" s="57">
        <f t="shared" si="57"/>
        <v>10</v>
      </c>
      <c r="AF81" s="57">
        <f t="shared" si="57"/>
        <v>10</v>
      </c>
      <c r="AG81" s="57">
        <f t="shared" si="57"/>
        <v>10</v>
      </c>
      <c r="AH81" s="57">
        <f t="shared" si="57"/>
        <v>10</v>
      </c>
      <c r="AI81" s="57">
        <f t="shared" si="57"/>
        <v>10</v>
      </c>
      <c r="AJ81" s="57">
        <f t="shared" si="57"/>
        <v>10</v>
      </c>
      <c r="AK81" s="57">
        <f t="shared" si="57"/>
        <v>10</v>
      </c>
      <c r="AL81" s="57">
        <f t="shared" si="57"/>
        <v>10</v>
      </c>
      <c r="AM81" s="57">
        <f t="shared" si="57"/>
        <v>10</v>
      </c>
      <c r="AN81" s="55"/>
    </row>
    <row r="82" spans="1:40" ht="12.6" customHeight="1" x14ac:dyDescent="0.15">
      <c r="A82" s="2" t="s">
        <v>145</v>
      </c>
      <c r="B82" s="31">
        <f>VLOOKUP(A82,Master!$A:$H,2,FALSE)</f>
        <v>41279</v>
      </c>
      <c r="C82" s="65">
        <f>VLOOKUP(A82,Master!$A:$H,3,FALSE)</f>
        <v>0.41666666666666702</v>
      </c>
      <c r="D82" s="31" t="str">
        <f>VLOOKUP(A82,Master!$A:$H,4,FALSE)</f>
        <v>IHM</v>
      </c>
      <c r="E82" s="31" t="s">
        <v>6</v>
      </c>
      <c r="F82" s="31" t="s">
        <v>21</v>
      </c>
      <c r="G82" s="66">
        <f>VLOOKUP(A82,Master!$A:$H,7,FALSE)</f>
        <v>3</v>
      </c>
      <c r="H82" s="31" t="str">
        <f>VLOOKUP(A82,Master!$A:$H,8,FALSE)</f>
        <v>Boys</v>
      </c>
      <c r="I82" s="5" t="str">
        <f t="shared" si="53"/>
        <v>IHM2SPC3</v>
      </c>
      <c r="J82" s="5" t="str">
        <f t="shared" si="54"/>
        <v>IHMSPC3</v>
      </c>
      <c r="K82" s="5"/>
      <c r="L82" s="7"/>
    </row>
    <row r="83" spans="1:40" ht="12.6" customHeight="1" x14ac:dyDescent="0.15">
      <c r="A83" s="2" t="s">
        <v>146</v>
      </c>
      <c r="B83" s="31">
        <f>VLOOKUP(A83,Master!$A:$H,2,FALSE)</f>
        <v>41279</v>
      </c>
      <c r="C83" s="65">
        <f>VLOOKUP(A83,Master!$A:$H,3,FALSE)</f>
        <v>0.41666666666666702</v>
      </c>
      <c r="D83" s="31" t="str">
        <f>VLOOKUP(A83,Master!$A:$H,4,FALSE)</f>
        <v>SJN</v>
      </c>
      <c r="E83" s="31" t="s">
        <v>12</v>
      </c>
      <c r="F83" s="31" t="s">
        <v>9</v>
      </c>
      <c r="G83" s="66">
        <f>VLOOKUP(A83,Master!$A:$H,7,FALSE)</f>
        <v>3</v>
      </c>
      <c r="H83" s="31" t="str">
        <f>VLOOKUP(A83,Master!$A:$H,8,FALSE)</f>
        <v>Boys</v>
      </c>
      <c r="I83" s="5" t="str">
        <f t="shared" si="53"/>
        <v>JUD1BRG2</v>
      </c>
      <c r="J83" s="5" t="str">
        <f t="shared" si="54"/>
        <v>SJNBRG2</v>
      </c>
      <c r="K83" s="5"/>
      <c r="L83" s="7"/>
    </row>
    <row r="84" spans="1:40" ht="12.6" customHeight="1" x14ac:dyDescent="0.15">
      <c r="A84" s="2" t="s">
        <v>147</v>
      </c>
      <c r="B84" s="31">
        <f>VLOOKUP(A84,Master!$A:$H,2,FALSE)</f>
        <v>41279</v>
      </c>
      <c r="C84" s="65">
        <f>VLOOKUP(A84,Master!$A:$H,3,FALSE)</f>
        <v>0.5</v>
      </c>
      <c r="D84" s="31" t="str">
        <f>VLOOKUP(A84,Master!$A:$H,4,FALSE)</f>
        <v>SCS</v>
      </c>
      <c r="E84" s="31" t="s">
        <v>42</v>
      </c>
      <c r="F84" s="31" t="s">
        <v>43</v>
      </c>
      <c r="G84" s="66">
        <f>VLOOKUP(A84,Master!$A:$H,7,FALSE)</f>
        <v>3</v>
      </c>
      <c r="H84" s="31" t="str">
        <f>VLOOKUP(A84,Master!$A:$H,8,FALSE)</f>
        <v>Boys</v>
      </c>
      <c r="I84" s="5" t="str">
        <f t="shared" si="53"/>
        <v>HSP1JOE1</v>
      </c>
      <c r="J84" s="5" t="str">
        <f t="shared" si="54"/>
        <v>SCSJOE1</v>
      </c>
      <c r="K84" s="5"/>
      <c r="L84" s="7"/>
    </row>
    <row r="85" spans="1:40" ht="12.6" customHeight="1" x14ac:dyDescent="0.15">
      <c r="A85" s="2" t="s">
        <v>148</v>
      </c>
      <c r="B85" s="31">
        <f>VLOOKUP(A85,Master!$A:$H,2,FALSE)</f>
        <v>41279</v>
      </c>
      <c r="C85" s="65">
        <f>VLOOKUP(A85,Master!$A:$H,3,FALSE)</f>
        <v>0.375</v>
      </c>
      <c r="D85" s="31" t="str">
        <f>VLOOKUP(A85,Master!$A:$H,4,FALSE)</f>
        <v>SPC</v>
      </c>
      <c r="E85" s="31" t="s">
        <v>60</v>
      </c>
      <c r="F85" s="31" t="s">
        <v>22</v>
      </c>
      <c r="G85" s="66">
        <f>VLOOKUP(A85,Master!$A:$H,7,FALSE)</f>
        <v>3</v>
      </c>
      <c r="H85" s="31" t="str">
        <f>VLOOKUP(A85,Master!$A:$H,8,FALSE)</f>
        <v>Boys</v>
      </c>
      <c r="I85" s="5" t="str">
        <f t="shared" si="53"/>
        <v>TRN1STM2</v>
      </c>
      <c r="J85" s="5" t="str">
        <f t="shared" si="54"/>
        <v>SPCSTM2</v>
      </c>
      <c r="K85" s="5"/>
      <c r="L85" s="7"/>
    </row>
    <row r="86" spans="1:40" ht="12.6" customHeight="1" x14ac:dyDescent="0.15">
      <c r="A86" s="2" t="s">
        <v>149</v>
      </c>
      <c r="B86" s="31">
        <f>VLOOKUP(A86,Master!$A:$H,2,FALSE)</f>
        <v>41286</v>
      </c>
      <c r="C86" s="65">
        <f>VLOOKUP(A86,Master!$A:$H,3,FALSE)</f>
        <v>0.375000000000001</v>
      </c>
      <c r="D86" s="31" t="str">
        <f>VLOOKUP(A86,Master!$A:$H,4,FALSE)</f>
        <v>SPC</v>
      </c>
      <c r="E86" s="31" t="s">
        <v>43</v>
      </c>
      <c r="F86" s="31" t="s">
        <v>9</v>
      </c>
      <c r="G86" s="66">
        <f>VLOOKUP(A86,Master!$A:$H,7,FALSE)</f>
        <v>3</v>
      </c>
      <c r="H86" s="31" t="str">
        <f>VLOOKUP(A86,Master!$A:$H,8,FALSE)</f>
        <v>Boys</v>
      </c>
      <c r="I86" s="5" t="str">
        <f t="shared" si="53"/>
        <v>JOE1BRG2</v>
      </c>
      <c r="J86" s="5" t="str">
        <f t="shared" si="54"/>
        <v>SPCBRG2</v>
      </c>
      <c r="K86" s="5"/>
      <c r="L86" s="7"/>
    </row>
    <row r="87" spans="1:40" ht="12.6" customHeight="1" x14ac:dyDescent="0.15">
      <c r="A87" s="2" t="s">
        <v>150</v>
      </c>
      <c r="B87" s="31">
        <f>VLOOKUP(A87,Master!$A:$H,2,FALSE)</f>
        <v>41286</v>
      </c>
      <c r="C87" s="65">
        <f>VLOOKUP(A87,Master!$A:$H,3,FALSE)</f>
        <v>0.45833333333333298</v>
      </c>
      <c r="D87" s="31" t="str">
        <f>VLOOKUP(A87,Master!$A:$H,4,FALSE)</f>
        <v>STM</v>
      </c>
      <c r="E87" s="31" t="s">
        <v>4</v>
      </c>
      <c r="F87" s="31" t="s">
        <v>60</v>
      </c>
      <c r="G87" s="66">
        <f>VLOOKUP(A87,Master!$A:$H,7,FALSE)</f>
        <v>3</v>
      </c>
      <c r="H87" s="31" t="str">
        <f>VLOOKUP(A87,Master!$A:$H,8,FALSE)</f>
        <v>Boys</v>
      </c>
      <c r="I87" s="5" t="str">
        <f t="shared" si="53"/>
        <v>CTK1TRN1</v>
      </c>
      <c r="J87" s="5" t="str">
        <f t="shared" si="54"/>
        <v>STMTRN1</v>
      </c>
      <c r="K87" s="5"/>
      <c r="L87" s="7"/>
    </row>
    <row r="88" spans="1:40" ht="12.6" customHeight="1" x14ac:dyDescent="0.15">
      <c r="A88" s="2" t="s">
        <v>151</v>
      </c>
      <c r="B88" s="31">
        <f>VLOOKUP(A88,Master!$A:$H,2,FALSE)</f>
        <v>41286</v>
      </c>
      <c r="C88" s="65">
        <f>VLOOKUP(A88,Master!$A:$H,3,FALSE)</f>
        <v>0.45833333333333298</v>
      </c>
      <c r="D88" s="31" t="str">
        <f>VLOOKUP(A88,Master!$A:$H,4,FALSE)</f>
        <v>CTK</v>
      </c>
      <c r="E88" s="31" t="s">
        <v>22</v>
      </c>
      <c r="F88" s="31" t="s">
        <v>42</v>
      </c>
      <c r="G88" s="66">
        <f>VLOOKUP(A88,Master!$A:$H,7,FALSE)</f>
        <v>3</v>
      </c>
      <c r="H88" s="31" t="str">
        <f>VLOOKUP(A88,Master!$A:$H,8,FALSE)</f>
        <v>Boys</v>
      </c>
      <c r="I88" s="5" t="str">
        <f t="shared" si="53"/>
        <v>STM2HSP1</v>
      </c>
      <c r="J88" s="5" t="str">
        <f t="shared" si="54"/>
        <v>CTKHSP1</v>
      </c>
      <c r="K88" s="5"/>
      <c r="L88" s="7"/>
    </row>
    <row r="89" spans="1:40" ht="12.6" customHeight="1" x14ac:dyDescent="0.15">
      <c r="A89" s="2" t="s">
        <v>152</v>
      </c>
      <c r="B89" s="31">
        <f>VLOOKUP(A89,Master!$A:$H,2,FALSE)</f>
        <v>41286</v>
      </c>
      <c r="C89" s="65">
        <f>VLOOKUP(A89,Master!$A:$H,3,FALSE)</f>
        <v>0.54166666666666596</v>
      </c>
      <c r="D89" s="31" t="str">
        <f>VLOOKUP(A89,Master!$A:$H,4,FALSE)</f>
        <v>SCS</v>
      </c>
      <c r="E89" s="31" t="s">
        <v>16</v>
      </c>
      <c r="F89" s="31" t="s">
        <v>14</v>
      </c>
      <c r="G89" s="66">
        <f>VLOOKUP(A89,Master!$A:$H,7,FALSE)</f>
        <v>3</v>
      </c>
      <c r="H89" s="31" t="str">
        <f>VLOOKUP(A89,Master!$A:$H,8,FALSE)</f>
        <v>Boys</v>
      </c>
      <c r="I89" s="5" t="str">
        <f t="shared" si="53"/>
        <v>CTK2SPC2</v>
      </c>
      <c r="J89" s="5" t="str">
        <f t="shared" si="54"/>
        <v>SCSSPC2</v>
      </c>
      <c r="K89" s="5"/>
      <c r="L89" s="7"/>
    </row>
    <row r="90" spans="1:40" ht="12.6" customHeight="1" x14ac:dyDescent="0.15">
      <c r="A90" s="2" t="s">
        <v>153</v>
      </c>
      <c r="B90" s="31">
        <f>VLOOKUP(A90,Master!$A:$H,2,FALSE)</f>
        <v>41286</v>
      </c>
      <c r="C90" s="65">
        <f>VLOOKUP(A90,Master!$A:$H,3,FALSE)</f>
        <v>0.375</v>
      </c>
      <c r="D90" s="31" t="str">
        <f>VLOOKUP(A90,Master!$A:$H,4,FALSE)</f>
        <v>BRG</v>
      </c>
      <c r="E90" s="31" t="s">
        <v>51</v>
      </c>
      <c r="F90" s="31" t="s">
        <v>17</v>
      </c>
      <c r="G90" s="66">
        <f>VLOOKUP(A90,Master!$A:$H,7,FALSE)</f>
        <v>3</v>
      </c>
      <c r="H90" s="31" t="str">
        <f>VLOOKUP(A90,Master!$A:$H,8,FALSE)</f>
        <v>Boys</v>
      </c>
      <c r="I90" s="5" t="str">
        <f t="shared" si="53"/>
        <v>SCS2BYE</v>
      </c>
      <c r="J90" s="5" t="str">
        <f t="shared" si="54"/>
        <v>BRGBYE</v>
      </c>
      <c r="K90" s="5"/>
      <c r="L90" s="7"/>
    </row>
    <row r="91" spans="1:40" ht="12.6" customHeight="1" x14ac:dyDescent="0.15">
      <c r="A91" s="2" t="s">
        <v>154</v>
      </c>
      <c r="B91" s="31">
        <f>VLOOKUP(A91,Master!$A:$H,2,FALSE)</f>
        <v>41286</v>
      </c>
      <c r="C91" s="65">
        <f>VLOOKUP(A91,Master!$A:$H,3,FALSE)</f>
        <v>0.41666666666666702</v>
      </c>
      <c r="D91" s="31" t="str">
        <f>VLOOKUP(A91,Master!$A:$H,4,FALSE)</f>
        <v>MAR-K</v>
      </c>
      <c r="E91" s="31" t="s">
        <v>48</v>
      </c>
      <c r="F91" s="31" t="s">
        <v>20</v>
      </c>
      <c r="G91" s="66">
        <f>VLOOKUP(A91,Master!$A:$H,7,FALSE)</f>
        <v>3</v>
      </c>
      <c r="H91" s="31" t="str">
        <f>VLOOKUP(A91,Master!$A:$H,8,FALSE)</f>
        <v>Boys</v>
      </c>
      <c r="I91" s="5" t="str">
        <f t="shared" si="53"/>
        <v>NDA1OLA1</v>
      </c>
      <c r="J91" s="5" t="str">
        <f t="shared" si="54"/>
        <v>MAR-KOLA1</v>
      </c>
      <c r="K91" s="5"/>
      <c r="L91" s="7"/>
    </row>
    <row r="92" spans="1:40" ht="12.6" customHeight="1" x14ac:dyDescent="0.15">
      <c r="A92" s="2" t="s">
        <v>155</v>
      </c>
      <c r="B92" s="31">
        <f>VLOOKUP(A92,Master!$A:$H,2,FALSE)</f>
        <v>41286</v>
      </c>
      <c r="C92" s="65">
        <f>VLOOKUP(A92,Master!$A:$H,3,FALSE)</f>
        <v>0.41666666666666702</v>
      </c>
      <c r="D92" s="31" t="str">
        <f>VLOOKUP(A92,Master!$A:$H,4,FALSE)</f>
        <v>BRG</v>
      </c>
      <c r="E92" s="31" t="s">
        <v>19</v>
      </c>
      <c r="F92" s="31" t="s">
        <v>15</v>
      </c>
      <c r="G92" s="66">
        <f>VLOOKUP(A92,Master!$A:$H,7,FALSE)</f>
        <v>3</v>
      </c>
      <c r="H92" s="31" t="str">
        <f>VLOOKUP(A92,Master!$A:$H,8,FALSE)</f>
        <v>Boys</v>
      </c>
      <c r="I92" s="5" t="str">
        <f t="shared" si="53"/>
        <v>SJN1IHM1</v>
      </c>
      <c r="J92" s="5" t="str">
        <f t="shared" si="54"/>
        <v>BRGIHM1</v>
      </c>
      <c r="K92" s="5"/>
      <c r="L92" s="7"/>
    </row>
    <row r="93" spans="1:40" ht="12.6" customHeight="1" x14ac:dyDescent="0.15">
      <c r="A93" s="2" t="s">
        <v>156</v>
      </c>
      <c r="B93" s="31">
        <f>VLOOKUP(A93,Master!$A:$H,2,FALSE)</f>
        <v>41286</v>
      </c>
      <c r="C93" s="65">
        <f>VLOOKUP(A93,Master!$A:$H,3,FALSE)</f>
        <v>0.41666666666666702</v>
      </c>
      <c r="D93" s="31" t="str">
        <f>VLOOKUP(A93,Master!$A:$H,4,FALSE)</f>
        <v>CTK</v>
      </c>
      <c r="E93" s="31" t="s">
        <v>24</v>
      </c>
      <c r="F93" s="31" t="s">
        <v>49</v>
      </c>
      <c r="G93" s="66">
        <f>VLOOKUP(A93,Master!$A:$H,7,FALSE)</f>
        <v>3</v>
      </c>
      <c r="H93" s="31" t="str">
        <f>VLOOKUP(A93,Master!$A:$H,8,FALSE)</f>
        <v>Boys</v>
      </c>
      <c r="I93" s="5" t="str">
        <f t="shared" si="53"/>
        <v>JUD2SCS1</v>
      </c>
      <c r="J93" s="5" t="str">
        <f t="shared" si="54"/>
        <v>CTKSCS1</v>
      </c>
      <c r="K93" s="5"/>
      <c r="L93" s="7"/>
    </row>
    <row r="94" spans="1:40" ht="12.6" customHeight="1" x14ac:dyDescent="0.15">
      <c r="A94" s="2" t="s">
        <v>157</v>
      </c>
      <c r="B94" s="31">
        <f>VLOOKUP(A94,Master!$A:$H,2,FALSE)</f>
        <v>41286</v>
      </c>
      <c r="C94" s="65">
        <f>VLOOKUP(A94,Master!$A:$H,3,FALSE)</f>
        <v>0</v>
      </c>
      <c r="D94" s="31" t="str">
        <f>VLOOKUP(A94,Master!$A:$H,4,FALSE)</f>
        <v>BYE</v>
      </c>
      <c r="E94" s="31" t="s">
        <v>25</v>
      </c>
      <c r="F94" s="31" t="s">
        <v>7</v>
      </c>
      <c r="G94" s="66">
        <f>VLOOKUP(A94,Master!$A:$H,7,FALSE)</f>
        <v>3</v>
      </c>
      <c r="H94" s="31" t="str">
        <f>VLOOKUP(A94,Master!$A:$H,8,FALSE)</f>
        <v>Boys</v>
      </c>
      <c r="I94" s="5" t="str">
        <f t="shared" si="53"/>
        <v>OLA2BRG1</v>
      </c>
      <c r="J94" s="5" t="str">
        <f t="shared" si="54"/>
        <v>BYEBRG1</v>
      </c>
      <c r="K94" s="5"/>
      <c r="L94" s="7"/>
    </row>
    <row r="95" spans="1:40" ht="12.6" customHeight="1" x14ac:dyDescent="0.15">
      <c r="A95" s="2" t="s">
        <v>158</v>
      </c>
      <c r="B95" s="31">
        <f>VLOOKUP(A95,Master!$A:$H,2,FALSE)</f>
        <v>41286</v>
      </c>
      <c r="C95" s="65">
        <f>VLOOKUP(A95,Master!$A:$H,3,FALSE)</f>
        <v>0.33333333333333298</v>
      </c>
      <c r="D95" s="31" t="str">
        <f>VLOOKUP(A95,Master!$A:$H,4,FALSE)</f>
        <v>JUD</v>
      </c>
      <c r="E95" s="31" t="s">
        <v>26</v>
      </c>
      <c r="F95" s="31" t="s">
        <v>6</v>
      </c>
      <c r="G95" s="66">
        <f>VLOOKUP(A95,Master!$A:$H,7,FALSE)</f>
        <v>3</v>
      </c>
      <c r="H95" s="31" t="str">
        <f>VLOOKUP(A95,Master!$A:$H,8,FALSE)</f>
        <v>Boys</v>
      </c>
      <c r="I95" s="5" t="str">
        <f t="shared" si="53"/>
        <v>SPC1IHM2</v>
      </c>
      <c r="J95" s="5" t="str">
        <f t="shared" si="54"/>
        <v>JUDIHM2</v>
      </c>
      <c r="K95" s="5"/>
      <c r="L95" s="7"/>
    </row>
    <row r="96" spans="1:40" ht="12.6" customHeight="1" x14ac:dyDescent="0.15">
      <c r="A96" s="2" t="s">
        <v>159</v>
      </c>
      <c r="B96" s="31">
        <f>VLOOKUP(A96,Master!$A:$H,2,FALSE)</f>
        <v>41286</v>
      </c>
      <c r="C96" s="65">
        <f>VLOOKUP(A96,Master!$A:$H,3,FALSE)</f>
        <v>0.375</v>
      </c>
      <c r="D96" s="31" t="str">
        <f>VLOOKUP(A96,Master!$A:$H,4,FALSE)</f>
        <v>HSP</v>
      </c>
      <c r="E96" s="31" t="s">
        <v>50</v>
      </c>
      <c r="F96" s="31" t="s">
        <v>18</v>
      </c>
      <c r="G96" s="66">
        <f>VLOOKUP(A96,Master!$A:$H,7,FALSE)</f>
        <v>3</v>
      </c>
      <c r="H96" s="31" t="str">
        <f>VLOOKUP(A96,Master!$A:$H,8,FALSE)</f>
        <v>Boys</v>
      </c>
      <c r="I96" s="5" t="str">
        <f t="shared" si="53"/>
        <v>NDA2STM1</v>
      </c>
      <c r="J96" s="5" t="str">
        <f t="shared" si="54"/>
        <v>HSPSTM1</v>
      </c>
      <c r="K96" s="5"/>
      <c r="L96" s="7"/>
    </row>
    <row r="97" spans="1:12" ht="12.6" customHeight="1" x14ac:dyDescent="0.15">
      <c r="A97" s="2" t="s">
        <v>160</v>
      </c>
      <c r="B97" s="31">
        <f>VLOOKUP(A97,Master!$A:$H,2,FALSE)</f>
        <v>41286</v>
      </c>
      <c r="C97" s="65">
        <f>VLOOKUP(A97,Master!$A:$H,3,FALSE)</f>
        <v>0.375</v>
      </c>
      <c r="D97" s="31" t="str">
        <f>VLOOKUP(A97,Master!$A:$H,4,FALSE)</f>
        <v>SJN</v>
      </c>
      <c r="E97" s="31" t="s">
        <v>21</v>
      </c>
      <c r="F97" s="31" t="s">
        <v>12</v>
      </c>
      <c r="G97" s="66">
        <f>VLOOKUP(A97,Master!$A:$H,7,FALSE)</f>
        <v>3</v>
      </c>
      <c r="H97" s="31" t="str">
        <f>VLOOKUP(A97,Master!$A:$H,8,FALSE)</f>
        <v>Boys</v>
      </c>
      <c r="I97" s="5" t="str">
        <f t="shared" si="53"/>
        <v>SPC3JUD1</v>
      </c>
      <c r="J97" s="5" t="str">
        <f t="shared" si="54"/>
        <v>SJNJUD1</v>
      </c>
      <c r="K97" s="5"/>
      <c r="L97" s="7"/>
    </row>
    <row r="98" spans="1:12" ht="12.6" customHeight="1" x14ac:dyDescent="0.15">
      <c r="A98" s="2" t="s">
        <v>161</v>
      </c>
      <c r="B98" s="31">
        <f>VLOOKUP(A98,Master!$A:$H,2,FALSE)</f>
        <v>41293</v>
      </c>
      <c r="C98" s="65">
        <f>VLOOKUP(A98,Master!$A:$H,3,FALSE)</f>
        <v>0.375000000000001</v>
      </c>
      <c r="D98" s="31" t="str">
        <f>VLOOKUP(A98,Master!$A:$H,4,FALSE)</f>
        <v>SPC</v>
      </c>
      <c r="E98" s="31" t="s">
        <v>9</v>
      </c>
      <c r="F98" s="31" t="s">
        <v>21</v>
      </c>
      <c r="G98" s="66">
        <f>VLOOKUP(A98,Master!$A:$H,7,FALSE)</f>
        <v>3</v>
      </c>
      <c r="H98" s="31" t="str">
        <f>VLOOKUP(A98,Master!$A:$H,8,FALSE)</f>
        <v>Boys</v>
      </c>
      <c r="I98" s="5" t="str">
        <f t="shared" si="53"/>
        <v>BRG2SPC3</v>
      </c>
      <c r="J98" s="5" t="str">
        <f t="shared" si="54"/>
        <v>SPCSPC3</v>
      </c>
      <c r="K98" s="5"/>
      <c r="L98" s="7"/>
    </row>
    <row r="99" spans="1:12" ht="12.6" customHeight="1" x14ac:dyDescent="0.15">
      <c r="A99" s="2" t="s">
        <v>162</v>
      </c>
      <c r="B99" s="31">
        <f>VLOOKUP(A99,Master!$A:$H,2,FALSE)</f>
        <v>41293</v>
      </c>
      <c r="C99" s="65">
        <f>VLOOKUP(A99,Master!$A:$H,3,FALSE)</f>
        <v>0.41666666666666602</v>
      </c>
      <c r="D99" s="31" t="str">
        <f>VLOOKUP(A99,Master!$A:$H,4,FALSE)</f>
        <v>SCS</v>
      </c>
      <c r="E99" s="31" t="s">
        <v>50</v>
      </c>
      <c r="F99" s="31" t="s">
        <v>16</v>
      </c>
      <c r="G99" s="66">
        <f>VLOOKUP(A99,Master!$A:$H,7,FALSE)</f>
        <v>3</v>
      </c>
      <c r="H99" s="31" t="str">
        <f>VLOOKUP(A99,Master!$A:$H,8,FALSE)</f>
        <v>Boys</v>
      </c>
      <c r="I99" s="5" t="str">
        <f t="shared" si="53"/>
        <v>NDA2CTK2</v>
      </c>
      <c r="J99" s="5" t="str">
        <f t="shared" si="54"/>
        <v>SCSCTK2</v>
      </c>
      <c r="K99" s="5"/>
      <c r="L99" s="7"/>
    </row>
    <row r="100" spans="1:12" ht="12.6" customHeight="1" x14ac:dyDescent="0.15">
      <c r="A100" s="2" t="s">
        <v>163</v>
      </c>
      <c r="B100" s="31">
        <f>VLOOKUP(A100,Master!$A:$H,2,FALSE)</f>
        <v>41293</v>
      </c>
      <c r="C100" s="65">
        <f>VLOOKUP(A100,Master!$A:$H,3,FALSE)</f>
        <v>0.41666666666666702</v>
      </c>
      <c r="D100" s="31" t="str">
        <f>VLOOKUP(A100,Master!$A:$H,4,FALSE)</f>
        <v>HSP</v>
      </c>
      <c r="E100" s="31" t="s">
        <v>60</v>
      </c>
      <c r="F100" s="31" t="s">
        <v>18</v>
      </c>
      <c r="G100" s="66">
        <f>VLOOKUP(A100,Master!$A:$H,7,FALSE)</f>
        <v>3</v>
      </c>
      <c r="H100" s="31" t="str">
        <f>VLOOKUP(A100,Master!$A:$H,8,FALSE)</f>
        <v>Boys</v>
      </c>
      <c r="I100" s="5" t="str">
        <f t="shared" si="53"/>
        <v>TRN1STM1</v>
      </c>
      <c r="J100" s="5" t="str">
        <f t="shared" si="54"/>
        <v>HSPSTM1</v>
      </c>
      <c r="K100" s="5"/>
      <c r="L100" s="7"/>
    </row>
    <row r="101" spans="1:12" ht="12.6" customHeight="1" x14ac:dyDescent="0.15">
      <c r="A101" s="2" t="s">
        <v>164</v>
      </c>
      <c r="B101" s="31">
        <f>VLOOKUP(A101,Master!$A:$H,2,FALSE)</f>
        <v>41293</v>
      </c>
      <c r="C101" s="65">
        <f>VLOOKUP(A101,Master!$A:$H,3,FALSE)</f>
        <v>0.5</v>
      </c>
      <c r="D101" s="31" t="str">
        <f>VLOOKUP(A101,Master!$A:$H,4,FALSE)</f>
        <v>IHM</v>
      </c>
      <c r="E101" s="31" t="s">
        <v>42</v>
      </c>
      <c r="F101" s="31" t="s">
        <v>4</v>
      </c>
      <c r="G101" s="66">
        <f>VLOOKUP(A101,Master!$A:$H,7,FALSE)</f>
        <v>3</v>
      </c>
      <c r="H101" s="31" t="str">
        <f>VLOOKUP(A101,Master!$A:$H,8,FALSE)</f>
        <v>Boys</v>
      </c>
      <c r="I101" s="5" t="str">
        <f t="shared" si="53"/>
        <v>HSP1CTK1</v>
      </c>
      <c r="J101" s="5" t="str">
        <f t="shared" si="54"/>
        <v>IHMCTK1</v>
      </c>
      <c r="K101" s="5"/>
      <c r="L101" s="7"/>
    </row>
    <row r="102" spans="1:12" ht="12.6" customHeight="1" x14ac:dyDescent="0.15">
      <c r="A102" s="2" t="s">
        <v>165</v>
      </c>
      <c r="B102" s="31">
        <f>VLOOKUP(A102,Master!$A:$H,2,FALSE)</f>
        <v>41293</v>
      </c>
      <c r="C102" s="65">
        <f>VLOOKUP(A102,Master!$A:$H,3,FALSE)</f>
        <v>0.45833333333333298</v>
      </c>
      <c r="D102" s="31" t="str">
        <f>VLOOKUP(A102,Master!$A:$H,4,FALSE)</f>
        <v>SCS</v>
      </c>
      <c r="E102" s="31" t="s">
        <v>43</v>
      </c>
      <c r="F102" s="31" t="s">
        <v>22</v>
      </c>
      <c r="G102" s="66">
        <f>VLOOKUP(A102,Master!$A:$H,7,FALSE)</f>
        <v>3</v>
      </c>
      <c r="H102" s="31" t="str">
        <f>VLOOKUP(A102,Master!$A:$H,8,FALSE)</f>
        <v>Boys</v>
      </c>
      <c r="I102" s="5" t="str">
        <f t="shared" si="53"/>
        <v>JOE1STM2</v>
      </c>
      <c r="J102" s="5" t="str">
        <f t="shared" si="54"/>
        <v>SCSSTM2</v>
      </c>
      <c r="K102" s="5"/>
      <c r="L102" s="7"/>
    </row>
    <row r="103" spans="1:12" ht="12.6" customHeight="1" x14ac:dyDescent="0.15">
      <c r="A103" s="2" t="s">
        <v>166</v>
      </c>
      <c r="B103" s="31">
        <f>VLOOKUP(A103,Master!$A:$H,2,FALSE)</f>
        <v>41293</v>
      </c>
      <c r="C103" s="65">
        <f>VLOOKUP(A103,Master!$A:$H,3,FALSE)</f>
        <v>0.41666666666666702</v>
      </c>
      <c r="D103" s="31" t="str">
        <f>VLOOKUP(A103,Master!$A:$H,4,FALSE)</f>
        <v>STM</v>
      </c>
      <c r="E103" s="31" t="s">
        <v>14</v>
      </c>
      <c r="F103" s="31" t="s">
        <v>17</v>
      </c>
      <c r="G103" s="66">
        <f>VLOOKUP(A103,Master!$A:$H,7,FALSE)</f>
        <v>3</v>
      </c>
      <c r="H103" s="31" t="str">
        <f>VLOOKUP(A103,Master!$A:$H,8,FALSE)</f>
        <v>Boys</v>
      </c>
      <c r="I103" s="5" t="str">
        <f t="shared" si="53"/>
        <v>SPC2BYE</v>
      </c>
      <c r="J103" s="5" t="str">
        <f t="shared" si="54"/>
        <v>STMBYE</v>
      </c>
      <c r="K103" s="5"/>
      <c r="L103" s="7"/>
    </row>
    <row r="104" spans="1:12" ht="12.6" customHeight="1" x14ac:dyDescent="0.15">
      <c r="A104" s="2" t="s">
        <v>167</v>
      </c>
      <c r="B104" s="31">
        <f>VLOOKUP(A104,Master!$A:$H,2,FALSE)</f>
        <v>41293</v>
      </c>
      <c r="C104" s="65">
        <f>VLOOKUP(A104,Master!$A:$H,3,FALSE)</f>
        <v>0.41666666666666702</v>
      </c>
      <c r="D104" s="31" t="str">
        <f>VLOOKUP(A104,Master!$A:$H,4,FALSE)</f>
        <v>JOE</v>
      </c>
      <c r="E104" s="31" t="s">
        <v>51</v>
      </c>
      <c r="F104" s="31" t="s">
        <v>48</v>
      </c>
      <c r="G104" s="66">
        <f>VLOOKUP(A104,Master!$A:$H,7,FALSE)</f>
        <v>3</v>
      </c>
      <c r="H104" s="31" t="str">
        <f>VLOOKUP(A104,Master!$A:$H,8,FALSE)</f>
        <v>Boys</v>
      </c>
      <c r="I104" s="5" t="str">
        <f t="shared" si="53"/>
        <v>SCS2NDA1</v>
      </c>
      <c r="J104" s="5" t="str">
        <f t="shared" si="54"/>
        <v>JOENDA1</v>
      </c>
      <c r="K104" s="5"/>
      <c r="L104" s="7"/>
    </row>
    <row r="105" spans="1:12" ht="12.6" customHeight="1" x14ac:dyDescent="0.15">
      <c r="A105" s="2" t="s">
        <v>168</v>
      </c>
      <c r="B105" s="31">
        <f>VLOOKUP(A105,Master!$A:$H,2,FALSE)</f>
        <v>41293</v>
      </c>
      <c r="C105" s="65">
        <f>VLOOKUP(A105,Master!$A:$H,3,FALSE)</f>
        <v>0.33333333333333398</v>
      </c>
      <c r="D105" s="31" t="str">
        <f>VLOOKUP(A105,Master!$A:$H,4,FALSE)</f>
        <v>TRN</v>
      </c>
      <c r="E105" s="31" t="s">
        <v>20</v>
      </c>
      <c r="F105" s="31" t="s">
        <v>19</v>
      </c>
      <c r="G105" s="66">
        <f>VLOOKUP(A105,Master!$A:$H,7,FALSE)</f>
        <v>3</v>
      </c>
      <c r="H105" s="31" t="str">
        <f>VLOOKUP(A105,Master!$A:$H,8,FALSE)</f>
        <v>Boys</v>
      </c>
      <c r="I105" s="5" t="str">
        <f t="shared" si="53"/>
        <v>OLA1SJN1</v>
      </c>
      <c r="J105" s="5" t="str">
        <f t="shared" si="54"/>
        <v>TRNSJN1</v>
      </c>
      <c r="K105" s="5"/>
      <c r="L105" s="7"/>
    </row>
    <row r="106" spans="1:12" ht="12.6" customHeight="1" x14ac:dyDescent="0.15">
      <c r="A106" s="2" t="s">
        <v>169</v>
      </c>
      <c r="B106" s="31">
        <f>VLOOKUP(A106,Master!$A:$H,2,FALSE)</f>
        <v>41293</v>
      </c>
      <c r="C106" s="65">
        <f>VLOOKUP(A106,Master!$A:$H,3,FALSE)</f>
        <v>0.41666666666666702</v>
      </c>
      <c r="D106" s="31" t="str">
        <f>VLOOKUP(A106,Master!$A:$H,4,FALSE)</f>
        <v>BRG</v>
      </c>
      <c r="E106" s="31" t="s">
        <v>49</v>
      </c>
      <c r="F106" s="31" t="s">
        <v>15</v>
      </c>
      <c r="G106" s="66">
        <f>VLOOKUP(A106,Master!$A:$H,7,FALSE)</f>
        <v>3</v>
      </c>
      <c r="H106" s="31" t="str">
        <f>VLOOKUP(A106,Master!$A:$H,8,FALSE)</f>
        <v>Boys</v>
      </c>
      <c r="I106" s="5" t="str">
        <f t="shared" si="53"/>
        <v>SCS1IHM1</v>
      </c>
      <c r="J106" s="5" t="str">
        <f t="shared" si="54"/>
        <v>BRGIHM1</v>
      </c>
      <c r="K106" s="5"/>
      <c r="L106" s="7"/>
    </row>
    <row r="107" spans="1:12" ht="12.6" customHeight="1" x14ac:dyDescent="0.15">
      <c r="A107" s="2" t="s">
        <v>170</v>
      </c>
      <c r="B107" s="31">
        <f>VLOOKUP(A107,Master!$A:$H,2,FALSE)</f>
        <v>41293</v>
      </c>
      <c r="C107" s="65">
        <f>VLOOKUP(A107,Master!$A:$H,3,FALSE)</f>
        <v>0</v>
      </c>
      <c r="D107" s="31" t="str">
        <f>VLOOKUP(A107,Master!$A:$H,4,FALSE)</f>
        <v>BYE</v>
      </c>
      <c r="E107" s="31" t="s">
        <v>25</v>
      </c>
      <c r="F107" s="31" t="s">
        <v>24</v>
      </c>
      <c r="G107" s="66">
        <f>VLOOKUP(A107,Master!$A:$H,7,FALSE)</f>
        <v>3</v>
      </c>
      <c r="H107" s="31" t="str">
        <f>VLOOKUP(A107,Master!$A:$H,8,FALSE)</f>
        <v>Boys</v>
      </c>
      <c r="I107" s="5" t="str">
        <f t="shared" si="53"/>
        <v>OLA2JUD2</v>
      </c>
      <c r="J107" s="5" t="str">
        <f t="shared" si="54"/>
        <v>BYEJUD2</v>
      </c>
      <c r="K107" s="5"/>
      <c r="L107" s="7"/>
    </row>
    <row r="108" spans="1:12" ht="12.6" customHeight="1" x14ac:dyDescent="0.15">
      <c r="A108" s="2" t="s">
        <v>171</v>
      </c>
      <c r="B108" s="31">
        <f>VLOOKUP(A108,Master!$A:$H,2,FALSE)</f>
        <v>41293</v>
      </c>
      <c r="C108" s="65">
        <f>VLOOKUP(A108,Master!$A:$H,3,FALSE)</f>
        <v>0.375</v>
      </c>
      <c r="D108" s="31" t="str">
        <f>VLOOKUP(A108,Master!$A:$H,4,FALSE)</f>
        <v>JUD</v>
      </c>
      <c r="E108" s="31" t="s">
        <v>7</v>
      </c>
      <c r="F108" s="31" t="s">
        <v>6</v>
      </c>
      <c r="G108" s="66">
        <f>VLOOKUP(A108,Master!$A:$H,7,FALSE)</f>
        <v>3</v>
      </c>
      <c r="H108" s="31" t="str">
        <f>VLOOKUP(A108,Master!$A:$H,8,FALSE)</f>
        <v>Boys</v>
      </c>
      <c r="I108" s="5" t="str">
        <f t="shared" si="53"/>
        <v>BRG1IHM2</v>
      </c>
      <c r="J108" s="5" t="str">
        <f t="shared" si="54"/>
        <v>JUDIHM2</v>
      </c>
      <c r="K108" s="5"/>
      <c r="L108" s="7"/>
    </row>
    <row r="109" spans="1:12" ht="12.6" customHeight="1" x14ac:dyDescent="0.15">
      <c r="A109" s="2" t="s">
        <v>172</v>
      </c>
      <c r="B109" s="31">
        <f>VLOOKUP(A109,Master!$A:$H,2,FALSE)</f>
        <v>41293</v>
      </c>
      <c r="C109" s="65">
        <f>VLOOKUP(A109,Master!$A:$H,3,FALSE)</f>
        <v>0.375</v>
      </c>
      <c r="D109" s="31" t="str">
        <f>VLOOKUP(A109,Master!$A:$H,4,FALSE)</f>
        <v>OLA</v>
      </c>
      <c r="E109" s="31" t="s">
        <v>12</v>
      </c>
      <c r="F109" s="31" t="s">
        <v>26</v>
      </c>
      <c r="G109" s="66">
        <f>VLOOKUP(A109,Master!$A:$H,7,FALSE)</f>
        <v>3</v>
      </c>
      <c r="H109" s="31" t="str">
        <f>VLOOKUP(A109,Master!$A:$H,8,FALSE)</f>
        <v>Boys</v>
      </c>
      <c r="I109" s="5" t="str">
        <f t="shared" si="53"/>
        <v>JUD1SPC1</v>
      </c>
      <c r="J109" s="5" t="str">
        <f t="shared" si="54"/>
        <v>OLASPC1</v>
      </c>
      <c r="K109" s="5"/>
      <c r="L109" s="7"/>
    </row>
    <row r="110" spans="1:12" ht="12.6" customHeight="1" x14ac:dyDescent="0.15">
      <c r="A110" s="2" t="s">
        <v>173</v>
      </c>
      <c r="B110" s="31">
        <f>VLOOKUP(A110,Master!$A:$H,2,FALSE)</f>
        <v>41300</v>
      </c>
      <c r="C110" s="65">
        <f>VLOOKUP(A110,Master!$A:$H,3,FALSE)</f>
        <v>0.375</v>
      </c>
      <c r="D110" s="31" t="str">
        <f>VLOOKUP(A110,Master!$A:$H,4,FALSE)</f>
        <v>SJN</v>
      </c>
      <c r="E110" s="31" t="s">
        <v>12</v>
      </c>
      <c r="F110" s="31" t="s">
        <v>7</v>
      </c>
      <c r="G110" s="66">
        <f>VLOOKUP(A110,Master!$A:$H,7,FALSE)</f>
        <v>3</v>
      </c>
      <c r="H110" s="31" t="str">
        <f>VLOOKUP(A110,Master!$A:$H,8,FALSE)</f>
        <v>Boys</v>
      </c>
      <c r="I110" s="5" t="str">
        <f t="shared" si="53"/>
        <v>JUD1BRG1</v>
      </c>
      <c r="J110" s="5" t="str">
        <f t="shared" si="54"/>
        <v>SJNBRG1</v>
      </c>
    </row>
    <row r="111" spans="1:12" ht="12.6" customHeight="1" x14ac:dyDescent="0.15">
      <c r="A111" s="2" t="s">
        <v>174</v>
      </c>
      <c r="B111" s="31">
        <f>VLOOKUP(A111,Master!$A:$H,2,FALSE)</f>
        <v>41300</v>
      </c>
      <c r="C111" s="65">
        <f>VLOOKUP(A111,Master!$A:$H,3,FALSE)</f>
        <v>0.375000000000001</v>
      </c>
      <c r="D111" s="31" t="str">
        <f>VLOOKUP(A111,Master!$A:$H,4,FALSE)</f>
        <v>SPC</v>
      </c>
      <c r="E111" s="31" t="s">
        <v>26</v>
      </c>
      <c r="F111" s="31" t="s">
        <v>9</v>
      </c>
      <c r="G111" s="66">
        <f>VLOOKUP(A111,Master!$A:$H,7,FALSE)</f>
        <v>3</v>
      </c>
      <c r="H111" s="31" t="str">
        <f>VLOOKUP(A111,Master!$A:$H,8,FALSE)</f>
        <v>Boys</v>
      </c>
      <c r="I111" s="5" t="str">
        <f t="shared" si="53"/>
        <v>SPC1BRG2</v>
      </c>
      <c r="J111" s="5" t="str">
        <f t="shared" si="54"/>
        <v>SPCBRG2</v>
      </c>
    </row>
    <row r="112" spans="1:12" ht="12.6" customHeight="1" x14ac:dyDescent="0.15">
      <c r="A112" s="2" t="s">
        <v>175</v>
      </c>
      <c r="B112" s="31">
        <f>VLOOKUP(A112,Master!$A:$H,2,FALSE)</f>
        <v>41300</v>
      </c>
      <c r="C112" s="65">
        <f>VLOOKUP(A112,Master!$A:$H,3,FALSE)</f>
        <v>0.41666666666666702</v>
      </c>
      <c r="D112" s="31" t="str">
        <f>VLOOKUP(A112,Master!$A:$H,4,FALSE)</f>
        <v>IHM</v>
      </c>
      <c r="E112" s="31" t="s">
        <v>43</v>
      </c>
      <c r="F112" s="31" t="s">
        <v>21</v>
      </c>
      <c r="G112" s="66">
        <f>VLOOKUP(A112,Master!$A:$H,7,FALSE)</f>
        <v>3</v>
      </c>
      <c r="H112" s="31" t="str">
        <f>VLOOKUP(A112,Master!$A:$H,8,FALSE)</f>
        <v>Boys</v>
      </c>
      <c r="I112" s="5" t="str">
        <f t="shared" si="53"/>
        <v>JOE1SPC3</v>
      </c>
      <c r="J112" s="5" t="str">
        <f t="shared" si="54"/>
        <v>IHMSPC3</v>
      </c>
    </row>
    <row r="113" spans="1:10" ht="12.6" customHeight="1" x14ac:dyDescent="0.15">
      <c r="A113" s="2" t="s">
        <v>176</v>
      </c>
      <c r="B113" s="31">
        <f>VLOOKUP(A113,Master!$A:$H,2,FALSE)</f>
        <v>41300</v>
      </c>
      <c r="C113" s="65">
        <f>VLOOKUP(A113,Master!$A:$H,3,FALSE)</f>
        <v>0.41666666666666702</v>
      </c>
      <c r="D113" s="31" t="str">
        <f>VLOOKUP(A113,Master!$A:$H,4,FALSE)</f>
        <v>SPC</v>
      </c>
      <c r="E113" s="31" t="s">
        <v>16</v>
      </c>
      <c r="F113" s="31" t="s">
        <v>60</v>
      </c>
      <c r="G113" s="66">
        <f>VLOOKUP(A113,Master!$A:$H,7,FALSE)</f>
        <v>3</v>
      </c>
      <c r="H113" s="31" t="str">
        <f>VLOOKUP(A113,Master!$A:$H,8,FALSE)</f>
        <v>Boys</v>
      </c>
      <c r="I113" s="5" t="str">
        <f t="shared" si="53"/>
        <v>CTK2TRN1</v>
      </c>
      <c r="J113" s="5" t="str">
        <f t="shared" si="54"/>
        <v>SPCTRN1</v>
      </c>
    </row>
    <row r="114" spans="1:10" ht="12.6" customHeight="1" x14ac:dyDescent="0.15">
      <c r="A114" s="2" t="s">
        <v>177</v>
      </c>
      <c r="B114" s="31">
        <f>VLOOKUP(A114,Master!$A:$H,2,FALSE)</f>
        <v>41300</v>
      </c>
      <c r="C114" s="65">
        <f>VLOOKUP(A114,Master!$A:$H,3,FALSE)</f>
        <v>0.375</v>
      </c>
      <c r="D114" s="31" t="str">
        <f>VLOOKUP(A114,Master!$A:$H,4,FALSE)</f>
        <v>IHM</v>
      </c>
      <c r="E114" s="31" t="s">
        <v>18</v>
      </c>
      <c r="F114" s="31" t="s">
        <v>42</v>
      </c>
      <c r="G114" s="66">
        <f>VLOOKUP(A114,Master!$A:$H,7,FALSE)</f>
        <v>3</v>
      </c>
      <c r="H114" s="31" t="str">
        <f>VLOOKUP(A114,Master!$A:$H,8,FALSE)</f>
        <v>Boys</v>
      </c>
      <c r="I114" s="5" t="str">
        <f t="shared" si="53"/>
        <v>STM1HSP1</v>
      </c>
      <c r="J114" s="5" t="str">
        <f t="shared" si="54"/>
        <v>IHMHSP1</v>
      </c>
    </row>
    <row r="115" spans="1:10" ht="12.6" customHeight="1" x14ac:dyDescent="0.15">
      <c r="A115" s="2" t="s">
        <v>178</v>
      </c>
      <c r="B115" s="31">
        <f>VLOOKUP(A115,Master!$A:$H,2,FALSE)</f>
        <v>41300</v>
      </c>
      <c r="C115" s="65">
        <f>VLOOKUP(A115,Master!$A:$H,3,FALSE)</f>
        <v>0.33333333333333298</v>
      </c>
      <c r="D115" s="31" t="str">
        <f>VLOOKUP(A115,Master!$A:$H,4,FALSE)</f>
        <v>CTK</v>
      </c>
      <c r="E115" s="31" t="s">
        <v>4</v>
      </c>
      <c r="F115" s="31" t="s">
        <v>22</v>
      </c>
      <c r="G115" s="66">
        <f>VLOOKUP(A115,Master!$A:$H,7,FALSE)</f>
        <v>3</v>
      </c>
      <c r="H115" s="31" t="str">
        <f>VLOOKUP(A115,Master!$A:$H,8,FALSE)</f>
        <v>Boys</v>
      </c>
      <c r="I115" s="5" t="str">
        <f t="shared" si="53"/>
        <v>CTK1STM2</v>
      </c>
      <c r="J115" s="5" t="str">
        <f t="shared" si="54"/>
        <v>CTKSTM2</v>
      </c>
    </row>
    <row r="116" spans="1:10" ht="12.6" customHeight="1" x14ac:dyDescent="0.15">
      <c r="A116" s="2" t="s">
        <v>179</v>
      </c>
      <c r="B116" s="31">
        <f>VLOOKUP(A116,Master!$A:$H,2,FALSE)</f>
        <v>41300</v>
      </c>
      <c r="C116" s="65">
        <f>VLOOKUP(A116,Master!$A:$H,3,FALSE)</f>
        <v>0.33333333333333331</v>
      </c>
      <c r="D116" s="31" t="str">
        <f>VLOOKUP(A116,Master!$A:$H,4,FALSE)</f>
        <v>OLA</v>
      </c>
      <c r="E116" s="31" t="s">
        <v>50</v>
      </c>
      <c r="F116" s="31" t="s">
        <v>17</v>
      </c>
      <c r="G116" s="66">
        <f>VLOOKUP(A116,Master!$A:$H,7,FALSE)</f>
        <v>3</v>
      </c>
      <c r="H116" s="31" t="str">
        <f>VLOOKUP(A116,Master!$A:$H,8,FALSE)</f>
        <v>Boys</v>
      </c>
      <c r="I116" s="5" t="str">
        <f t="shared" si="53"/>
        <v>NDA2BYE</v>
      </c>
      <c r="J116" s="5" t="str">
        <f t="shared" si="54"/>
        <v>OLABYE</v>
      </c>
    </row>
    <row r="117" spans="1:10" ht="12.6" customHeight="1" x14ac:dyDescent="0.15">
      <c r="A117" s="2" t="s">
        <v>180</v>
      </c>
      <c r="B117" s="31">
        <f>VLOOKUP(A117,Master!$A:$H,2,FALSE)</f>
        <v>41300</v>
      </c>
      <c r="C117" s="65">
        <f>VLOOKUP(A117,Master!$A:$H,3,FALSE)</f>
        <v>0.375</v>
      </c>
      <c r="D117" s="31" t="str">
        <f>VLOOKUP(A117,Master!$A:$H,4,FALSE)</f>
        <v>JOE</v>
      </c>
      <c r="E117" s="31" t="s">
        <v>48</v>
      </c>
      <c r="F117" s="31" t="s">
        <v>14</v>
      </c>
      <c r="G117" s="66">
        <f>VLOOKUP(A117,Master!$A:$H,7,FALSE)</f>
        <v>3</v>
      </c>
      <c r="H117" s="31" t="str">
        <f>VLOOKUP(A117,Master!$A:$H,8,FALSE)</f>
        <v>Boys</v>
      </c>
      <c r="I117" s="5" t="str">
        <f t="shared" si="53"/>
        <v>NDA1SPC2</v>
      </c>
      <c r="J117" s="5" t="str">
        <f t="shared" si="54"/>
        <v>JOESPC2</v>
      </c>
    </row>
    <row r="118" spans="1:10" ht="12.6" customHeight="1" x14ac:dyDescent="0.15">
      <c r="A118" s="2" t="s">
        <v>181</v>
      </c>
      <c r="B118" s="31">
        <f>VLOOKUP(A118,Master!$A:$H,2,FALSE)</f>
        <v>41301</v>
      </c>
      <c r="C118" s="65">
        <f>VLOOKUP(A118,Master!$A:$H,3,FALSE)</f>
        <v>0.54166666666666696</v>
      </c>
      <c r="D118" s="31" t="str">
        <f>VLOOKUP(A118,Master!$A:$H,4,FALSE)</f>
        <v>BRG</v>
      </c>
      <c r="E118" s="31" t="s">
        <v>19</v>
      </c>
      <c r="F118" s="31" t="s">
        <v>51</v>
      </c>
      <c r="G118" s="66">
        <f>VLOOKUP(A118,Master!$A:$H,7,FALSE)</f>
        <v>3</v>
      </c>
      <c r="H118" s="31" t="str">
        <f>VLOOKUP(A118,Master!$A:$H,8,FALSE)</f>
        <v>Boys</v>
      </c>
      <c r="I118" s="5" t="str">
        <f t="shared" si="53"/>
        <v>SJN1SCS2</v>
      </c>
      <c r="J118" s="5" t="str">
        <f t="shared" si="54"/>
        <v>BRGSCS2</v>
      </c>
    </row>
    <row r="119" spans="1:10" ht="12.6" customHeight="1" x14ac:dyDescent="0.15">
      <c r="A119" s="2" t="s">
        <v>182</v>
      </c>
      <c r="B119" s="31">
        <f>VLOOKUP(A119,Master!$A:$H,2,FALSE)</f>
        <v>41300</v>
      </c>
      <c r="C119" s="65">
        <f>VLOOKUP(A119,Master!$A:$H,3,FALSE)</f>
        <v>0.375</v>
      </c>
      <c r="D119" s="31" t="str">
        <f>VLOOKUP(A119,Master!$A:$H,4,FALSE)</f>
        <v>CTK</v>
      </c>
      <c r="E119" s="31" t="s">
        <v>20</v>
      </c>
      <c r="F119" s="31" t="s">
        <v>49</v>
      </c>
      <c r="G119" s="66">
        <f>VLOOKUP(A119,Master!$A:$H,7,FALSE)</f>
        <v>3</v>
      </c>
      <c r="H119" s="31" t="str">
        <f>VLOOKUP(A119,Master!$A:$H,8,FALSE)</f>
        <v>Boys</v>
      </c>
      <c r="I119" s="5" t="str">
        <f t="shared" si="53"/>
        <v>OLA1SCS1</v>
      </c>
      <c r="J119" s="5" t="str">
        <f t="shared" si="54"/>
        <v>CTKSCS1</v>
      </c>
    </row>
    <row r="120" spans="1:10" ht="12.6" customHeight="1" x14ac:dyDescent="0.15">
      <c r="A120" s="2" t="s">
        <v>183</v>
      </c>
      <c r="B120" s="31">
        <f>VLOOKUP(A120,Master!$A:$H,2,FALSE)</f>
        <v>41300</v>
      </c>
      <c r="C120" s="65">
        <f>VLOOKUP(A120,Master!$A:$H,3,FALSE)</f>
        <v>0</v>
      </c>
      <c r="D120" s="31" t="str">
        <f>VLOOKUP(A120,Master!$A:$H,4,FALSE)</f>
        <v>BYE</v>
      </c>
      <c r="E120" s="31" t="s">
        <v>15</v>
      </c>
      <c r="F120" s="31" t="s">
        <v>25</v>
      </c>
      <c r="G120" s="66">
        <f>VLOOKUP(A120,Master!$A:$H,7,FALSE)</f>
        <v>3</v>
      </c>
      <c r="H120" s="31" t="str">
        <f>VLOOKUP(A120,Master!$A:$H,8,FALSE)</f>
        <v>Boys</v>
      </c>
      <c r="I120" s="5" t="str">
        <f t="shared" si="53"/>
        <v>IHM1OLA2</v>
      </c>
      <c r="J120" s="5" t="str">
        <f t="shared" si="54"/>
        <v>BYEOLA2</v>
      </c>
    </row>
    <row r="121" spans="1:10" ht="12.6" customHeight="1" x14ac:dyDescent="0.15">
      <c r="A121" s="2" t="s">
        <v>184</v>
      </c>
      <c r="B121" s="31">
        <f>VLOOKUP(A121,Master!$A:$H,2,FALSE)</f>
        <v>41300</v>
      </c>
      <c r="C121" s="65">
        <f>VLOOKUP(A121,Master!$A:$H,3,FALSE)</f>
        <v>0.45833333333333398</v>
      </c>
      <c r="D121" s="31" t="str">
        <f>VLOOKUP(A121,Master!$A:$H,4,FALSE)</f>
        <v>MAR-K</v>
      </c>
      <c r="E121" s="31" t="s">
        <v>24</v>
      </c>
      <c r="F121" s="31" t="s">
        <v>6</v>
      </c>
      <c r="G121" s="66">
        <f>VLOOKUP(A121,Master!$A:$H,7,FALSE)</f>
        <v>3</v>
      </c>
      <c r="H121" s="31" t="str">
        <f>VLOOKUP(A121,Master!$A:$H,8,FALSE)</f>
        <v>Boys</v>
      </c>
      <c r="I121" s="5" t="str">
        <f t="shared" si="53"/>
        <v>JUD2IHM2</v>
      </c>
      <c r="J121" s="5" t="str">
        <f t="shared" si="54"/>
        <v>MAR-KIHM2</v>
      </c>
    </row>
  </sheetData>
  <mergeCells count="2">
    <mergeCell ref="P27:AM27"/>
    <mergeCell ref="N29:N52"/>
  </mergeCells>
  <conditionalFormatting sqref="P29:AM52">
    <cfRule type="cellIs" dxfId="37" priority="3" stopIfTrue="1" operator="greaterThan">
      <formula>1</formula>
    </cfRule>
  </conditionalFormatting>
  <conditionalFormatting sqref="N57:N80">
    <cfRule type="cellIs" dxfId="36" priority="2" operator="greaterThan">
      <formula>2</formula>
    </cfRule>
  </conditionalFormatting>
  <conditionalFormatting sqref="P57:AM80">
    <cfRule type="cellIs" dxfId="35" priority="1" operator="greaterThan">
      <formula>1</formula>
    </cfRule>
  </conditionalFormatting>
  <pageMargins left="0.75" right="0.75" top="1" bottom="1" header="0.5" footer="0.5"/>
  <pageSetup scale="32" orientation="landscape" horizontalDpi="4294967294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D95"/>
  <sheetViews>
    <sheetView topLeftCell="A16" zoomScaleNormal="100" workbookViewId="0">
      <selection activeCell="Q37" sqref="Q37"/>
    </sheetView>
  </sheetViews>
  <sheetFormatPr defaultColWidth="9.140625" defaultRowHeight="12.6" customHeight="1" x14ac:dyDescent="0.15"/>
  <cols>
    <col min="1" max="1" width="4.28515625" style="1" bestFit="1" customWidth="1"/>
    <col min="2" max="2" width="6.140625" style="7" bestFit="1" customWidth="1"/>
    <col min="3" max="3" width="6.42578125" style="1" bestFit="1" customWidth="1"/>
    <col min="4" max="4" width="5" style="1" bestFit="1" customWidth="1"/>
    <col min="5" max="6" width="4.5703125" style="1" bestFit="1" customWidth="1"/>
    <col min="7" max="7" width="3.140625" style="1" bestFit="1" customWidth="1"/>
    <col min="8" max="8" width="5.28515625" style="1" bestFit="1" customWidth="1"/>
    <col min="9" max="9" width="8.140625" style="1" hidden="1" customWidth="1"/>
    <col min="10" max="11" width="7.7109375" style="1" hidden="1" customWidth="1"/>
    <col min="12" max="12" width="5.28515625" style="1" hidden="1" customWidth="1"/>
    <col min="13" max="13" width="4.5703125" style="1" customWidth="1"/>
    <col min="14" max="58" width="5.28515625" style="1" customWidth="1"/>
    <col min="59" max="16384" width="9.140625" style="1"/>
  </cols>
  <sheetData>
    <row r="1" spans="1:19" ht="12.6" customHeight="1" thickBot="1" x14ac:dyDescent="0.2">
      <c r="A1" s="34" t="s">
        <v>64</v>
      </c>
      <c r="B1" s="34" t="s">
        <v>0</v>
      </c>
      <c r="C1" s="38" t="s">
        <v>1</v>
      </c>
      <c r="D1" s="38" t="s">
        <v>35</v>
      </c>
      <c r="E1" s="38" t="s">
        <v>36</v>
      </c>
      <c r="F1" s="39" t="s">
        <v>37</v>
      </c>
      <c r="G1" s="38" t="s">
        <v>38</v>
      </c>
      <c r="H1" s="38" t="s">
        <v>3</v>
      </c>
      <c r="I1" s="3"/>
      <c r="J1" s="3"/>
      <c r="K1" s="3"/>
      <c r="L1" s="3"/>
      <c r="N1" s="61" t="s">
        <v>34</v>
      </c>
      <c r="O1" s="4" t="s">
        <v>39</v>
      </c>
      <c r="P1" s="4" t="s">
        <v>27</v>
      </c>
      <c r="Q1" s="4" t="s">
        <v>2</v>
      </c>
      <c r="R1" s="4" t="s">
        <v>28</v>
      </c>
      <c r="S1" s="4" t="s">
        <v>17</v>
      </c>
    </row>
    <row r="2" spans="1:19" ht="12.6" customHeight="1" x14ac:dyDescent="0.15">
      <c r="A2" s="29" t="s">
        <v>185</v>
      </c>
      <c r="B2" s="31">
        <f>VLOOKUP(A2,Master!$A:$H,2,FALSE)</f>
        <v>41216</v>
      </c>
      <c r="C2" s="65">
        <f>VLOOKUP(A2,Master!$A:$H,3,FALSE)</f>
        <v>0.375</v>
      </c>
      <c r="D2" s="31" t="str">
        <f>VLOOKUP(A2,Master!$A:$H,4,FALSE)</f>
        <v>BRG</v>
      </c>
      <c r="E2" s="31" t="s">
        <v>48</v>
      </c>
      <c r="F2" s="31" t="s">
        <v>12</v>
      </c>
      <c r="G2" s="66">
        <f>VLOOKUP(A2,Master!$A:$H,7,FALSE)</f>
        <v>3</v>
      </c>
      <c r="H2" s="31" t="str">
        <f>VLOOKUP(A2,Master!$A:$H,8,FALSE)</f>
        <v>Girls</v>
      </c>
      <c r="I2" s="5" t="str">
        <f t="shared" ref="I2:I65" si="0">CONCATENATE(E2,F2)</f>
        <v>NDA1JUD1</v>
      </c>
      <c r="J2" s="5" t="str">
        <f t="shared" ref="J2:J65" si="1">CONCATENATE(D2,F2)</f>
        <v>BRGJUD1</v>
      </c>
      <c r="K2" s="5" t="str">
        <f t="shared" ref="K2:K15" si="2">CONCATENATE(LEFT(N2,3),N2)</f>
        <v>BRGBRG1</v>
      </c>
      <c r="L2" s="28">
        <f t="shared" ref="L2:L15" si="3">COUNTIF($J$2:$J$71,K2)</f>
        <v>0</v>
      </c>
      <c r="N2" s="18" t="s">
        <v>7</v>
      </c>
      <c r="O2" s="19">
        <f t="shared" ref="O2:O15" si="4">SUM(COUNTIF($E$2:$E$71,N2)+COUNTIF($F$2:$F$71,N2))</f>
        <v>10</v>
      </c>
      <c r="P2" s="19">
        <f t="shared" ref="P2:P15" si="5">COUNTIF($F$2:$F$71,N2)</f>
        <v>5</v>
      </c>
      <c r="Q2" s="19">
        <f t="shared" ref="Q2:Q15" si="6">COUNTIF($E$2:$E$71,N2)</f>
        <v>5</v>
      </c>
      <c r="R2" s="24">
        <f t="shared" ref="R2:R15" si="7">SUM(P2-L2)</f>
        <v>5</v>
      </c>
      <c r="S2" s="20">
        <f t="shared" ref="S2:S15" si="8">SUM(COUNTIF($I$2:$I$71,CONCATENATE($N2,$S$1))+COUNTIF($I$2:$I$71,CONCATENATE($S$1,$N2)))</f>
        <v>0</v>
      </c>
    </row>
    <row r="3" spans="1:19" ht="12.6" customHeight="1" x14ac:dyDescent="0.15">
      <c r="A3" s="29" t="s">
        <v>186</v>
      </c>
      <c r="B3" s="31">
        <f>VLOOKUP(A3,Master!$A:$H,2,FALSE)</f>
        <v>41216</v>
      </c>
      <c r="C3" s="65">
        <f>VLOOKUP(A3,Master!$A:$H,3,FALSE)</f>
        <v>0.41666666666666669</v>
      </c>
      <c r="D3" s="31" t="str">
        <f>VLOOKUP(A3,Master!$A:$H,4,FALSE)</f>
        <v>SJN</v>
      </c>
      <c r="E3" s="31" t="s">
        <v>6</v>
      </c>
      <c r="F3" s="31" t="s">
        <v>20</v>
      </c>
      <c r="G3" s="66">
        <f>VLOOKUP(A3,Master!$A:$H,7,FALSE)</f>
        <v>3</v>
      </c>
      <c r="H3" s="31" t="str">
        <f>VLOOKUP(A3,Master!$A:$H,8,FALSE)</f>
        <v>Girls</v>
      </c>
      <c r="I3" s="5" t="str">
        <f t="shared" si="0"/>
        <v>IHM2OLA1</v>
      </c>
      <c r="J3" s="5" t="str">
        <f t="shared" si="1"/>
        <v>SJNOLA1</v>
      </c>
      <c r="K3" s="5" t="str">
        <f t="shared" si="2"/>
        <v>CTKCTK1</v>
      </c>
      <c r="L3" s="28">
        <f t="shared" si="3"/>
        <v>1</v>
      </c>
      <c r="N3" s="8" t="s">
        <v>4</v>
      </c>
      <c r="O3" s="19">
        <f t="shared" si="4"/>
        <v>10</v>
      </c>
      <c r="P3" s="19">
        <f t="shared" si="5"/>
        <v>5</v>
      </c>
      <c r="Q3" s="19">
        <f t="shared" si="6"/>
        <v>5</v>
      </c>
      <c r="R3" s="24">
        <f t="shared" si="7"/>
        <v>4</v>
      </c>
      <c r="S3" s="20">
        <f t="shared" si="8"/>
        <v>0</v>
      </c>
    </row>
    <row r="4" spans="1:19" ht="12.6" customHeight="1" x14ac:dyDescent="0.15">
      <c r="A4" s="29" t="s">
        <v>187</v>
      </c>
      <c r="B4" s="31">
        <f>VLOOKUP(A4,Master!$A:$H,2,FALSE)</f>
        <v>41216</v>
      </c>
      <c r="C4" s="65">
        <f>VLOOKUP(A4,Master!$A:$H,3,FALSE)</f>
        <v>0.375</v>
      </c>
      <c r="D4" s="31" t="str">
        <f>VLOOKUP(A4,Master!$A:$H,4,FALSE)</f>
        <v>HSP</v>
      </c>
      <c r="E4" s="31" t="s">
        <v>19</v>
      </c>
      <c r="F4" s="31" t="s">
        <v>43</v>
      </c>
      <c r="G4" s="66">
        <f>VLOOKUP(A4,Master!$A:$H,7,FALSE)</f>
        <v>3</v>
      </c>
      <c r="H4" s="31" t="str">
        <f>VLOOKUP(A4,Master!$A:$H,8,FALSE)</f>
        <v>Girls</v>
      </c>
      <c r="I4" s="5" t="str">
        <f t="shared" si="0"/>
        <v>SJN1JOE1</v>
      </c>
      <c r="J4" s="5" t="str">
        <f t="shared" si="1"/>
        <v>HSPJOE1</v>
      </c>
      <c r="K4" s="5" t="str">
        <f t="shared" si="2"/>
        <v>CTKCTK2</v>
      </c>
      <c r="L4" s="28">
        <f t="shared" si="3"/>
        <v>0</v>
      </c>
      <c r="N4" s="8" t="s">
        <v>16</v>
      </c>
      <c r="O4" s="19">
        <f t="shared" si="4"/>
        <v>10</v>
      </c>
      <c r="P4" s="19">
        <f t="shared" si="5"/>
        <v>5</v>
      </c>
      <c r="Q4" s="19">
        <f t="shared" si="6"/>
        <v>5</v>
      </c>
      <c r="R4" s="24">
        <f t="shared" si="7"/>
        <v>5</v>
      </c>
      <c r="S4" s="20">
        <f t="shared" si="8"/>
        <v>0</v>
      </c>
    </row>
    <row r="5" spans="1:19" ht="12.6" customHeight="1" x14ac:dyDescent="0.15">
      <c r="A5" s="29" t="s">
        <v>188</v>
      </c>
      <c r="B5" s="31">
        <f>VLOOKUP(A5,Master!$A:$H,2,FALSE)</f>
        <v>41216</v>
      </c>
      <c r="C5" s="65">
        <f>VLOOKUP(A5,Master!$A:$H,3,FALSE)</f>
        <v>0.33333333333333331</v>
      </c>
      <c r="D5" s="31" t="str">
        <f>VLOOKUP(A5,Master!$A:$H,4,FALSE)</f>
        <v>IHM</v>
      </c>
      <c r="E5" s="31" t="s">
        <v>7</v>
      </c>
      <c r="F5" s="31" t="s">
        <v>42</v>
      </c>
      <c r="G5" s="66">
        <f>VLOOKUP(A5,Master!$A:$H,7,FALSE)</f>
        <v>3</v>
      </c>
      <c r="H5" s="31" t="str">
        <f>VLOOKUP(A5,Master!$A:$H,8,FALSE)</f>
        <v>Girls</v>
      </c>
      <c r="I5" s="5" t="str">
        <f t="shared" si="0"/>
        <v>BRG1HSP1</v>
      </c>
      <c r="J5" s="5" t="str">
        <f t="shared" si="1"/>
        <v>IHMHSP1</v>
      </c>
      <c r="K5" s="5" t="str">
        <f t="shared" si="2"/>
        <v>HSPHSP1</v>
      </c>
      <c r="L5" s="28">
        <f t="shared" si="3"/>
        <v>0</v>
      </c>
      <c r="N5" s="8" t="s">
        <v>42</v>
      </c>
      <c r="O5" s="19">
        <f t="shared" si="4"/>
        <v>10</v>
      </c>
      <c r="P5" s="19">
        <f t="shared" si="5"/>
        <v>5</v>
      </c>
      <c r="Q5" s="19">
        <f t="shared" si="6"/>
        <v>5</v>
      </c>
      <c r="R5" s="24">
        <f t="shared" si="7"/>
        <v>5</v>
      </c>
      <c r="S5" s="20">
        <f t="shared" si="8"/>
        <v>0</v>
      </c>
    </row>
    <row r="6" spans="1:19" ht="12.6" customHeight="1" x14ac:dyDescent="0.15">
      <c r="A6" s="29" t="s">
        <v>189</v>
      </c>
      <c r="B6" s="31">
        <f>VLOOKUP(A6,Master!$A:$H,2,FALSE)</f>
        <v>41216</v>
      </c>
      <c r="C6" s="65">
        <f>VLOOKUP(A6,Master!$A:$H,3,FALSE)</f>
        <v>0.33333333333333331</v>
      </c>
      <c r="D6" s="31" t="str">
        <f>VLOOKUP(A6,Master!$A:$H,4,FALSE)</f>
        <v>STM</v>
      </c>
      <c r="E6" s="31" t="s">
        <v>16</v>
      </c>
      <c r="F6" s="31" t="s">
        <v>15</v>
      </c>
      <c r="G6" s="66">
        <f>VLOOKUP(A6,Master!$A:$H,7,FALSE)</f>
        <v>3</v>
      </c>
      <c r="H6" s="31" t="str">
        <f>VLOOKUP(A6,Master!$A:$H,8,FALSE)</f>
        <v>Girls</v>
      </c>
      <c r="I6" s="5" t="str">
        <f t="shared" si="0"/>
        <v>CTK2IHM1</v>
      </c>
      <c r="J6" s="5" t="str">
        <f t="shared" si="1"/>
        <v>STMIHM1</v>
      </c>
      <c r="K6" s="5" t="str">
        <f t="shared" si="2"/>
        <v>IHMIHM1</v>
      </c>
      <c r="L6" s="28">
        <f t="shared" si="3"/>
        <v>1</v>
      </c>
      <c r="N6" s="8" t="s">
        <v>15</v>
      </c>
      <c r="O6" s="19">
        <f t="shared" si="4"/>
        <v>10</v>
      </c>
      <c r="P6" s="19">
        <f t="shared" si="5"/>
        <v>5</v>
      </c>
      <c r="Q6" s="19">
        <f t="shared" si="6"/>
        <v>5</v>
      </c>
      <c r="R6" s="24">
        <f t="shared" si="7"/>
        <v>4</v>
      </c>
      <c r="S6" s="20">
        <f t="shared" si="8"/>
        <v>0</v>
      </c>
    </row>
    <row r="7" spans="1:19" ht="12.6" customHeight="1" x14ac:dyDescent="0.15">
      <c r="A7" s="29" t="s">
        <v>190</v>
      </c>
      <c r="B7" s="31">
        <f>VLOOKUP(A7,Master!$A:$H,2,FALSE)</f>
        <v>41216</v>
      </c>
      <c r="C7" s="65">
        <f>VLOOKUP(A7,Master!$A:$H,3,FALSE)</f>
        <v>0.33333333333333331</v>
      </c>
      <c r="D7" s="31" t="str">
        <f>VLOOKUP(A7,Master!$A:$H,4,FALSE)</f>
        <v>CTK</v>
      </c>
      <c r="E7" s="31" t="s">
        <v>4</v>
      </c>
      <c r="F7" s="31" t="s">
        <v>26</v>
      </c>
      <c r="G7" s="66">
        <f>VLOOKUP(A7,Master!$A:$H,7,FALSE)</f>
        <v>3</v>
      </c>
      <c r="H7" s="31" t="str">
        <f>VLOOKUP(A7,Master!$A:$H,8,FALSE)</f>
        <v>Girls</v>
      </c>
      <c r="I7" s="5" t="str">
        <f t="shared" si="0"/>
        <v>CTK1SPC1</v>
      </c>
      <c r="J7" s="5" t="str">
        <f t="shared" si="1"/>
        <v>CTKSPC1</v>
      </c>
      <c r="K7" s="5" t="str">
        <f t="shared" si="2"/>
        <v>IHMIHM2</v>
      </c>
      <c r="L7" s="28">
        <f t="shared" si="3"/>
        <v>1</v>
      </c>
      <c r="N7" s="8" t="s">
        <v>6</v>
      </c>
      <c r="O7" s="19">
        <f t="shared" si="4"/>
        <v>10</v>
      </c>
      <c r="P7" s="19">
        <f t="shared" si="5"/>
        <v>5</v>
      </c>
      <c r="Q7" s="19">
        <f t="shared" si="6"/>
        <v>5</v>
      </c>
      <c r="R7" s="24">
        <f t="shared" si="7"/>
        <v>4</v>
      </c>
      <c r="S7" s="20">
        <f t="shared" si="8"/>
        <v>0</v>
      </c>
    </row>
    <row r="8" spans="1:19" ht="12.6" customHeight="1" x14ac:dyDescent="0.15">
      <c r="A8" s="29" t="s">
        <v>191</v>
      </c>
      <c r="B8" s="31">
        <f>VLOOKUP(A8,Master!$A:$H,2,FALSE)</f>
        <v>41216</v>
      </c>
      <c r="C8" s="65">
        <f>VLOOKUP(A8,Master!$A:$H,3,FALSE)</f>
        <v>0.375</v>
      </c>
      <c r="D8" s="31" t="str">
        <f>VLOOKUP(A8,Master!$A:$H,4,FALSE)</f>
        <v>JUD</v>
      </c>
      <c r="E8" s="31" t="s">
        <v>22</v>
      </c>
      <c r="F8" s="31" t="s">
        <v>18</v>
      </c>
      <c r="G8" s="66">
        <f>VLOOKUP(A8,Master!$A:$H,7,FALSE)</f>
        <v>3</v>
      </c>
      <c r="H8" s="31" t="str">
        <f>VLOOKUP(A8,Master!$A:$H,8,FALSE)</f>
        <v>Girls</v>
      </c>
      <c r="I8" s="5" t="str">
        <f t="shared" si="0"/>
        <v>STM2STM1</v>
      </c>
      <c r="J8" s="5" t="str">
        <f t="shared" si="1"/>
        <v>JUDSTM1</v>
      </c>
      <c r="K8" s="5" t="str">
        <f t="shared" si="2"/>
        <v>JOEJOE1</v>
      </c>
      <c r="L8" s="28">
        <f t="shared" si="3"/>
        <v>1</v>
      </c>
      <c r="N8" s="8" t="s">
        <v>43</v>
      </c>
      <c r="O8" s="19">
        <f t="shared" si="4"/>
        <v>10</v>
      </c>
      <c r="P8" s="19">
        <f t="shared" si="5"/>
        <v>5</v>
      </c>
      <c r="Q8" s="19">
        <f t="shared" si="6"/>
        <v>5</v>
      </c>
      <c r="R8" s="24">
        <f t="shared" si="7"/>
        <v>4</v>
      </c>
      <c r="S8" s="20">
        <f t="shared" si="8"/>
        <v>0</v>
      </c>
    </row>
    <row r="9" spans="1:19" ht="12.6" customHeight="1" x14ac:dyDescent="0.15">
      <c r="A9" s="29" t="s">
        <v>192</v>
      </c>
      <c r="B9" s="31">
        <f>VLOOKUP(A9,Master!$A:$H,2,FALSE)</f>
        <v>41223</v>
      </c>
      <c r="C9" s="65">
        <f>VLOOKUP(A9,Master!$A:$H,3,FALSE)</f>
        <v>0.41666666666666702</v>
      </c>
      <c r="D9" s="31" t="str">
        <f>VLOOKUP(A9,Master!$A:$H,4,FALSE)</f>
        <v>IHM</v>
      </c>
      <c r="E9" s="31" t="s">
        <v>26</v>
      </c>
      <c r="F9" s="31" t="s">
        <v>22</v>
      </c>
      <c r="G9" s="66">
        <f>VLOOKUP(A9,Master!$A:$H,7,FALSE)</f>
        <v>3</v>
      </c>
      <c r="H9" s="31" t="str">
        <f>VLOOKUP(A9,Master!$A:$H,8,FALSE)</f>
        <v>Girls</v>
      </c>
      <c r="I9" s="5" t="str">
        <f t="shared" si="0"/>
        <v>SPC1STM2</v>
      </c>
      <c r="J9" s="5" t="str">
        <f t="shared" si="1"/>
        <v>IHMSTM2</v>
      </c>
      <c r="K9" s="5" t="str">
        <f t="shared" si="2"/>
        <v>JUDJUD1</v>
      </c>
      <c r="L9" s="28">
        <f t="shared" si="3"/>
        <v>1</v>
      </c>
      <c r="N9" s="8" t="s">
        <v>12</v>
      </c>
      <c r="O9" s="19">
        <f t="shared" si="4"/>
        <v>10</v>
      </c>
      <c r="P9" s="19">
        <f t="shared" si="5"/>
        <v>5</v>
      </c>
      <c r="Q9" s="19">
        <f t="shared" si="6"/>
        <v>5</v>
      </c>
      <c r="R9" s="24">
        <f t="shared" si="7"/>
        <v>4</v>
      </c>
      <c r="S9" s="20">
        <f t="shared" si="8"/>
        <v>0</v>
      </c>
    </row>
    <row r="10" spans="1:19" ht="12.6" customHeight="1" x14ac:dyDescent="0.15">
      <c r="A10" s="29" t="s">
        <v>193</v>
      </c>
      <c r="B10" s="31">
        <f>VLOOKUP(A10,Master!$A:$H,2,FALSE)</f>
        <v>41223</v>
      </c>
      <c r="C10" s="65">
        <f>VLOOKUP(A10,Master!$A:$H,3,FALSE)</f>
        <v>0.375</v>
      </c>
      <c r="D10" s="31" t="str">
        <f>VLOOKUP(A10,Master!$A:$H,4,FALSE)</f>
        <v>BRG</v>
      </c>
      <c r="E10" s="31" t="s">
        <v>48</v>
      </c>
      <c r="F10" s="31" t="s">
        <v>6</v>
      </c>
      <c r="G10" s="66">
        <f>VLOOKUP(A10,Master!$A:$H,7,FALSE)</f>
        <v>3</v>
      </c>
      <c r="H10" s="31" t="str">
        <f>VLOOKUP(A10,Master!$A:$H,8,FALSE)</f>
        <v>Girls</v>
      </c>
      <c r="I10" s="5" t="str">
        <f t="shared" si="0"/>
        <v>NDA1IHM2</v>
      </c>
      <c r="J10" s="5" t="str">
        <f t="shared" si="1"/>
        <v>BRGIHM2</v>
      </c>
      <c r="K10" s="5" t="str">
        <f t="shared" si="2"/>
        <v>NDANDA1</v>
      </c>
      <c r="L10" s="28">
        <f t="shared" si="3"/>
        <v>0</v>
      </c>
      <c r="N10" s="8" t="s">
        <v>48</v>
      </c>
      <c r="O10" s="19">
        <f t="shared" si="4"/>
        <v>10</v>
      </c>
      <c r="P10" s="19">
        <f t="shared" si="5"/>
        <v>5</v>
      </c>
      <c r="Q10" s="19">
        <f t="shared" si="6"/>
        <v>5</v>
      </c>
      <c r="R10" s="24">
        <f t="shared" si="7"/>
        <v>5</v>
      </c>
      <c r="S10" s="20">
        <f t="shared" si="8"/>
        <v>0</v>
      </c>
    </row>
    <row r="11" spans="1:19" ht="12.6" customHeight="1" x14ac:dyDescent="0.15">
      <c r="A11" s="29" t="s">
        <v>194</v>
      </c>
      <c r="B11" s="31">
        <f>VLOOKUP(A11,Master!$A:$H,2,FALSE)</f>
        <v>41223</v>
      </c>
      <c r="C11" s="65">
        <f>VLOOKUP(A11,Master!$A:$H,3,FALSE)</f>
        <v>0.33333333333333331</v>
      </c>
      <c r="D11" s="31" t="str">
        <f>VLOOKUP(A11,Master!$A:$H,4,FALSE)</f>
        <v>STM</v>
      </c>
      <c r="E11" s="31" t="s">
        <v>18</v>
      </c>
      <c r="F11" s="31" t="s">
        <v>12</v>
      </c>
      <c r="G11" s="66">
        <f>VLOOKUP(A11,Master!$A:$H,7,FALSE)</f>
        <v>3</v>
      </c>
      <c r="H11" s="31" t="str">
        <f>VLOOKUP(A11,Master!$A:$H,8,FALSE)</f>
        <v>Girls</v>
      </c>
      <c r="I11" s="5" t="str">
        <f t="shared" si="0"/>
        <v>STM1JUD1</v>
      </c>
      <c r="J11" s="5" t="str">
        <f t="shared" si="1"/>
        <v>STMJUD1</v>
      </c>
      <c r="K11" s="5" t="str">
        <f t="shared" si="2"/>
        <v>OLAOLA1</v>
      </c>
      <c r="L11" s="28">
        <f t="shared" si="3"/>
        <v>0</v>
      </c>
      <c r="N11" s="8" t="s">
        <v>20</v>
      </c>
      <c r="O11" s="19">
        <f t="shared" si="4"/>
        <v>10</v>
      </c>
      <c r="P11" s="19">
        <f t="shared" si="5"/>
        <v>5</v>
      </c>
      <c r="Q11" s="19">
        <f t="shared" si="6"/>
        <v>5</v>
      </c>
      <c r="R11" s="24">
        <f t="shared" si="7"/>
        <v>5</v>
      </c>
      <c r="S11" s="20">
        <f t="shared" si="8"/>
        <v>0</v>
      </c>
    </row>
    <row r="12" spans="1:19" ht="12.6" customHeight="1" x14ac:dyDescent="0.15">
      <c r="A12" s="29" t="s">
        <v>195</v>
      </c>
      <c r="B12" s="31">
        <f>VLOOKUP(A12,Master!$A:$H,2,FALSE)</f>
        <v>41223</v>
      </c>
      <c r="C12" s="65">
        <f>VLOOKUP(A12,Master!$A:$H,3,FALSE)</f>
        <v>0.375</v>
      </c>
      <c r="D12" s="31" t="str">
        <f>VLOOKUP(A12,Master!$A:$H,4,FALSE)</f>
        <v>JOE</v>
      </c>
      <c r="E12" s="31" t="s">
        <v>20</v>
      </c>
      <c r="F12" s="31" t="s">
        <v>19</v>
      </c>
      <c r="G12" s="66">
        <f>VLOOKUP(A12,Master!$A:$H,7,FALSE)</f>
        <v>3</v>
      </c>
      <c r="H12" s="31" t="str">
        <f>VLOOKUP(A12,Master!$A:$H,8,FALSE)</f>
        <v>Girls</v>
      </c>
      <c r="I12" s="5" t="str">
        <f t="shared" si="0"/>
        <v>OLA1SJN1</v>
      </c>
      <c r="J12" s="5" t="str">
        <f t="shared" si="1"/>
        <v>JOESJN1</v>
      </c>
      <c r="K12" s="5" t="str">
        <f t="shared" si="2"/>
        <v>SJNSJN1</v>
      </c>
      <c r="L12" s="28">
        <f t="shared" si="3"/>
        <v>1</v>
      </c>
      <c r="N12" s="8" t="s">
        <v>19</v>
      </c>
      <c r="O12" s="19">
        <f t="shared" si="4"/>
        <v>10</v>
      </c>
      <c r="P12" s="19">
        <f t="shared" si="5"/>
        <v>5</v>
      </c>
      <c r="Q12" s="19">
        <f t="shared" si="6"/>
        <v>5</v>
      </c>
      <c r="R12" s="24">
        <f t="shared" si="7"/>
        <v>4</v>
      </c>
      <c r="S12" s="20">
        <f t="shared" si="8"/>
        <v>0</v>
      </c>
    </row>
    <row r="13" spans="1:19" ht="12.6" customHeight="1" x14ac:dyDescent="0.15">
      <c r="A13" s="29" t="s">
        <v>196</v>
      </c>
      <c r="B13" s="31">
        <f>VLOOKUP(A13,Master!$A:$H,2,FALSE)</f>
        <v>41223</v>
      </c>
      <c r="C13" s="65">
        <f>VLOOKUP(A13,Master!$A:$H,3,FALSE)</f>
        <v>0.375</v>
      </c>
      <c r="D13" s="31" t="str">
        <f>VLOOKUP(A13,Master!$A:$H,4,FALSE)</f>
        <v>SPC</v>
      </c>
      <c r="E13" s="31" t="s">
        <v>43</v>
      </c>
      <c r="F13" s="31" t="s">
        <v>7</v>
      </c>
      <c r="G13" s="66">
        <f>VLOOKUP(A13,Master!$A:$H,7,FALSE)</f>
        <v>3</v>
      </c>
      <c r="H13" s="31" t="str">
        <f>VLOOKUP(A13,Master!$A:$H,8,FALSE)</f>
        <v>Girls</v>
      </c>
      <c r="I13" s="5" t="str">
        <f t="shared" si="0"/>
        <v>JOE1BRG1</v>
      </c>
      <c r="J13" s="5" t="str">
        <f t="shared" si="1"/>
        <v>SPCBRG1</v>
      </c>
      <c r="K13" s="5" t="str">
        <f t="shared" si="2"/>
        <v>SPCSPC1</v>
      </c>
      <c r="L13" s="28">
        <f t="shared" si="3"/>
        <v>1</v>
      </c>
      <c r="N13" s="8" t="s">
        <v>26</v>
      </c>
      <c r="O13" s="19">
        <f t="shared" si="4"/>
        <v>10</v>
      </c>
      <c r="P13" s="19">
        <f t="shared" si="5"/>
        <v>5</v>
      </c>
      <c r="Q13" s="19">
        <f t="shared" si="6"/>
        <v>5</v>
      </c>
      <c r="R13" s="24">
        <f t="shared" si="7"/>
        <v>4</v>
      </c>
      <c r="S13" s="20">
        <f t="shared" si="8"/>
        <v>0</v>
      </c>
    </row>
    <row r="14" spans="1:19" ht="12.6" customHeight="1" x14ac:dyDescent="0.15">
      <c r="A14" s="29" t="s">
        <v>197</v>
      </c>
      <c r="B14" s="31">
        <f>VLOOKUP(A14,Master!$A:$H,2,FALSE)</f>
        <v>41223</v>
      </c>
      <c r="C14" s="65">
        <f>VLOOKUP(A14,Master!$A:$H,3,FALSE)</f>
        <v>0.45833333333333398</v>
      </c>
      <c r="D14" s="31" t="str">
        <f>VLOOKUP(A14,Master!$A:$H,4,FALSE)</f>
        <v>IHM</v>
      </c>
      <c r="E14" s="31" t="s">
        <v>42</v>
      </c>
      <c r="F14" s="31" t="s">
        <v>16</v>
      </c>
      <c r="G14" s="66">
        <f>VLOOKUP(A14,Master!$A:$H,7,FALSE)</f>
        <v>3</v>
      </c>
      <c r="H14" s="31" t="str">
        <f>VLOOKUP(A14,Master!$A:$H,8,FALSE)</f>
        <v>Girls</v>
      </c>
      <c r="I14" s="5" t="str">
        <f t="shared" si="0"/>
        <v>HSP1CTK2</v>
      </c>
      <c r="J14" s="5" t="str">
        <f t="shared" si="1"/>
        <v>IHMCTK2</v>
      </c>
      <c r="K14" s="5" t="str">
        <f t="shared" si="2"/>
        <v>STMSTM1</v>
      </c>
      <c r="L14" s="28">
        <f t="shared" si="3"/>
        <v>1</v>
      </c>
      <c r="N14" s="8" t="s">
        <v>18</v>
      </c>
      <c r="O14" s="19">
        <f t="shared" si="4"/>
        <v>10</v>
      </c>
      <c r="P14" s="19">
        <f t="shared" si="5"/>
        <v>5</v>
      </c>
      <c r="Q14" s="19">
        <f t="shared" si="6"/>
        <v>5</v>
      </c>
      <c r="R14" s="24">
        <f t="shared" si="7"/>
        <v>4</v>
      </c>
      <c r="S14" s="20">
        <f t="shared" si="8"/>
        <v>0</v>
      </c>
    </row>
    <row r="15" spans="1:19" ht="12.6" customHeight="1" x14ac:dyDescent="0.15">
      <c r="A15" s="29" t="s">
        <v>198</v>
      </c>
      <c r="B15" s="31">
        <f>VLOOKUP(A15,Master!$A:$H,2,FALSE)</f>
        <v>41223</v>
      </c>
      <c r="C15" s="65">
        <f>VLOOKUP(A15,Master!$A:$H,3,FALSE)</f>
        <v>0.33333333333333298</v>
      </c>
      <c r="D15" s="31" t="str">
        <f>VLOOKUP(A15,Master!$A:$H,4,FALSE)</f>
        <v>JUD</v>
      </c>
      <c r="E15" s="31" t="s">
        <v>15</v>
      </c>
      <c r="F15" s="31" t="s">
        <v>4</v>
      </c>
      <c r="G15" s="66">
        <f>VLOOKUP(A15,Master!$A:$H,7,FALSE)</f>
        <v>3</v>
      </c>
      <c r="H15" s="31" t="str">
        <f>VLOOKUP(A15,Master!$A:$H,8,FALSE)</f>
        <v>Girls</v>
      </c>
      <c r="I15" s="5" t="str">
        <f t="shared" si="0"/>
        <v>IHM1CTK1</v>
      </c>
      <c r="J15" s="5" t="str">
        <f t="shared" si="1"/>
        <v>JUDCTK1</v>
      </c>
      <c r="K15" s="5" t="str">
        <f t="shared" si="2"/>
        <v>STMSTM2</v>
      </c>
      <c r="L15" s="28">
        <f t="shared" si="3"/>
        <v>0</v>
      </c>
      <c r="N15" s="8" t="s">
        <v>22</v>
      </c>
      <c r="O15" s="19">
        <f t="shared" si="4"/>
        <v>10</v>
      </c>
      <c r="P15" s="19">
        <f t="shared" si="5"/>
        <v>5</v>
      </c>
      <c r="Q15" s="19">
        <f t="shared" si="6"/>
        <v>5</v>
      </c>
      <c r="R15" s="24">
        <f t="shared" si="7"/>
        <v>5</v>
      </c>
      <c r="S15" s="20">
        <f t="shared" si="8"/>
        <v>0</v>
      </c>
    </row>
    <row r="16" spans="1:19" ht="12.6" customHeight="1" x14ac:dyDescent="0.15">
      <c r="A16" s="29" t="s">
        <v>199</v>
      </c>
      <c r="B16" s="31">
        <f>VLOOKUP(A16,Master!$A:$H,2,FALSE)</f>
        <v>41230</v>
      </c>
      <c r="C16" s="65">
        <f>VLOOKUP(A16,Master!$A:$H,3,FALSE)</f>
        <v>0.33333333333333298</v>
      </c>
      <c r="D16" s="31" t="str">
        <f>VLOOKUP(A16,Master!$A:$H,4,FALSE)</f>
        <v>CTK</v>
      </c>
      <c r="E16" s="31" t="s">
        <v>22</v>
      </c>
      <c r="F16" s="31" t="s">
        <v>15</v>
      </c>
      <c r="G16" s="66">
        <f>VLOOKUP(A16,Master!$A:$H,7,FALSE)</f>
        <v>3</v>
      </c>
      <c r="H16" s="31" t="str">
        <f>VLOOKUP(A16,Master!$A:$H,8,FALSE)</f>
        <v>Girls</v>
      </c>
      <c r="I16" s="5" t="str">
        <f t="shared" si="0"/>
        <v>STM2IHM1</v>
      </c>
      <c r="J16" s="5" t="str">
        <f t="shared" si="1"/>
        <v>CTKIHM1</v>
      </c>
      <c r="K16" s="5"/>
      <c r="L16" s="5"/>
    </row>
    <row r="17" spans="1:30" ht="12.6" customHeight="1" x14ac:dyDescent="0.15">
      <c r="A17" s="29" t="s">
        <v>200</v>
      </c>
      <c r="B17" s="31">
        <f>VLOOKUP(A17,Master!$A:$H,2,FALSE)</f>
        <v>41230</v>
      </c>
      <c r="C17" s="65">
        <f>VLOOKUP(A17,Master!$A:$H,3,FALSE)</f>
        <v>0.33333333333333331</v>
      </c>
      <c r="D17" s="31" t="str">
        <f>VLOOKUP(A17,Master!$A:$H,4,FALSE)</f>
        <v>OLA</v>
      </c>
      <c r="E17" s="31" t="s">
        <v>26</v>
      </c>
      <c r="F17" s="31" t="s">
        <v>18</v>
      </c>
      <c r="G17" s="66">
        <f>VLOOKUP(A17,Master!$A:$H,7,FALSE)</f>
        <v>3</v>
      </c>
      <c r="H17" s="31" t="str">
        <f>VLOOKUP(A17,Master!$A:$H,8,FALSE)</f>
        <v>Girls</v>
      </c>
      <c r="I17" s="5" t="str">
        <f t="shared" si="0"/>
        <v>SPC1STM1</v>
      </c>
      <c r="J17" s="5" t="str">
        <f t="shared" si="1"/>
        <v>OLASTM1</v>
      </c>
      <c r="K17" s="5"/>
      <c r="L17" s="5"/>
      <c r="M17" s="5"/>
      <c r="P17" s="74" t="s">
        <v>27</v>
      </c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6"/>
    </row>
    <row r="18" spans="1:30" ht="12.6" customHeight="1" x14ac:dyDescent="0.15">
      <c r="A18" s="29" t="s">
        <v>201</v>
      </c>
      <c r="B18" s="31">
        <f>VLOOKUP(A18,Master!$A:$H,2,FALSE)</f>
        <v>41230</v>
      </c>
      <c r="C18" s="65">
        <f>VLOOKUP(A18,Master!$A:$H,3,FALSE)</f>
        <v>0.375</v>
      </c>
      <c r="D18" s="31" t="str">
        <f>VLOOKUP(A18,Master!$A:$H,4,FALSE)</f>
        <v>HSP</v>
      </c>
      <c r="E18" s="31" t="s">
        <v>19</v>
      </c>
      <c r="F18" s="31" t="s">
        <v>48</v>
      </c>
      <c r="G18" s="66">
        <f>VLOOKUP(A18,Master!$A:$H,7,FALSE)</f>
        <v>3</v>
      </c>
      <c r="H18" s="31" t="str">
        <f>VLOOKUP(A18,Master!$A:$H,8,FALSE)</f>
        <v>Girls</v>
      </c>
      <c r="I18" s="5" t="str">
        <f t="shared" si="0"/>
        <v>SJN1NDA1</v>
      </c>
      <c r="J18" s="5" t="str">
        <f t="shared" si="1"/>
        <v>HSPNDA1</v>
      </c>
      <c r="K18" s="5"/>
      <c r="L18" s="5"/>
      <c r="M18" s="5"/>
      <c r="O18" s="9"/>
      <c r="P18" s="10" t="str">
        <f>N2</f>
        <v>BRG1</v>
      </c>
      <c r="Q18" s="10" t="str">
        <f>N3</f>
        <v>CTK1</v>
      </c>
      <c r="R18" s="10" t="str">
        <f>N4</f>
        <v>CTK2</v>
      </c>
      <c r="S18" s="10" t="str">
        <f>N5</f>
        <v>HSP1</v>
      </c>
      <c r="T18" s="10" t="str">
        <f>N6</f>
        <v>IHM1</v>
      </c>
      <c r="U18" s="10" t="str">
        <f>N7</f>
        <v>IHM2</v>
      </c>
      <c r="V18" s="10" t="str">
        <f>N8</f>
        <v>JOE1</v>
      </c>
      <c r="W18" s="10" t="str">
        <f>N9</f>
        <v>JUD1</v>
      </c>
      <c r="X18" s="10" t="str">
        <f>N10</f>
        <v>NDA1</v>
      </c>
      <c r="Y18" s="10" t="str">
        <f>N11</f>
        <v>OLA1</v>
      </c>
      <c r="Z18" s="10" t="str">
        <f>N12</f>
        <v>SJN1</v>
      </c>
      <c r="AA18" s="10" t="str">
        <f>N13</f>
        <v>SPC1</v>
      </c>
      <c r="AB18" s="10" t="str">
        <f>N14</f>
        <v>STM1</v>
      </c>
      <c r="AC18" s="10" t="str">
        <f>N15</f>
        <v>STM2</v>
      </c>
      <c r="AD18" s="10" t="s">
        <v>29</v>
      </c>
    </row>
    <row r="19" spans="1:30" ht="12.6" customHeight="1" x14ac:dyDescent="0.15">
      <c r="A19" s="29" t="s">
        <v>202</v>
      </c>
      <c r="B19" s="31">
        <f>VLOOKUP(A19,Master!$A:$H,2,FALSE)</f>
        <v>41230</v>
      </c>
      <c r="C19" s="65">
        <f>VLOOKUP(A19,Master!$A:$H,3,FALSE)</f>
        <v>0.33333333333333331</v>
      </c>
      <c r="D19" s="31" t="str">
        <f>VLOOKUP(A19,Master!$A:$H,4,FALSE)</f>
        <v>SJN</v>
      </c>
      <c r="E19" s="31" t="s">
        <v>12</v>
      </c>
      <c r="F19" s="31" t="s">
        <v>6</v>
      </c>
      <c r="G19" s="66">
        <f>VLOOKUP(A19,Master!$A:$H,7,FALSE)</f>
        <v>3</v>
      </c>
      <c r="H19" s="31" t="str">
        <f>VLOOKUP(A19,Master!$A:$H,8,FALSE)</f>
        <v>Girls</v>
      </c>
      <c r="I19" s="5" t="str">
        <f t="shared" si="0"/>
        <v>JUD1IHM2</v>
      </c>
      <c r="J19" s="5" t="str">
        <f t="shared" si="1"/>
        <v>SJNIHM2</v>
      </c>
      <c r="K19" s="5"/>
      <c r="L19" s="5"/>
      <c r="M19" s="5"/>
      <c r="N19" s="77" t="s">
        <v>40</v>
      </c>
      <c r="O19" s="8" t="str">
        <f t="shared" ref="O19:O32" si="9">N2</f>
        <v>BRG1</v>
      </c>
      <c r="P19" s="10"/>
      <c r="Q19" s="40">
        <f t="shared" ref="Q19:AC26" si="10">COUNTIF($I$2:$I$71,CONCATENATE($O19,Q$18))</f>
        <v>1</v>
      </c>
      <c r="R19" s="40">
        <f t="shared" si="10"/>
        <v>0</v>
      </c>
      <c r="S19" s="40">
        <f t="shared" si="10"/>
        <v>1</v>
      </c>
      <c r="T19" s="40">
        <f t="shared" si="10"/>
        <v>0</v>
      </c>
      <c r="U19" s="40">
        <f t="shared" si="10"/>
        <v>0</v>
      </c>
      <c r="V19" s="40">
        <f t="shared" si="10"/>
        <v>0</v>
      </c>
      <c r="W19" s="40">
        <f t="shared" si="10"/>
        <v>1</v>
      </c>
      <c r="X19" s="40">
        <f t="shared" si="10"/>
        <v>0</v>
      </c>
      <c r="Y19" s="40">
        <f t="shared" si="10"/>
        <v>1</v>
      </c>
      <c r="Z19" s="40">
        <f t="shared" si="10"/>
        <v>1</v>
      </c>
      <c r="AA19" s="40">
        <f t="shared" si="10"/>
        <v>0</v>
      </c>
      <c r="AB19" s="40">
        <f t="shared" si="10"/>
        <v>0</v>
      </c>
      <c r="AC19" s="40">
        <f t="shared" si="10"/>
        <v>0</v>
      </c>
      <c r="AD19" s="23">
        <f t="shared" ref="AD19:AD32" si="11">SUM(P19:AC19)</f>
        <v>5</v>
      </c>
    </row>
    <row r="20" spans="1:30" ht="12.6" customHeight="1" x14ac:dyDescent="0.15">
      <c r="A20" s="29" t="s">
        <v>203</v>
      </c>
      <c r="B20" s="31">
        <f>VLOOKUP(A20,Master!$A:$H,2,FALSE)</f>
        <v>41230</v>
      </c>
      <c r="C20" s="65">
        <f>VLOOKUP(A20,Master!$A:$H,3,FALSE)</f>
        <v>0.375</v>
      </c>
      <c r="D20" s="31" t="str">
        <f>VLOOKUP(A20,Master!$A:$H,4,FALSE)</f>
        <v>CTK</v>
      </c>
      <c r="E20" s="31" t="s">
        <v>7</v>
      </c>
      <c r="F20" s="31" t="s">
        <v>20</v>
      </c>
      <c r="G20" s="66">
        <f>VLOOKUP(A20,Master!$A:$H,7,FALSE)</f>
        <v>3</v>
      </c>
      <c r="H20" s="31" t="str">
        <f>VLOOKUP(A20,Master!$A:$H,8,FALSE)</f>
        <v>Girls</v>
      </c>
      <c r="I20" s="5" t="str">
        <f t="shared" si="0"/>
        <v>BRG1OLA1</v>
      </c>
      <c r="J20" s="5" t="str">
        <f t="shared" si="1"/>
        <v>CTKOLA1</v>
      </c>
      <c r="K20" s="5"/>
      <c r="L20" s="5"/>
      <c r="M20" s="5"/>
      <c r="N20" s="78"/>
      <c r="O20" s="8" t="str">
        <f t="shared" si="9"/>
        <v>CTK1</v>
      </c>
      <c r="P20" s="40">
        <f t="shared" ref="P20:P32" si="12">SUM(COUNTIF($I$2:$I$71,CONCATENATE($O20,P$18)))</f>
        <v>0</v>
      </c>
      <c r="Q20" s="10"/>
      <c r="R20" s="40">
        <f t="shared" si="10"/>
        <v>0</v>
      </c>
      <c r="S20" s="40">
        <f t="shared" si="10"/>
        <v>1</v>
      </c>
      <c r="T20" s="40">
        <f t="shared" si="10"/>
        <v>0</v>
      </c>
      <c r="U20" s="40">
        <f t="shared" si="10"/>
        <v>0</v>
      </c>
      <c r="V20" s="40">
        <f t="shared" si="10"/>
        <v>0</v>
      </c>
      <c r="W20" s="40">
        <f t="shared" si="10"/>
        <v>1</v>
      </c>
      <c r="X20" s="40">
        <f t="shared" si="10"/>
        <v>0</v>
      </c>
      <c r="Y20" s="40">
        <f t="shared" si="10"/>
        <v>1</v>
      </c>
      <c r="Z20" s="40">
        <f t="shared" si="10"/>
        <v>1</v>
      </c>
      <c r="AA20" s="40">
        <f t="shared" si="10"/>
        <v>1</v>
      </c>
      <c r="AB20" s="40">
        <f t="shared" si="10"/>
        <v>0</v>
      </c>
      <c r="AC20" s="40">
        <f t="shared" si="10"/>
        <v>0</v>
      </c>
      <c r="AD20" s="23">
        <f t="shared" si="11"/>
        <v>5</v>
      </c>
    </row>
    <row r="21" spans="1:30" ht="12.6" customHeight="1" x14ac:dyDescent="0.15">
      <c r="A21" s="29" t="s">
        <v>204</v>
      </c>
      <c r="B21" s="31">
        <f>VLOOKUP(A21,Master!$A:$H,2,FALSE)</f>
        <v>41230</v>
      </c>
      <c r="C21" s="65">
        <f>VLOOKUP(A21,Master!$A:$H,3,FALSE)</f>
        <v>0.375</v>
      </c>
      <c r="D21" s="31" t="str">
        <f>VLOOKUP(A21,Master!$A:$H,4,FALSE)</f>
        <v>SPC</v>
      </c>
      <c r="E21" s="31" t="s">
        <v>16</v>
      </c>
      <c r="F21" s="31" t="s">
        <v>43</v>
      </c>
      <c r="G21" s="66">
        <f>VLOOKUP(A21,Master!$A:$H,7,FALSE)</f>
        <v>3</v>
      </c>
      <c r="H21" s="31" t="str">
        <f>VLOOKUP(A21,Master!$A:$H,8,FALSE)</f>
        <v>Girls</v>
      </c>
      <c r="I21" s="5" t="str">
        <f t="shared" si="0"/>
        <v>CTK2JOE1</v>
      </c>
      <c r="J21" s="5" t="str">
        <f t="shared" si="1"/>
        <v>SPCJOE1</v>
      </c>
      <c r="K21" s="5"/>
      <c r="L21" s="5"/>
      <c r="M21" s="5"/>
      <c r="N21" s="78"/>
      <c r="O21" s="8" t="str">
        <f t="shared" si="9"/>
        <v>CTK2</v>
      </c>
      <c r="P21" s="40">
        <f t="shared" si="12"/>
        <v>1</v>
      </c>
      <c r="Q21" s="40">
        <f t="shared" ref="Q21:W32" si="13">SUM(COUNTIF($I$2:$I$71,CONCATENATE($O21,Q$18)))</f>
        <v>0</v>
      </c>
      <c r="R21" s="10"/>
      <c r="S21" s="40">
        <f t="shared" si="10"/>
        <v>0</v>
      </c>
      <c r="T21" s="40">
        <f t="shared" si="10"/>
        <v>1</v>
      </c>
      <c r="U21" s="40">
        <f t="shared" si="10"/>
        <v>1</v>
      </c>
      <c r="V21" s="40">
        <f t="shared" si="10"/>
        <v>1</v>
      </c>
      <c r="W21" s="40">
        <f t="shared" si="10"/>
        <v>0</v>
      </c>
      <c r="X21" s="40">
        <f t="shared" si="10"/>
        <v>1</v>
      </c>
      <c r="Y21" s="40">
        <f t="shared" si="10"/>
        <v>0</v>
      </c>
      <c r="Z21" s="40">
        <f t="shared" si="10"/>
        <v>0</v>
      </c>
      <c r="AA21" s="40">
        <f t="shared" si="10"/>
        <v>0</v>
      </c>
      <c r="AB21" s="40">
        <f t="shared" si="10"/>
        <v>0</v>
      </c>
      <c r="AC21" s="40">
        <f t="shared" si="10"/>
        <v>0</v>
      </c>
      <c r="AD21" s="23">
        <f t="shared" si="11"/>
        <v>5</v>
      </c>
    </row>
    <row r="22" spans="1:30" ht="12.6" customHeight="1" x14ac:dyDescent="0.15">
      <c r="A22" s="29" t="s">
        <v>205</v>
      </c>
      <c r="B22" s="31">
        <f>VLOOKUP(A22,Master!$A:$H,2,FALSE)</f>
        <v>41230</v>
      </c>
      <c r="C22" s="65">
        <f>VLOOKUP(A22,Master!$A:$H,3,FALSE)</f>
        <v>0.375</v>
      </c>
      <c r="D22" s="31" t="str">
        <f>VLOOKUP(A22,Master!$A:$H,4,FALSE)</f>
        <v>MAR-K</v>
      </c>
      <c r="E22" s="31" t="s">
        <v>4</v>
      </c>
      <c r="F22" s="31" t="s">
        <v>42</v>
      </c>
      <c r="G22" s="66">
        <f>VLOOKUP(A22,Master!$A:$H,7,FALSE)</f>
        <v>3</v>
      </c>
      <c r="H22" s="31" t="str">
        <f>VLOOKUP(A22,Master!$A:$H,8,FALSE)</f>
        <v>Girls</v>
      </c>
      <c r="I22" s="5" t="str">
        <f t="shared" si="0"/>
        <v>CTK1HSP1</v>
      </c>
      <c r="J22" s="5" t="str">
        <f t="shared" si="1"/>
        <v>MAR-KHSP1</v>
      </c>
      <c r="K22" s="5"/>
      <c r="L22" s="5"/>
      <c r="M22" s="5"/>
      <c r="N22" s="78"/>
      <c r="O22" s="8" t="str">
        <f t="shared" si="9"/>
        <v>HSP1</v>
      </c>
      <c r="P22" s="40">
        <f t="shared" si="12"/>
        <v>0</v>
      </c>
      <c r="Q22" s="40">
        <f t="shared" si="13"/>
        <v>0</v>
      </c>
      <c r="R22" s="40">
        <f t="shared" si="13"/>
        <v>1</v>
      </c>
      <c r="S22" s="10"/>
      <c r="T22" s="40">
        <f t="shared" si="10"/>
        <v>0</v>
      </c>
      <c r="U22" s="40">
        <f t="shared" si="10"/>
        <v>0</v>
      </c>
      <c r="V22" s="40">
        <f t="shared" si="10"/>
        <v>0</v>
      </c>
      <c r="W22" s="40">
        <f t="shared" si="10"/>
        <v>0</v>
      </c>
      <c r="X22" s="40">
        <f t="shared" si="10"/>
        <v>1</v>
      </c>
      <c r="Y22" s="40">
        <f t="shared" si="10"/>
        <v>1</v>
      </c>
      <c r="Z22" s="40">
        <f t="shared" si="10"/>
        <v>0</v>
      </c>
      <c r="AA22" s="40">
        <f t="shared" si="10"/>
        <v>0</v>
      </c>
      <c r="AB22" s="40">
        <f t="shared" si="10"/>
        <v>1</v>
      </c>
      <c r="AC22" s="40">
        <f t="shared" si="10"/>
        <v>1</v>
      </c>
      <c r="AD22" s="23">
        <f t="shared" si="11"/>
        <v>5</v>
      </c>
    </row>
    <row r="23" spans="1:30" ht="12.6" customHeight="1" x14ac:dyDescent="0.15">
      <c r="A23" s="29" t="s">
        <v>206</v>
      </c>
      <c r="B23" s="31">
        <f>VLOOKUP(A23,Master!$A:$H,2,FALSE)</f>
        <v>41244</v>
      </c>
      <c r="C23" s="65">
        <f>VLOOKUP(A23,Master!$A:$H,3,FALSE)</f>
        <v>0.375</v>
      </c>
      <c r="D23" s="31" t="str">
        <f>VLOOKUP(A23,Master!$A:$H,4,FALSE)</f>
        <v>HSP</v>
      </c>
      <c r="E23" s="31" t="s">
        <v>43</v>
      </c>
      <c r="F23" s="31" t="s">
        <v>4</v>
      </c>
      <c r="G23" s="66">
        <f>VLOOKUP(A23,Master!$A:$H,7,FALSE)</f>
        <v>3</v>
      </c>
      <c r="H23" s="31" t="str">
        <f>VLOOKUP(A23,Master!$A:$H,8,FALSE)</f>
        <v>Girls</v>
      </c>
      <c r="I23" s="5" t="str">
        <f t="shared" si="0"/>
        <v>JOE1CTK1</v>
      </c>
      <c r="J23" s="5" t="str">
        <f t="shared" si="1"/>
        <v>HSPCTK1</v>
      </c>
      <c r="K23" s="5"/>
      <c r="L23" s="5"/>
      <c r="M23" s="5"/>
      <c r="N23" s="78"/>
      <c r="O23" s="8" t="str">
        <f t="shared" si="9"/>
        <v>IHM1</v>
      </c>
      <c r="P23" s="40">
        <f t="shared" si="12"/>
        <v>0</v>
      </c>
      <c r="Q23" s="40">
        <f t="shared" si="13"/>
        <v>1</v>
      </c>
      <c r="R23" s="40">
        <f t="shared" si="13"/>
        <v>0</v>
      </c>
      <c r="S23" s="40">
        <f t="shared" si="13"/>
        <v>1</v>
      </c>
      <c r="T23" s="10"/>
      <c r="U23" s="40">
        <f t="shared" si="10"/>
        <v>0</v>
      </c>
      <c r="V23" s="40">
        <f t="shared" si="10"/>
        <v>1</v>
      </c>
      <c r="W23" s="40">
        <f t="shared" si="10"/>
        <v>0</v>
      </c>
      <c r="X23" s="40">
        <f t="shared" si="10"/>
        <v>1</v>
      </c>
      <c r="Y23" s="40">
        <f t="shared" si="10"/>
        <v>0</v>
      </c>
      <c r="Z23" s="40">
        <f t="shared" si="10"/>
        <v>0</v>
      </c>
      <c r="AA23" s="40">
        <f t="shared" si="10"/>
        <v>1</v>
      </c>
      <c r="AB23" s="40">
        <f t="shared" si="10"/>
        <v>0</v>
      </c>
      <c r="AC23" s="40">
        <f t="shared" si="10"/>
        <v>0</v>
      </c>
      <c r="AD23" s="23">
        <f t="shared" si="11"/>
        <v>5</v>
      </c>
    </row>
    <row r="24" spans="1:30" ht="12.6" customHeight="1" x14ac:dyDescent="0.15">
      <c r="A24" s="29" t="s">
        <v>207</v>
      </c>
      <c r="B24" s="31">
        <f>VLOOKUP(A24,Master!$A:$H,2,FALSE)</f>
        <v>41244</v>
      </c>
      <c r="C24" s="65">
        <f>VLOOKUP(A24,Master!$A:$H,3,FALSE)</f>
        <v>0.375</v>
      </c>
      <c r="D24" s="31" t="str">
        <f>VLOOKUP(A24,Master!$A:$H,4,FALSE)</f>
        <v>CTK</v>
      </c>
      <c r="E24" s="31" t="s">
        <v>42</v>
      </c>
      <c r="F24" s="31" t="s">
        <v>22</v>
      </c>
      <c r="G24" s="66">
        <f>VLOOKUP(A24,Master!$A:$H,7,FALSE)</f>
        <v>3</v>
      </c>
      <c r="H24" s="31" t="str">
        <f>VLOOKUP(A24,Master!$A:$H,8,FALSE)</f>
        <v>Girls</v>
      </c>
      <c r="I24" s="5" t="str">
        <f t="shared" si="0"/>
        <v>HSP1STM2</v>
      </c>
      <c r="J24" s="5" t="str">
        <f t="shared" si="1"/>
        <v>CTKSTM2</v>
      </c>
      <c r="K24" s="5"/>
      <c r="L24" s="5"/>
      <c r="M24" s="5"/>
      <c r="N24" s="78"/>
      <c r="O24" s="8" t="str">
        <f t="shared" si="9"/>
        <v>IHM2</v>
      </c>
      <c r="P24" s="40">
        <f t="shared" si="12"/>
        <v>1</v>
      </c>
      <c r="Q24" s="40">
        <f t="shared" si="13"/>
        <v>1</v>
      </c>
      <c r="R24" s="40">
        <f t="shared" si="13"/>
        <v>0</v>
      </c>
      <c r="S24" s="40">
        <f t="shared" si="13"/>
        <v>0</v>
      </c>
      <c r="T24" s="40">
        <f t="shared" si="13"/>
        <v>0</v>
      </c>
      <c r="U24" s="10"/>
      <c r="V24" s="40">
        <f t="shared" si="10"/>
        <v>0</v>
      </c>
      <c r="W24" s="40">
        <f t="shared" si="10"/>
        <v>0</v>
      </c>
      <c r="X24" s="40">
        <f t="shared" si="10"/>
        <v>0</v>
      </c>
      <c r="Y24" s="40">
        <f t="shared" si="10"/>
        <v>1</v>
      </c>
      <c r="Z24" s="40">
        <f t="shared" si="10"/>
        <v>0</v>
      </c>
      <c r="AA24" s="40">
        <f t="shared" si="10"/>
        <v>1</v>
      </c>
      <c r="AB24" s="40">
        <f t="shared" si="10"/>
        <v>1</v>
      </c>
      <c r="AC24" s="40">
        <f t="shared" si="10"/>
        <v>0</v>
      </c>
      <c r="AD24" s="23">
        <f t="shared" si="11"/>
        <v>5</v>
      </c>
    </row>
    <row r="25" spans="1:30" ht="12.6" customHeight="1" x14ac:dyDescent="0.15">
      <c r="A25" s="29" t="s">
        <v>208</v>
      </c>
      <c r="B25" s="31">
        <f>VLOOKUP(A25,Master!$A:$H,2,FALSE)</f>
        <v>41244</v>
      </c>
      <c r="C25" s="65">
        <f>VLOOKUP(A25,Master!$A:$H,3,FALSE)</f>
        <v>0.375</v>
      </c>
      <c r="D25" s="31" t="str">
        <f>VLOOKUP(A25,Master!$A:$H,4,FALSE)</f>
        <v>JOE</v>
      </c>
      <c r="E25" s="31" t="s">
        <v>15</v>
      </c>
      <c r="F25" s="31" t="s">
        <v>26</v>
      </c>
      <c r="G25" s="66">
        <f>VLOOKUP(A25,Master!$A:$H,7,FALSE)</f>
        <v>3</v>
      </c>
      <c r="H25" s="31" t="str">
        <f>VLOOKUP(A25,Master!$A:$H,8,FALSE)</f>
        <v>Girls</v>
      </c>
      <c r="I25" s="5" t="str">
        <f t="shared" si="0"/>
        <v>IHM1SPC1</v>
      </c>
      <c r="J25" s="5" t="str">
        <f t="shared" si="1"/>
        <v>JOESPC1</v>
      </c>
      <c r="K25" s="5"/>
      <c r="L25" s="5"/>
      <c r="M25" s="5"/>
      <c r="N25" s="78"/>
      <c r="O25" s="8" t="str">
        <f t="shared" si="9"/>
        <v>JOE1</v>
      </c>
      <c r="P25" s="40">
        <f t="shared" si="12"/>
        <v>1</v>
      </c>
      <c r="Q25" s="40">
        <f t="shared" si="13"/>
        <v>1</v>
      </c>
      <c r="R25" s="40">
        <f t="shared" si="13"/>
        <v>0</v>
      </c>
      <c r="S25" s="40">
        <f t="shared" si="13"/>
        <v>1</v>
      </c>
      <c r="T25" s="40">
        <f t="shared" si="13"/>
        <v>0</v>
      </c>
      <c r="U25" s="40">
        <f t="shared" si="13"/>
        <v>0</v>
      </c>
      <c r="V25" s="10"/>
      <c r="W25" s="40">
        <f t="shared" si="10"/>
        <v>0</v>
      </c>
      <c r="X25" s="40">
        <f t="shared" si="10"/>
        <v>0</v>
      </c>
      <c r="Y25" s="40">
        <f t="shared" si="10"/>
        <v>0</v>
      </c>
      <c r="Z25" s="40">
        <f t="shared" si="10"/>
        <v>0</v>
      </c>
      <c r="AA25" s="40">
        <f t="shared" si="10"/>
        <v>1</v>
      </c>
      <c r="AB25" s="40">
        <f t="shared" si="10"/>
        <v>1</v>
      </c>
      <c r="AC25" s="40">
        <f t="shared" si="10"/>
        <v>0</v>
      </c>
      <c r="AD25" s="23">
        <f t="shared" si="11"/>
        <v>5</v>
      </c>
    </row>
    <row r="26" spans="1:30" ht="12.6" customHeight="1" x14ac:dyDescent="0.15">
      <c r="A26" s="29" t="s">
        <v>209</v>
      </c>
      <c r="B26" s="31">
        <f>VLOOKUP(A26,Master!$A:$H,2,FALSE)</f>
        <v>41244</v>
      </c>
      <c r="C26" s="65">
        <f>VLOOKUP(A26,Master!$A:$H,3,FALSE)</f>
        <v>0.33333333333333298</v>
      </c>
      <c r="D26" s="31" t="str">
        <f>VLOOKUP(A26,Master!$A:$H,4,FALSE)</f>
        <v>CTK</v>
      </c>
      <c r="E26" s="31" t="s">
        <v>48</v>
      </c>
      <c r="F26" s="31" t="s">
        <v>7</v>
      </c>
      <c r="G26" s="66">
        <f>VLOOKUP(A26,Master!$A:$H,7,FALSE)</f>
        <v>3</v>
      </c>
      <c r="H26" s="31" t="str">
        <f>VLOOKUP(A26,Master!$A:$H,8,FALSE)</f>
        <v>Girls</v>
      </c>
      <c r="I26" s="5" t="str">
        <f t="shared" si="0"/>
        <v>NDA1BRG1</v>
      </c>
      <c r="J26" s="5" t="str">
        <f t="shared" si="1"/>
        <v>CTKBRG1</v>
      </c>
      <c r="K26" s="5"/>
      <c r="L26" s="5"/>
      <c r="M26" s="5"/>
      <c r="N26" s="78"/>
      <c r="O26" s="8" t="str">
        <f t="shared" si="9"/>
        <v>JUD1</v>
      </c>
      <c r="P26" s="40">
        <f t="shared" si="12"/>
        <v>0</v>
      </c>
      <c r="Q26" s="40">
        <f t="shared" si="13"/>
        <v>0</v>
      </c>
      <c r="R26" s="40">
        <f t="shared" si="13"/>
        <v>1</v>
      </c>
      <c r="S26" s="40">
        <f t="shared" si="13"/>
        <v>0</v>
      </c>
      <c r="T26" s="40">
        <f t="shared" si="13"/>
        <v>1</v>
      </c>
      <c r="U26" s="40">
        <f t="shared" si="13"/>
        <v>1</v>
      </c>
      <c r="V26" s="40">
        <f t="shared" si="13"/>
        <v>0</v>
      </c>
      <c r="W26" s="10"/>
      <c r="X26" s="40">
        <f t="shared" si="10"/>
        <v>0</v>
      </c>
      <c r="Y26" s="40">
        <f t="shared" si="10"/>
        <v>0</v>
      </c>
      <c r="Z26" s="40">
        <f t="shared" si="10"/>
        <v>1</v>
      </c>
      <c r="AA26" s="40">
        <f t="shared" si="10"/>
        <v>0</v>
      </c>
      <c r="AB26" s="40">
        <f t="shared" si="10"/>
        <v>0</v>
      </c>
      <c r="AC26" s="40">
        <f t="shared" si="10"/>
        <v>1</v>
      </c>
      <c r="AD26" s="23">
        <f t="shared" si="11"/>
        <v>5</v>
      </c>
    </row>
    <row r="27" spans="1:30" ht="12.6" customHeight="1" x14ac:dyDescent="0.15">
      <c r="A27" s="29" t="s">
        <v>210</v>
      </c>
      <c r="B27" s="31">
        <f>VLOOKUP(A27,Master!$A:$H,2,FALSE)</f>
        <v>41244</v>
      </c>
      <c r="C27" s="65">
        <f>VLOOKUP(A27,Master!$A:$H,3,FALSE)</f>
        <v>0.41666666666666669</v>
      </c>
      <c r="D27" s="31" t="str">
        <f>VLOOKUP(A27,Master!$A:$H,4,FALSE)</f>
        <v>BRG</v>
      </c>
      <c r="E27" s="31" t="s">
        <v>12</v>
      </c>
      <c r="F27" s="31" t="s">
        <v>19</v>
      </c>
      <c r="G27" s="66">
        <f>VLOOKUP(A27,Master!$A:$H,7,FALSE)</f>
        <v>3</v>
      </c>
      <c r="H27" s="31" t="str">
        <f>VLOOKUP(A27,Master!$A:$H,8,FALSE)</f>
        <v>Girls</v>
      </c>
      <c r="I27" s="5" t="str">
        <f t="shared" si="0"/>
        <v>JUD1SJN1</v>
      </c>
      <c r="J27" s="5" t="str">
        <f t="shared" si="1"/>
        <v>BRGSJN1</v>
      </c>
      <c r="K27" s="5"/>
      <c r="L27" s="5"/>
      <c r="M27" s="5"/>
      <c r="N27" s="78"/>
      <c r="O27" s="8" t="str">
        <f t="shared" si="9"/>
        <v>NDA1</v>
      </c>
      <c r="P27" s="40">
        <f t="shared" si="12"/>
        <v>1</v>
      </c>
      <c r="Q27" s="40">
        <f t="shared" si="13"/>
        <v>1</v>
      </c>
      <c r="R27" s="40">
        <f t="shared" si="13"/>
        <v>0</v>
      </c>
      <c r="S27" s="40">
        <f t="shared" si="13"/>
        <v>0</v>
      </c>
      <c r="T27" s="40">
        <f t="shared" si="13"/>
        <v>0</v>
      </c>
      <c r="U27" s="40">
        <f t="shared" si="13"/>
        <v>1</v>
      </c>
      <c r="V27" s="40">
        <f t="shared" si="13"/>
        <v>0</v>
      </c>
      <c r="W27" s="40">
        <f t="shared" si="13"/>
        <v>1</v>
      </c>
      <c r="X27" s="10"/>
      <c r="Y27" s="40">
        <f>COUNTIF($I$2:$I$71,CONCATENATE($O27,Y$18))</f>
        <v>0</v>
      </c>
      <c r="Z27" s="40">
        <f>COUNTIF($I$2:$I$71,CONCATENATE($O27,Z$18))</f>
        <v>0</v>
      </c>
      <c r="AA27" s="40">
        <f>COUNTIF($I$2:$I$71,CONCATENATE($O27,AA$18))</f>
        <v>1</v>
      </c>
      <c r="AB27" s="40">
        <f>COUNTIF($I$2:$I$71,CONCATENATE($O27,AB$18))</f>
        <v>0</v>
      </c>
      <c r="AC27" s="40">
        <f>COUNTIF($I$2:$I$71,CONCATENATE($O27,AC$18))</f>
        <v>0</v>
      </c>
      <c r="AD27" s="23">
        <f t="shared" si="11"/>
        <v>5</v>
      </c>
    </row>
    <row r="28" spans="1:30" ht="12.6" customHeight="1" x14ac:dyDescent="0.15">
      <c r="A28" s="29" t="s">
        <v>211</v>
      </c>
      <c r="B28" s="31">
        <f>VLOOKUP(A28,Master!$A:$H,2,FALSE)</f>
        <v>41244</v>
      </c>
      <c r="C28" s="65">
        <f>VLOOKUP(A28,Master!$A:$H,3,FALSE)</f>
        <v>0.41666666666666669</v>
      </c>
      <c r="D28" s="31" t="str">
        <f>VLOOKUP(A28,Master!$A:$H,4,FALSE)</f>
        <v>STM</v>
      </c>
      <c r="E28" s="31" t="s">
        <v>6</v>
      </c>
      <c r="F28" s="31" t="s">
        <v>18</v>
      </c>
      <c r="G28" s="66">
        <f>VLOOKUP(A28,Master!$A:$H,7,FALSE)</f>
        <v>3</v>
      </c>
      <c r="H28" s="31" t="str">
        <f>VLOOKUP(A28,Master!$A:$H,8,FALSE)</f>
        <v>Girls</v>
      </c>
      <c r="I28" s="5" t="str">
        <f t="shared" si="0"/>
        <v>IHM2STM1</v>
      </c>
      <c r="J28" s="5" t="str">
        <f t="shared" si="1"/>
        <v>STMSTM1</v>
      </c>
      <c r="K28" s="5"/>
      <c r="L28" s="5"/>
      <c r="M28" s="5"/>
      <c r="N28" s="78"/>
      <c r="O28" s="8" t="str">
        <f t="shared" si="9"/>
        <v>OLA1</v>
      </c>
      <c r="P28" s="40">
        <f t="shared" si="12"/>
        <v>0</v>
      </c>
      <c r="Q28" s="40">
        <f t="shared" si="13"/>
        <v>0</v>
      </c>
      <c r="R28" s="40">
        <f t="shared" si="13"/>
        <v>1</v>
      </c>
      <c r="S28" s="40">
        <f t="shared" si="13"/>
        <v>0</v>
      </c>
      <c r="T28" s="40">
        <f t="shared" si="13"/>
        <v>1</v>
      </c>
      <c r="U28" s="40">
        <f t="shared" si="13"/>
        <v>0</v>
      </c>
      <c r="V28" s="40">
        <f t="shared" si="13"/>
        <v>1</v>
      </c>
      <c r="W28" s="40">
        <f t="shared" si="13"/>
        <v>0</v>
      </c>
      <c r="X28" s="40">
        <f>SUM(COUNTIF($I$2:$I$71,CONCATENATE($O28,X$18)))</f>
        <v>0</v>
      </c>
      <c r="Y28" s="10"/>
      <c r="Z28" s="40">
        <f>COUNTIF($I$2:$I$71,CONCATENATE($O28,Z$18))</f>
        <v>1</v>
      </c>
      <c r="AA28" s="40">
        <f>COUNTIF($I$2:$I$71,CONCATENATE($O28,AA$18))</f>
        <v>0</v>
      </c>
      <c r="AB28" s="40">
        <f>COUNTIF($I$2:$I$71,CONCATENATE($O28,AB$18))</f>
        <v>0</v>
      </c>
      <c r="AC28" s="40">
        <f>COUNTIF($I$2:$I$71,CONCATENATE($O28,AC$18))</f>
        <v>1</v>
      </c>
      <c r="AD28" s="23">
        <f t="shared" si="11"/>
        <v>5</v>
      </c>
    </row>
    <row r="29" spans="1:30" ht="12.6" customHeight="1" x14ac:dyDescent="0.15">
      <c r="A29" s="29" t="s">
        <v>212</v>
      </c>
      <c r="B29" s="31">
        <f>VLOOKUP(A29,Master!$A:$H,2,FALSE)</f>
        <v>41244</v>
      </c>
      <c r="C29" s="65">
        <f>VLOOKUP(A29,Master!$A:$H,3,FALSE)</f>
        <v>0.33333333333333331</v>
      </c>
      <c r="D29" s="31" t="str">
        <f>VLOOKUP(A29,Master!$A:$H,4,FALSE)</f>
        <v>OLA</v>
      </c>
      <c r="E29" s="31" t="s">
        <v>20</v>
      </c>
      <c r="F29" s="31" t="s">
        <v>16</v>
      </c>
      <c r="G29" s="66">
        <f>VLOOKUP(A29,Master!$A:$H,7,FALSE)</f>
        <v>3</v>
      </c>
      <c r="H29" s="31" t="str">
        <f>VLOOKUP(A29,Master!$A:$H,8,FALSE)</f>
        <v>Girls</v>
      </c>
      <c r="I29" s="5" t="str">
        <f t="shared" si="0"/>
        <v>OLA1CTK2</v>
      </c>
      <c r="J29" s="5" t="str">
        <f t="shared" si="1"/>
        <v>OLACTK2</v>
      </c>
      <c r="K29" s="5"/>
      <c r="L29" s="5"/>
      <c r="M29" s="5"/>
      <c r="N29" s="78"/>
      <c r="O29" s="8" t="str">
        <f t="shared" si="9"/>
        <v>SJN1</v>
      </c>
      <c r="P29" s="40">
        <f t="shared" si="12"/>
        <v>0</v>
      </c>
      <c r="Q29" s="40">
        <f t="shared" si="13"/>
        <v>0</v>
      </c>
      <c r="R29" s="40">
        <f t="shared" si="13"/>
        <v>1</v>
      </c>
      <c r="S29" s="40">
        <f t="shared" si="13"/>
        <v>0</v>
      </c>
      <c r="T29" s="40">
        <f t="shared" si="13"/>
        <v>0</v>
      </c>
      <c r="U29" s="40">
        <f t="shared" si="13"/>
        <v>1</v>
      </c>
      <c r="V29" s="40">
        <f t="shared" si="13"/>
        <v>1</v>
      </c>
      <c r="W29" s="40">
        <f t="shared" si="13"/>
        <v>0</v>
      </c>
      <c r="X29" s="40">
        <f>SUM(COUNTIF($I$2:$I$71,CONCATENATE($O29,X$18)))</f>
        <v>1</v>
      </c>
      <c r="Y29" s="40">
        <f>SUM(COUNTIF($I$2:$I$71,CONCATENATE($O29,Y$18)))</f>
        <v>0</v>
      </c>
      <c r="Z29" s="10"/>
      <c r="AA29" s="40">
        <f>COUNTIF($I$2:$I$71,CONCATENATE($O29,AA$18))</f>
        <v>0</v>
      </c>
      <c r="AB29" s="40">
        <f>COUNTIF($I$2:$I$71,CONCATENATE($O29,AB$18))</f>
        <v>0</v>
      </c>
      <c r="AC29" s="40">
        <f>COUNTIF($I$2:$I$71,CONCATENATE($O29,AC$18))</f>
        <v>1</v>
      </c>
      <c r="AD29" s="23">
        <f t="shared" si="11"/>
        <v>5</v>
      </c>
    </row>
    <row r="30" spans="1:30" ht="12.6" customHeight="1" x14ac:dyDescent="0.15">
      <c r="A30" s="29" t="s">
        <v>213</v>
      </c>
      <c r="B30" s="31">
        <f>VLOOKUP(A30,Master!$A:$H,2,FALSE)</f>
        <v>41251</v>
      </c>
      <c r="C30" s="65">
        <f>VLOOKUP(A30,Master!$A:$H,3,FALSE)</f>
        <v>0.41666666666666702</v>
      </c>
      <c r="D30" s="31" t="str">
        <f>VLOOKUP(A30,Master!$A:$H,4,FALSE)</f>
        <v>SJN</v>
      </c>
      <c r="E30" s="31" t="s">
        <v>4</v>
      </c>
      <c r="F30" s="31" t="s">
        <v>20</v>
      </c>
      <c r="G30" s="66">
        <f>VLOOKUP(A30,Master!$A:$H,7,FALSE)</f>
        <v>3</v>
      </c>
      <c r="H30" s="31" t="str">
        <f>VLOOKUP(A30,Master!$A:$H,8,FALSE)</f>
        <v>Girls</v>
      </c>
      <c r="I30" s="5" t="str">
        <f t="shared" si="0"/>
        <v>CTK1OLA1</v>
      </c>
      <c r="J30" s="5" t="str">
        <f t="shared" si="1"/>
        <v>SJNOLA1</v>
      </c>
      <c r="K30" s="5"/>
      <c r="L30" s="5"/>
      <c r="M30" s="5"/>
      <c r="N30" s="78"/>
      <c r="O30" s="8" t="str">
        <f t="shared" si="9"/>
        <v>SPC1</v>
      </c>
      <c r="P30" s="40">
        <f t="shared" si="12"/>
        <v>0</v>
      </c>
      <c r="Q30" s="40">
        <f t="shared" si="13"/>
        <v>0</v>
      </c>
      <c r="R30" s="40">
        <f t="shared" si="13"/>
        <v>0</v>
      </c>
      <c r="S30" s="40">
        <f t="shared" si="13"/>
        <v>1</v>
      </c>
      <c r="T30" s="40">
        <f t="shared" si="13"/>
        <v>0</v>
      </c>
      <c r="U30" s="40">
        <f t="shared" si="13"/>
        <v>0</v>
      </c>
      <c r="V30" s="40">
        <f t="shared" si="13"/>
        <v>0</v>
      </c>
      <c r="W30" s="40">
        <f t="shared" si="13"/>
        <v>1</v>
      </c>
      <c r="X30" s="40">
        <f>SUM(COUNTIF($I$2:$I$71,CONCATENATE($O30,X$18)))</f>
        <v>0</v>
      </c>
      <c r="Y30" s="40">
        <f>SUM(COUNTIF($I$2:$I$71,CONCATENATE($O30,Y$18)))</f>
        <v>1</v>
      </c>
      <c r="Z30" s="40">
        <f>SUM(COUNTIF($I$2:$I$71,CONCATENATE($O30,Z$18)))</f>
        <v>0</v>
      </c>
      <c r="AA30" s="10"/>
      <c r="AB30" s="40">
        <f>COUNTIF($I$2:$I$71,CONCATENATE($O30,AB$18))</f>
        <v>1</v>
      </c>
      <c r="AC30" s="40">
        <f>COUNTIF($I$2:$I$71,CONCATENATE($O30,AC$18))</f>
        <v>1</v>
      </c>
      <c r="AD30" s="23">
        <f t="shared" si="11"/>
        <v>5</v>
      </c>
    </row>
    <row r="31" spans="1:30" ht="12.6" customHeight="1" x14ac:dyDescent="0.15">
      <c r="A31" s="29" t="s">
        <v>214</v>
      </c>
      <c r="B31" s="31">
        <f>VLOOKUP(A31,Master!$A:$H,2,FALSE)</f>
        <v>41251</v>
      </c>
      <c r="C31" s="65">
        <f>VLOOKUP(A31,Master!$A:$H,3,FALSE)</f>
        <v>0.375</v>
      </c>
      <c r="D31" s="31" t="str">
        <f>VLOOKUP(A31,Master!$A:$H,4,FALSE)</f>
        <v>JOE</v>
      </c>
      <c r="E31" s="31" t="s">
        <v>22</v>
      </c>
      <c r="F31" s="31" t="s">
        <v>43</v>
      </c>
      <c r="G31" s="66">
        <f>VLOOKUP(A31,Master!$A:$H,7,FALSE)</f>
        <v>3</v>
      </c>
      <c r="H31" s="31" t="str">
        <f>VLOOKUP(A31,Master!$A:$H,8,FALSE)</f>
        <v>Girls</v>
      </c>
      <c r="I31" s="5" t="str">
        <f t="shared" si="0"/>
        <v>STM2JOE1</v>
      </c>
      <c r="J31" s="5" t="str">
        <f t="shared" si="1"/>
        <v>JOEJOE1</v>
      </c>
      <c r="K31" s="5"/>
      <c r="L31" s="5"/>
      <c r="M31" s="5"/>
      <c r="N31" s="78"/>
      <c r="O31" s="8" t="str">
        <f t="shared" si="9"/>
        <v>STM1</v>
      </c>
      <c r="P31" s="40">
        <f t="shared" si="12"/>
        <v>1</v>
      </c>
      <c r="Q31" s="40">
        <f t="shared" si="13"/>
        <v>0</v>
      </c>
      <c r="R31" s="40">
        <f t="shared" si="13"/>
        <v>1</v>
      </c>
      <c r="S31" s="40">
        <f t="shared" si="13"/>
        <v>0</v>
      </c>
      <c r="T31" s="40">
        <f t="shared" si="13"/>
        <v>1</v>
      </c>
      <c r="U31" s="40">
        <f t="shared" si="13"/>
        <v>0</v>
      </c>
      <c r="V31" s="40">
        <f t="shared" si="13"/>
        <v>0</v>
      </c>
      <c r="W31" s="40">
        <f t="shared" si="13"/>
        <v>1</v>
      </c>
      <c r="X31" s="40">
        <f>SUM(COUNTIF($I$2:$I$71,CONCATENATE($O31,X$18)))</f>
        <v>0</v>
      </c>
      <c r="Y31" s="40">
        <f>SUM(COUNTIF($I$2:$I$71,CONCATENATE($O31,Y$18)))</f>
        <v>0</v>
      </c>
      <c r="Z31" s="40">
        <f>SUM(COUNTIF($I$2:$I$71,CONCATENATE($O31,Z$18)))</f>
        <v>1</v>
      </c>
      <c r="AA31" s="40">
        <f>SUM(COUNTIF($I$2:$I$71,CONCATENATE($O31,AA$18)))</f>
        <v>0</v>
      </c>
      <c r="AB31" s="10"/>
      <c r="AC31" s="40">
        <f>COUNTIF($I$2:$I$71,CONCATENATE($O31,AC$18))</f>
        <v>0</v>
      </c>
      <c r="AD31" s="23">
        <f t="shared" si="11"/>
        <v>5</v>
      </c>
    </row>
    <row r="32" spans="1:30" ht="12.6" customHeight="1" x14ac:dyDescent="0.15">
      <c r="A32" s="29" t="s">
        <v>215</v>
      </c>
      <c r="B32" s="31">
        <f>VLOOKUP(A32,Master!$A:$H,2,FALSE)</f>
        <v>41251</v>
      </c>
      <c r="C32" s="65">
        <f>VLOOKUP(A32,Master!$A:$H,3,FALSE)</f>
        <v>0.375</v>
      </c>
      <c r="D32" s="31" t="str">
        <f>VLOOKUP(A32,Master!$A:$H,4,FALSE)</f>
        <v>IHM</v>
      </c>
      <c r="E32" s="31" t="s">
        <v>26</v>
      </c>
      <c r="F32" s="31" t="s">
        <v>42</v>
      </c>
      <c r="G32" s="66">
        <f>VLOOKUP(A32,Master!$A:$H,7,FALSE)</f>
        <v>3</v>
      </c>
      <c r="H32" s="31" t="str">
        <f>VLOOKUP(A32,Master!$A:$H,8,FALSE)</f>
        <v>Girls</v>
      </c>
      <c r="I32" s="5" t="str">
        <f t="shared" si="0"/>
        <v>SPC1HSP1</v>
      </c>
      <c r="J32" s="5" t="str">
        <f t="shared" si="1"/>
        <v>IHMHSP1</v>
      </c>
      <c r="K32" s="5"/>
      <c r="L32" s="5"/>
      <c r="M32" s="5"/>
      <c r="N32" s="78"/>
      <c r="O32" s="8" t="str">
        <f t="shared" si="9"/>
        <v>STM2</v>
      </c>
      <c r="P32" s="40">
        <f t="shared" si="12"/>
        <v>0</v>
      </c>
      <c r="Q32" s="40">
        <f t="shared" si="13"/>
        <v>0</v>
      </c>
      <c r="R32" s="40">
        <f t="shared" si="13"/>
        <v>0</v>
      </c>
      <c r="S32" s="40">
        <f t="shared" si="13"/>
        <v>0</v>
      </c>
      <c r="T32" s="40">
        <f t="shared" si="13"/>
        <v>1</v>
      </c>
      <c r="U32" s="40">
        <f t="shared" si="13"/>
        <v>1</v>
      </c>
      <c r="V32" s="40">
        <f t="shared" si="13"/>
        <v>1</v>
      </c>
      <c r="W32" s="40">
        <f t="shared" si="13"/>
        <v>0</v>
      </c>
      <c r="X32" s="40">
        <f>SUM(COUNTIF($I$2:$I$71,CONCATENATE($O32,X$18)))</f>
        <v>1</v>
      </c>
      <c r="Y32" s="40">
        <f>SUM(COUNTIF($I$2:$I$71,CONCATENATE($O32,Y$18)))</f>
        <v>0</v>
      </c>
      <c r="Z32" s="40">
        <f>SUM(COUNTIF($I$2:$I$71,CONCATENATE($O32,Z$18)))</f>
        <v>0</v>
      </c>
      <c r="AA32" s="40">
        <f>SUM(COUNTIF($I$2:$I$71,CONCATENATE($O32,AA$18)))</f>
        <v>0</v>
      </c>
      <c r="AB32" s="40">
        <f>SUM(COUNTIF($I$2:$I$71,CONCATENATE($O32,AB$18)))</f>
        <v>1</v>
      </c>
      <c r="AC32" s="10"/>
      <c r="AD32" s="23">
        <f t="shared" si="11"/>
        <v>5</v>
      </c>
    </row>
    <row r="33" spans="1:30" ht="12.6" customHeight="1" x14ac:dyDescent="0.15">
      <c r="A33" s="29" t="s">
        <v>216</v>
      </c>
      <c r="B33" s="31">
        <f>VLOOKUP(A33,Master!$A:$H,2,FALSE)</f>
        <v>41251</v>
      </c>
      <c r="C33" s="65">
        <f>VLOOKUP(A33,Master!$A:$H,3,FALSE)</f>
        <v>0.41666666666666702</v>
      </c>
      <c r="D33" s="31" t="str">
        <f>VLOOKUP(A33,Master!$A:$H,4,FALSE)</f>
        <v>IHM</v>
      </c>
      <c r="E33" s="31" t="s">
        <v>18</v>
      </c>
      <c r="F33" s="31" t="s">
        <v>15</v>
      </c>
      <c r="G33" s="66">
        <f>VLOOKUP(A33,Master!$A:$H,7,FALSE)</f>
        <v>3</v>
      </c>
      <c r="H33" s="31" t="str">
        <f>VLOOKUP(A33,Master!$A:$H,8,FALSE)</f>
        <v>Girls</v>
      </c>
      <c r="I33" s="5" t="str">
        <f t="shared" si="0"/>
        <v>STM1IHM1</v>
      </c>
      <c r="J33" s="5" t="str">
        <f t="shared" si="1"/>
        <v>IHMIHM1</v>
      </c>
      <c r="K33" s="5"/>
      <c r="L33" s="5"/>
      <c r="M33" s="5"/>
      <c r="N33" s="79"/>
      <c r="O33" s="55" t="s">
        <v>29</v>
      </c>
      <c r="P33" s="9">
        <f t="shared" ref="P33:AC33" si="14">SUM(P19:P32)</f>
        <v>5</v>
      </c>
      <c r="Q33" s="9">
        <f t="shared" si="14"/>
        <v>5</v>
      </c>
      <c r="R33" s="9">
        <f t="shared" si="14"/>
        <v>5</v>
      </c>
      <c r="S33" s="9">
        <f t="shared" si="14"/>
        <v>5</v>
      </c>
      <c r="T33" s="9">
        <f t="shared" si="14"/>
        <v>5</v>
      </c>
      <c r="U33" s="9">
        <f t="shared" si="14"/>
        <v>5</v>
      </c>
      <c r="V33" s="9">
        <f t="shared" si="14"/>
        <v>5</v>
      </c>
      <c r="W33" s="9">
        <f t="shared" si="14"/>
        <v>5</v>
      </c>
      <c r="X33" s="9">
        <f t="shared" si="14"/>
        <v>5</v>
      </c>
      <c r="Y33" s="9">
        <f t="shared" si="14"/>
        <v>5</v>
      </c>
      <c r="Z33" s="9">
        <f t="shared" si="14"/>
        <v>5</v>
      </c>
      <c r="AA33" s="9">
        <f t="shared" si="14"/>
        <v>5</v>
      </c>
      <c r="AB33" s="9">
        <f t="shared" si="14"/>
        <v>5</v>
      </c>
      <c r="AC33" s="9">
        <f t="shared" si="14"/>
        <v>5</v>
      </c>
      <c r="AD33" s="10"/>
    </row>
    <row r="34" spans="1:30" ht="12.6" customHeight="1" x14ac:dyDescent="0.2">
      <c r="A34" s="29" t="s">
        <v>217</v>
      </c>
      <c r="B34" s="31">
        <f>VLOOKUP(A34,Master!$A:$H,2,FALSE)</f>
        <v>41251</v>
      </c>
      <c r="C34" s="65">
        <f>VLOOKUP(A34,Master!$A:$H,3,FALSE)</f>
        <v>0.375</v>
      </c>
      <c r="D34" s="31" t="str">
        <f>VLOOKUP(A34,Master!$A:$H,4,FALSE)</f>
        <v>MAR-K</v>
      </c>
      <c r="E34" s="31" t="s">
        <v>16</v>
      </c>
      <c r="F34" s="31" t="s">
        <v>48</v>
      </c>
      <c r="G34" s="66">
        <f>VLOOKUP(A34,Master!$A:$H,7,FALSE)</f>
        <v>3</v>
      </c>
      <c r="H34" s="31" t="str">
        <f>VLOOKUP(A34,Master!$A:$H,8,FALSE)</f>
        <v>Girls</v>
      </c>
      <c r="I34" s="5" t="str">
        <f t="shared" si="0"/>
        <v>CTK2NDA1</v>
      </c>
      <c r="J34" s="5" t="str">
        <f t="shared" si="1"/>
        <v>MAR-KNDA1</v>
      </c>
      <c r="K34" s="5"/>
      <c r="L34" s="5"/>
      <c r="M34" s="5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30" ht="12.6" customHeight="1" x14ac:dyDescent="0.15">
      <c r="A35" s="29" t="s">
        <v>218</v>
      </c>
      <c r="B35" s="31">
        <f>VLOOKUP(A35,Master!$A:$H,2,FALSE)</f>
        <v>41251</v>
      </c>
      <c r="C35" s="65">
        <f>VLOOKUP(A35,Master!$A:$H,3,FALSE)</f>
        <v>0.375</v>
      </c>
      <c r="D35" s="31" t="str">
        <f>VLOOKUP(A35,Master!$A:$H,4,FALSE)</f>
        <v>JUD</v>
      </c>
      <c r="E35" s="31" t="s">
        <v>7</v>
      </c>
      <c r="F35" s="31" t="s">
        <v>12</v>
      </c>
      <c r="G35" s="66">
        <f>VLOOKUP(A35,Master!$A:$H,7,FALSE)</f>
        <v>3</v>
      </c>
      <c r="H35" s="31" t="str">
        <f>VLOOKUP(A35,Master!$A:$H,8,FALSE)</f>
        <v>Girls</v>
      </c>
      <c r="I35" s="5" t="str">
        <f t="shared" si="0"/>
        <v>BRG1JUD1</v>
      </c>
      <c r="J35" s="5" t="str">
        <f t="shared" si="1"/>
        <v>JUDJUD1</v>
      </c>
      <c r="K35" s="5"/>
      <c r="L35" s="5"/>
      <c r="M35" s="5"/>
      <c r="O35" s="9"/>
      <c r="P35" s="10" t="str">
        <f>N2</f>
        <v>BRG1</v>
      </c>
      <c r="Q35" s="10" t="str">
        <f>N3</f>
        <v>CTK1</v>
      </c>
      <c r="R35" s="10" t="str">
        <f>N4</f>
        <v>CTK2</v>
      </c>
      <c r="S35" s="10" t="str">
        <f>N5</f>
        <v>HSP1</v>
      </c>
      <c r="T35" s="10" t="str">
        <f>N6</f>
        <v>IHM1</v>
      </c>
      <c r="U35" s="10" t="str">
        <f>N7</f>
        <v>IHM2</v>
      </c>
      <c r="V35" s="10" t="str">
        <f>N8</f>
        <v>JOE1</v>
      </c>
      <c r="W35" s="10" t="str">
        <f>N9</f>
        <v>JUD1</v>
      </c>
      <c r="X35" s="10" t="str">
        <f>N10</f>
        <v>NDA1</v>
      </c>
      <c r="Y35" s="10" t="str">
        <f>N11</f>
        <v>OLA1</v>
      </c>
      <c r="Z35" s="10" t="str">
        <f>N12</f>
        <v>SJN1</v>
      </c>
      <c r="AA35" s="10" t="str">
        <f>N13</f>
        <v>SPC1</v>
      </c>
      <c r="AB35" s="10" t="str">
        <f>N14</f>
        <v>STM1</v>
      </c>
      <c r="AC35" s="10" t="str">
        <f>N15</f>
        <v>STM2</v>
      </c>
      <c r="AD35" s="10" t="s">
        <v>29</v>
      </c>
    </row>
    <row r="36" spans="1:30" ht="12.6" customHeight="1" x14ac:dyDescent="0.15">
      <c r="A36" s="29" t="s">
        <v>219</v>
      </c>
      <c r="B36" s="31">
        <f>VLOOKUP(A36,Master!$A:$H,2,FALSE)</f>
        <v>41251</v>
      </c>
      <c r="C36" s="65">
        <f>VLOOKUP(A36,Master!$A:$H,3,FALSE)</f>
        <v>0.33333333333333298</v>
      </c>
      <c r="D36" s="31" t="str">
        <f>VLOOKUP(A36,Master!$A:$H,4,FALSE)</f>
        <v>CTK</v>
      </c>
      <c r="E36" s="31" t="s">
        <v>19</v>
      </c>
      <c r="F36" s="31" t="s">
        <v>6</v>
      </c>
      <c r="G36" s="66">
        <f>VLOOKUP(A36,Master!$A:$H,7,FALSE)</f>
        <v>3</v>
      </c>
      <c r="H36" s="31" t="str">
        <f>VLOOKUP(A36,Master!$A:$H,8,FALSE)</f>
        <v>Girls</v>
      </c>
      <c r="I36" s="5" t="str">
        <f t="shared" si="0"/>
        <v>SJN1IHM2</v>
      </c>
      <c r="J36" s="5" t="str">
        <f t="shared" si="1"/>
        <v>CTKIHM2</v>
      </c>
      <c r="K36" s="5"/>
      <c r="L36" s="5"/>
      <c r="O36" s="8" t="str">
        <f t="shared" ref="O36:O49" si="15">N2</f>
        <v>BRG1</v>
      </c>
      <c r="P36" s="58">
        <f t="shared" ref="P36:AC49" si="16">SUM(COUNTIF($I$2:$I$71,CONCATENATE($O36,P$35))+COUNTIF($I$2:$I$71,CONCATENATE(P$35,$O36)))</f>
        <v>0</v>
      </c>
      <c r="Q36" s="54">
        <f t="shared" si="16"/>
        <v>1</v>
      </c>
      <c r="R36" s="54">
        <f t="shared" si="16"/>
        <v>1</v>
      </c>
      <c r="S36" s="54">
        <f t="shared" si="16"/>
        <v>1</v>
      </c>
      <c r="T36" s="54">
        <f t="shared" si="16"/>
        <v>0</v>
      </c>
      <c r="U36" s="54">
        <f t="shared" si="16"/>
        <v>1</v>
      </c>
      <c r="V36" s="54">
        <f t="shared" si="16"/>
        <v>1</v>
      </c>
      <c r="W36" s="54">
        <f t="shared" si="16"/>
        <v>1</v>
      </c>
      <c r="X36" s="54">
        <f t="shared" si="16"/>
        <v>1</v>
      </c>
      <c r="Y36" s="54">
        <f t="shared" si="16"/>
        <v>1</v>
      </c>
      <c r="Z36" s="54">
        <f t="shared" si="16"/>
        <v>1</v>
      </c>
      <c r="AA36" s="54">
        <f t="shared" si="16"/>
        <v>0</v>
      </c>
      <c r="AB36" s="54">
        <f t="shared" si="16"/>
        <v>1</v>
      </c>
      <c r="AC36" s="54">
        <f t="shared" si="16"/>
        <v>0</v>
      </c>
      <c r="AD36" s="23">
        <f t="shared" ref="AD36:AD49" si="17">SUM(P36:AC36)</f>
        <v>10</v>
      </c>
    </row>
    <row r="37" spans="1:30" ht="12.6" customHeight="1" x14ac:dyDescent="0.15">
      <c r="A37" s="29" t="s">
        <v>220</v>
      </c>
      <c r="B37" s="31">
        <f>VLOOKUP(A37,Master!$A:$H,2,FALSE)</f>
        <v>41258</v>
      </c>
      <c r="C37" s="65">
        <f>VLOOKUP(A37,Master!$A:$H,3,FALSE)</f>
        <v>0.33333333333333331</v>
      </c>
      <c r="D37" s="31" t="str">
        <f>VLOOKUP(A37,Master!$A:$H,4,FALSE)</f>
        <v>STM</v>
      </c>
      <c r="E37" s="31" t="s">
        <v>6</v>
      </c>
      <c r="F37" s="31" t="s">
        <v>7</v>
      </c>
      <c r="G37" s="66">
        <f>VLOOKUP(A37,Master!$A:$H,7,FALSE)</f>
        <v>3</v>
      </c>
      <c r="H37" s="31" t="str">
        <f>VLOOKUP(A37,Master!$A:$H,8,FALSE)</f>
        <v>Girls</v>
      </c>
      <c r="I37" s="5" t="str">
        <f t="shared" si="0"/>
        <v>IHM2BRG1</v>
      </c>
      <c r="J37" s="5" t="str">
        <f t="shared" si="1"/>
        <v>STMBRG1</v>
      </c>
      <c r="K37" s="5"/>
      <c r="L37" s="5"/>
      <c r="O37" s="8" t="str">
        <f t="shared" si="15"/>
        <v>CTK1</v>
      </c>
      <c r="P37" s="59">
        <f t="shared" si="16"/>
        <v>1</v>
      </c>
      <c r="Q37" s="58">
        <f t="shared" si="16"/>
        <v>0</v>
      </c>
      <c r="R37" s="58">
        <f t="shared" si="16"/>
        <v>0</v>
      </c>
      <c r="S37" s="59">
        <f t="shared" si="16"/>
        <v>1</v>
      </c>
      <c r="T37" s="59">
        <f t="shared" si="16"/>
        <v>1</v>
      </c>
      <c r="U37" s="59">
        <f t="shared" si="16"/>
        <v>1</v>
      </c>
      <c r="V37" s="59">
        <f t="shared" si="16"/>
        <v>1</v>
      </c>
      <c r="W37" s="59">
        <f t="shared" si="16"/>
        <v>1</v>
      </c>
      <c r="X37" s="59">
        <f t="shared" si="16"/>
        <v>1</v>
      </c>
      <c r="Y37" s="59">
        <f t="shared" si="16"/>
        <v>1</v>
      </c>
      <c r="Z37" s="59">
        <f t="shared" si="16"/>
        <v>1</v>
      </c>
      <c r="AA37" s="59">
        <f t="shared" si="16"/>
        <v>1</v>
      </c>
      <c r="AB37" s="59">
        <f t="shared" si="16"/>
        <v>0</v>
      </c>
      <c r="AC37" s="59">
        <f t="shared" si="16"/>
        <v>0</v>
      </c>
      <c r="AD37" s="60">
        <f t="shared" si="17"/>
        <v>10</v>
      </c>
    </row>
    <row r="38" spans="1:30" ht="12.6" customHeight="1" x14ac:dyDescent="0.2">
      <c r="A38" s="29" t="s">
        <v>221</v>
      </c>
      <c r="B38" s="31">
        <f>VLOOKUP(A38,Master!$A:$H,2,FALSE)</f>
        <v>41258</v>
      </c>
      <c r="C38" s="65">
        <f>VLOOKUP(A38,Master!$A:$H,3,FALSE)</f>
        <v>0.41666666666666702</v>
      </c>
      <c r="D38" s="31" t="str">
        <f>VLOOKUP(A38,Master!$A:$H,4,FALSE)</f>
        <v>SJN</v>
      </c>
      <c r="E38" s="31" t="s">
        <v>18</v>
      </c>
      <c r="F38" s="31" t="s">
        <v>19</v>
      </c>
      <c r="G38" s="66">
        <f>VLOOKUP(A38,Master!$A:$H,7,FALSE)</f>
        <v>3</v>
      </c>
      <c r="H38" s="31" t="str">
        <f>VLOOKUP(A38,Master!$A:$H,8,FALSE)</f>
        <v>Girls</v>
      </c>
      <c r="I38" s="5" t="str">
        <f t="shared" si="0"/>
        <v>STM1SJN1</v>
      </c>
      <c r="J38" s="5" t="str">
        <f t="shared" si="1"/>
        <v>SJNSJN1</v>
      </c>
      <c r="K38" s="5"/>
      <c r="L38" s="5"/>
      <c r="N38"/>
      <c r="O38" s="8" t="str">
        <f t="shared" si="15"/>
        <v>CTK2</v>
      </c>
      <c r="P38" s="59">
        <f t="shared" si="16"/>
        <v>1</v>
      </c>
      <c r="Q38" s="58">
        <f t="shared" si="16"/>
        <v>0</v>
      </c>
      <c r="R38" s="58">
        <f t="shared" si="16"/>
        <v>0</v>
      </c>
      <c r="S38" s="59">
        <f t="shared" si="16"/>
        <v>1</v>
      </c>
      <c r="T38" s="59">
        <f t="shared" si="16"/>
        <v>1</v>
      </c>
      <c r="U38" s="59">
        <f t="shared" si="16"/>
        <v>1</v>
      </c>
      <c r="V38" s="59">
        <f t="shared" si="16"/>
        <v>1</v>
      </c>
      <c r="W38" s="59">
        <f t="shared" si="16"/>
        <v>1</v>
      </c>
      <c r="X38" s="59">
        <f t="shared" si="16"/>
        <v>1</v>
      </c>
      <c r="Y38" s="59">
        <f t="shared" si="16"/>
        <v>1</v>
      </c>
      <c r="Z38" s="59">
        <f t="shared" si="16"/>
        <v>1</v>
      </c>
      <c r="AA38" s="59">
        <f t="shared" si="16"/>
        <v>0</v>
      </c>
      <c r="AB38" s="59">
        <f t="shared" si="16"/>
        <v>1</v>
      </c>
      <c r="AC38" s="59">
        <f t="shared" si="16"/>
        <v>0</v>
      </c>
      <c r="AD38" s="60">
        <f t="shared" si="17"/>
        <v>10</v>
      </c>
    </row>
    <row r="39" spans="1:30" ht="12.6" customHeight="1" x14ac:dyDescent="0.2">
      <c r="A39" s="29" t="s">
        <v>222</v>
      </c>
      <c r="B39" s="31">
        <f>VLOOKUP(A39,Master!$A:$H,2,FALSE)</f>
        <v>41258</v>
      </c>
      <c r="C39" s="65">
        <f>VLOOKUP(A39,Master!$A:$H,3,FALSE)</f>
        <v>0.33333333333333298</v>
      </c>
      <c r="D39" s="31" t="str">
        <f>VLOOKUP(A39,Master!$A:$H,4,FALSE)</f>
        <v>JUD</v>
      </c>
      <c r="E39" s="31" t="s">
        <v>20</v>
      </c>
      <c r="F39" s="31" t="s">
        <v>22</v>
      </c>
      <c r="G39" s="66">
        <f>VLOOKUP(A39,Master!$A:$H,7,FALSE)</f>
        <v>3</v>
      </c>
      <c r="H39" s="31" t="str">
        <f>VLOOKUP(A39,Master!$A:$H,8,FALSE)</f>
        <v>Girls</v>
      </c>
      <c r="I39" s="5" t="str">
        <f t="shared" si="0"/>
        <v>OLA1STM2</v>
      </c>
      <c r="J39" s="5" t="str">
        <f t="shared" si="1"/>
        <v>JUDSTM2</v>
      </c>
      <c r="K39" s="5"/>
      <c r="L39" s="5"/>
      <c r="N39"/>
      <c r="O39" s="8" t="str">
        <f t="shared" si="15"/>
        <v>HSP1</v>
      </c>
      <c r="P39" s="54">
        <f t="shared" si="16"/>
        <v>1</v>
      </c>
      <c r="Q39" s="54">
        <f t="shared" si="16"/>
        <v>1</v>
      </c>
      <c r="R39" s="54">
        <f t="shared" si="16"/>
        <v>1</v>
      </c>
      <c r="S39" s="58">
        <f t="shared" si="16"/>
        <v>0</v>
      </c>
      <c r="T39" s="54">
        <f t="shared" si="16"/>
        <v>1</v>
      </c>
      <c r="U39" s="54">
        <f t="shared" si="16"/>
        <v>0</v>
      </c>
      <c r="V39" s="54">
        <f t="shared" si="16"/>
        <v>1</v>
      </c>
      <c r="W39" s="54">
        <f t="shared" si="16"/>
        <v>0</v>
      </c>
      <c r="X39" s="54">
        <f t="shared" si="16"/>
        <v>1</v>
      </c>
      <c r="Y39" s="54">
        <f t="shared" si="16"/>
        <v>1</v>
      </c>
      <c r="Z39" s="54">
        <f t="shared" si="16"/>
        <v>0</v>
      </c>
      <c r="AA39" s="54">
        <f t="shared" si="16"/>
        <v>1</v>
      </c>
      <c r="AB39" s="54">
        <f t="shared" si="16"/>
        <v>1</v>
      </c>
      <c r="AC39" s="54">
        <f t="shared" si="16"/>
        <v>1</v>
      </c>
      <c r="AD39" s="23">
        <f t="shared" si="17"/>
        <v>10</v>
      </c>
    </row>
    <row r="40" spans="1:30" ht="12.6" customHeight="1" x14ac:dyDescent="0.2">
      <c r="A40" s="29" t="s">
        <v>223</v>
      </c>
      <c r="B40" s="31">
        <f>VLOOKUP(A40,Master!$A:$H,2,FALSE)</f>
        <v>41258</v>
      </c>
      <c r="C40" s="65">
        <f>VLOOKUP(A40,Master!$A:$H,3,FALSE)</f>
        <v>0.41666666666666702</v>
      </c>
      <c r="D40" s="31" t="str">
        <f>VLOOKUP(A40,Master!$A:$H,4,FALSE)</f>
        <v>IHM</v>
      </c>
      <c r="E40" s="31" t="s">
        <v>43</v>
      </c>
      <c r="F40" s="31" t="s">
        <v>26</v>
      </c>
      <c r="G40" s="66">
        <f>VLOOKUP(A40,Master!$A:$H,7,FALSE)</f>
        <v>3</v>
      </c>
      <c r="H40" s="31" t="str">
        <f>VLOOKUP(A40,Master!$A:$H,8,FALSE)</f>
        <v>Girls</v>
      </c>
      <c r="I40" s="5" t="str">
        <f t="shared" si="0"/>
        <v>JOE1SPC1</v>
      </c>
      <c r="J40" s="5" t="str">
        <f t="shared" si="1"/>
        <v>IHMSPC1</v>
      </c>
      <c r="K40" s="5"/>
      <c r="L40" s="5"/>
      <c r="N40"/>
      <c r="O40" s="8" t="str">
        <f t="shared" si="15"/>
        <v>IHM1</v>
      </c>
      <c r="P40" s="59">
        <f t="shared" si="16"/>
        <v>0</v>
      </c>
      <c r="Q40" s="59">
        <f t="shared" si="16"/>
        <v>1</v>
      </c>
      <c r="R40" s="59">
        <f t="shared" si="16"/>
        <v>1</v>
      </c>
      <c r="S40" s="59">
        <f t="shared" si="16"/>
        <v>1</v>
      </c>
      <c r="T40" s="58">
        <f t="shared" si="16"/>
        <v>0</v>
      </c>
      <c r="U40" s="58">
        <f t="shared" si="16"/>
        <v>0</v>
      </c>
      <c r="V40" s="59">
        <f t="shared" si="16"/>
        <v>1</v>
      </c>
      <c r="W40" s="59">
        <f t="shared" si="16"/>
        <v>1</v>
      </c>
      <c r="X40" s="59">
        <f t="shared" si="16"/>
        <v>1</v>
      </c>
      <c r="Y40" s="59">
        <f t="shared" si="16"/>
        <v>1</v>
      </c>
      <c r="Z40" s="59">
        <f t="shared" si="16"/>
        <v>0</v>
      </c>
      <c r="AA40" s="59">
        <f t="shared" si="16"/>
        <v>1</v>
      </c>
      <c r="AB40" s="59">
        <f t="shared" si="16"/>
        <v>1</v>
      </c>
      <c r="AC40" s="59">
        <f t="shared" si="16"/>
        <v>1</v>
      </c>
      <c r="AD40" s="60">
        <f t="shared" si="17"/>
        <v>10</v>
      </c>
    </row>
    <row r="41" spans="1:30" ht="12.6" customHeight="1" x14ac:dyDescent="0.2">
      <c r="A41" s="29" t="s">
        <v>224</v>
      </c>
      <c r="B41" s="31">
        <f>VLOOKUP(A41,Master!$A:$H,2,FALSE)</f>
        <v>41258</v>
      </c>
      <c r="C41" s="65">
        <f>VLOOKUP(A41,Master!$A:$H,3,FALSE)</f>
        <v>0.33333333333333398</v>
      </c>
      <c r="D41" s="31" t="str">
        <f>VLOOKUP(A41,Master!$A:$H,4,FALSE)</f>
        <v>SPC</v>
      </c>
      <c r="E41" s="31" t="s">
        <v>15</v>
      </c>
      <c r="F41" s="31" t="s">
        <v>42</v>
      </c>
      <c r="G41" s="66">
        <f>VLOOKUP(A41,Master!$A:$H,7,FALSE)</f>
        <v>3</v>
      </c>
      <c r="H41" s="31" t="str">
        <f>VLOOKUP(A41,Master!$A:$H,8,FALSE)</f>
        <v>Girls</v>
      </c>
      <c r="I41" s="5" t="str">
        <f t="shared" si="0"/>
        <v>IHM1HSP1</v>
      </c>
      <c r="J41" s="5" t="str">
        <f t="shared" si="1"/>
        <v>SPCHSP1</v>
      </c>
      <c r="K41" s="5"/>
      <c r="L41" s="5"/>
      <c r="N41"/>
      <c r="O41" s="8" t="str">
        <f t="shared" si="15"/>
        <v>IHM2</v>
      </c>
      <c r="P41" s="59">
        <f t="shared" si="16"/>
        <v>1</v>
      </c>
      <c r="Q41" s="59">
        <f t="shared" si="16"/>
        <v>1</v>
      </c>
      <c r="R41" s="59">
        <f t="shared" si="16"/>
        <v>1</v>
      </c>
      <c r="S41" s="59">
        <f t="shared" si="16"/>
        <v>0</v>
      </c>
      <c r="T41" s="58">
        <f t="shared" si="16"/>
        <v>0</v>
      </c>
      <c r="U41" s="58">
        <f t="shared" si="16"/>
        <v>0</v>
      </c>
      <c r="V41" s="59">
        <f t="shared" si="16"/>
        <v>0</v>
      </c>
      <c r="W41" s="59">
        <f t="shared" si="16"/>
        <v>1</v>
      </c>
      <c r="X41" s="59">
        <f t="shared" si="16"/>
        <v>1</v>
      </c>
      <c r="Y41" s="59">
        <f t="shared" si="16"/>
        <v>1</v>
      </c>
      <c r="Z41" s="59">
        <f t="shared" si="16"/>
        <v>1</v>
      </c>
      <c r="AA41" s="59">
        <f t="shared" si="16"/>
        <v>1</v>
      </c>
      <c r="AB41" s="59">
        <f t="shared" si="16"/>
        <v>1</v>
      </c>
      <c r="AC41" s="59">
        <f t="shared" si="16"/>
        <v>1</v>
      </c>
      <c r="AD41" s="60">
        <f t="shared" si="17"/>
        <v>10</v>
      </c>
    </row>
    <row r="42" spans="1:30" ht="12.6" customHeight="1" x14ac:dyDescent="0.2">
      <c r="A42" s="29" t="s">
        <v>225</v>
      </c>
      <c r="B42" s="31">
        <f>VLOOKUP(A42,Master!$A:$H,2,FALSE)</f>
        <v>41258</v>
      </c>
      <c r="C42" s="65">
        <f>VLOOKUP(A42,Master!$A:$H,3,FALSE)</f>
        <v>0.375</v>
      </c>
      <c r="D42" s="31" t="str">
        <f>VLOOKUP(A42,Master!$A:$H,4,FALSE)</f>
        <v>CTK</v>
      </c>
      <c r="E42" s="31" t="s">
        <v>48</v>
      </c>
      <c r="F42" s="31" t="s">
        <v>4</v>
      </c>
      <c r="G42" s="66">
        <f>VLOOKUP(A42,Master!$A:$H,7,FALSE)</f>
        <v>3</v>
      </c>
      <c r="H42" s="31" t="str">
        <f>VLOOKUP(A42,Master!$A:$H,8,FALSE)</f>
        <v>Girls</v>
      </c>
      <c r="I42" s="5" t="str">
        <f t="shared" si="0"/>
        <v>NDA1CTK1</v>
      </c>
      <c r="J42" s="5" t="str">
        <f t="shared" si="1"/>
        <v>CTKCTK1</v>
      </c>
      <c r="K42" s="5"/>
      <c r="L42" s="5"/>
      <c r="N42"/>
      <c r="O42" s="8" t="str">
        <f t="shared" si="15"/>
        <v>JOE1</v>
      </c>
      <c r="P42" s="54">
        <f t="shared" si="16"/>
        <v>1</v>
      </c>
      <c r="Q42" s="54">
        <f t="shared" si="16"/>
        <v>1</v>
      </c>
      <c r="R42" s="54">
        <f t="shared" si="16"/>
        <v>1</v>
      </c>
      <c r="S42" s="54">
        <f t="shared" si="16"/>
        <v>1</v>
      </c>
      <c r="T42" s="54">
        <f t="shared" si="16"/>
        <v>1</v>
      </c>
      <c r="U42" s="54">
        <f t="shared" si="16"/>
        <v>0</v>
      </c>
      <c r="V42" s="58">
        <f t="shared" si="16"/>
        <v>0</v>
      </c>
      <c r="W42" s="54">
        <f t="shared" si="16"/>
        <v>0</v>
      </c>
      <c r="X42" s="54">
        <f t="shared" si="16"/>
        <v>0</v>
      </c>
      <c r="Y42" s="54">
        <f t="shared" si="16"/>
        <v>1</v>
      </c>
      <c r="Z42" s="54">
        <f t="shared" si="16"/>
        <v>1</v>
      </c>
      <c r="AA42" s="54">
        <f t="shared" si="16"/>
        <v>1</v>
      </c>
      <c r="AB42" s="54">
        <f t="shared" si="16"/>
        <v>1</v>
      </c>
      <c r="AC42" s="54">
        <f t="shared" si="16"/>
        <v>1</v>
      </c>
      <c r="AD42" s="23">
        <f t="shared" si="17"/>
        <v>10</v>
      </c>
    </row>
    <row r="43" spans="1:30" ht="12.6" customHeight="1" x14ac:dyDescent="0.2">
      <c r="A43" s="29" t="s">
        <v>226</v>
      </c>
      <c r="B43" s="31">
        <f>VLOOKUP(A43,Master!$A:$H,2,FALSE)</f>
        <v>41258</v>
      </c>
      <c r="C43" s="65">
        <f>VLOOKUP(A43,Master!$A:$H,3,FALSE)</f>
        <v>0.33333333333333331</v>
      </c>
      <c r="D43" s="31" t="str">
        <f>VLOOKUP(A43,Master!$A:$H,4,FALSE)</f>
        <v>OLA</v>
      </c>
      <c r="E43" s="31" t="s">
        <v>12</v>
      </c>
      <c r="F43" s="31" t="s">
        <v>16</v>
      </c>
      <c r="G43" s="66">
        <f>VLOOKUP(A43,Master!$A:$H,7,FALSE)</f>
        <v>3</v>
      </c>
      <c r="H43" s="31" t="str">
        <f>VLOOKUP(A43,Master!$A:$H,8,FALSE)</f>
        <v>Girls</v>
      </c>
      <c r="I43" s="5" t="str">
        <f t="shared" si="0"/>
        <v>JUD1CTK2</v>
      </c>
      <c r="J43" s="5" t="str">
        <f t="shared" si="1"/>
        <v>OLACTK2</v>
      </c>
      <c r="K43" s="5"/>
      <c r="L43" s="5"/>
      <c r="N43"/>
      <c r="O43" s="8" t="str">
        <f t="shared" si="15"/>
        <v>JUD1</v>
      </c>
      <c r="P43" s="59">
        <f t="shared" si="16"/>
        <v>1</v>
      </c>
      <c r="Q43" s="59">
        <f t="shared" si="16"/>
        <v>1</v>
      </c>
      <c r="R43" s="59">
        <f t="shared" si="16"/>
        <v>1</v>
      </c>
      <c r="S43" s="59">
        <f t="shared" si="16"/>
        <v>0</v>
      </c>
      <c r="T43" s="59">
        <f t="shared" si="16"/>
        <v>1</v>
      </c>
      <c r="U43" s="59">
        <f t="shared" si="16"/>
        <v>1</v>
      </c>
      <c r="V43" s="59">
        <f t="shared" si="16"/>
        <v>0</v>
      </c>
      <c r="W43" s="58">
        <f t="shared" si="16"/>
        <v>0</v>
      </c>
      <c r="X43" s="59">
        <f t="shared" si="16"/>
        <v>1</v>
      </c>
      <c r="Y43" s="59">
        <f t="shared" si="16"/>
        <v>0</v>
      </c>
      <c r="Z43" s="59">
        <f t="shared" si="16"/>
        <v>1</v>
      </c>
      <c r="AA43" s="59">
        <f t="shared" si="16"/>
        <v>1</v>
      </c>
      <c r="AB43" s="59">
        <f t="shared" si="16"/>
        <v>1</v>
      </c>
      <c r="AC43" s="59">
        <f t="shared" si="16"/>
        <v>1</v>
      </c>
      <c r="AD43" s="60">
        <f t="shared" si="17"/>
        <v>10</v>
      </c>
    </row>
    <row r="44" spans="1:30" ht="12.6" customHeight="1" x14ac:dyDescent="0.2">
      <c r="A44" s="29" t="s">
        <v>227</v>
      </c>
      <c r="B44" s="31">
        <f>VLOOKUP(A44,Master!$A:$H,2,FALSE)</f>
        <v>41279</v>
      </c>
      <c r="C44" s="65">
        <f>VLOOKUP(A44,Master!$A:$H,3,FALSE)</f>
        <v>0.375</v>
      </c>
      <c r="D44" s="31" t="str">
        <f>VLOOKUP(A44,Master!$A:$H,4,FALSE)</f>
        <v>BRG</v>
      </c>
      <c r="E44" s="31" t="s">
        <v>4</v>
      </c>
      <c r="F44" s="31" t="s">
        <v>12</v>
      </c>
      <c r="G44" s="66">
        <f>VLOOKUP(A44,Master!$A:$H,7,FALSE)</f>
        <v>3</v>
      </c>
      <c r="H44" s="31" t="str">
        <f>VLOOKUP(A44,Master!$A:$H,8,FALSE)</f>
        <v>Girls</v>
      </c>
      <c r="I44" s="5" t="str">
        <f t="shared" si="0"/>
        <v>CTK1JUD1</v>
      </c>
      <c r="J44" s="5" t="str">
        <f t="shared" si="1"/>
        <v>BRGJUD1</v>
      </c>
      <c r="K44" s="5"/>
      <c r="L44" s="5"/>
      <c r="N44"/>
      <c r="O44" s="8" t="str">
        <f t="shared" si="15"/>
        <v>NDA1</v>
      </c>
      <c r="P44" s="54">
        <f t="shared" si="16"/>
        <v>1</v>
      </c>
      <c r="Q44" s="54">
        <f t="shared" si="16"/>
        <v>1</v>
      </c>
      <c r="R44" s="54">
        <f t="shared" si="16"/>
        <v>1</v>
      </c>
      <c r="S44" s="54">
        <f t="shared" si="16"/>
        <v>1</v>
      </c>
      <c r="T44" s="54">
        <f t="shared" si="16"/>
        <v>1</v>
      </c>
      <c r="U44" s="54">
        <f t="shared" si="16"/>
        <v>1</v>
      </c>
      <c r="V44" s="54">
        <f t="shared" si="16"/>
        <v>0</v>
      </c>
      <c r="W44" s="54">
        <f t="shared" si="16"/>
        <v>1</v>
      </c>
      <c r="X44" s="58">
        <f t="shared" si="16"/>
        <v>0</v>
      </c>
      <c r="Y44" s="54">
        <f t="shared" si="16"/>
        <v>0</v>
      </c>
      <c r="Z44" s="54">
        <f t="shared" si="16"/>
        <v>1</v>
      </c>
      <c r="AA44" s="54">
        <f t="shared" si="16"/>
        <v>1</v>
      </c>
      <c r="AB44" s="54">
        <f t="shared" si="16"/>
        <v>0</v>
      </c>
      <c r="AC44" s="54">
        <f t="shared" si="16"/>
        <v>1</v>
      </c>
      <c r="AD44" s="23">
        <f t="shared" si="17"/>
        <v>10</v>
      </c>
    </row>
    <row r="45" spans="1:30" ht="12.6" customHeight="1" x14ac:dyDescent="0.2">
      <c r="A45" s="29" t="s">
        <v>228</v>
      </c>
      <c r="B45" s="31">
        <f>VLOOKUP(A45,Master!$A:$H,2,FALSE)</f>
        <v>41279</v>
      </c>
      <c r="C45" s="65">
        <f>VLOOKUP(A45,Master!$A:$H,3,FALSE)</f>
        <v>0.375</v>
      </c>
      <c r="D45" s="31" t="str">
        <f>VLOOKUP(A45,Master!$A:$H,4,FALSE)</f>
        <v>CTK</v>
      </c>
      <c r="E45" s="31" t="s">
        <v>16</v>
      </c>
      <c r="F45" s="31" t="s">
        <v>6</v>
      </c>
      <c r="G45" s="66">
        <f>VLOOKUP(A45,Master!$A:$H,7,FALSE)</f>
        <v>3</v>
      </c>
      <c r="H45" s="31" t="str">
        <f>VLOOKUP(A45,Master!$A:$H,8,FALSE)</f>
        <v>Girls</v>
      </c>
      <c r="I45" s="5" t="str">
        <f t="shared" si="0"/>
        <v>CTK2IHM2</v>
      </c>
      <c r="J45" s="5" t="str">
        <f t="shared" si="1"/>
        <v>CTKIHM2</v>
      </c>
      <c r="K45" s="5"/>
      <c r="L45" s="5"/>
      <c r="N45"/>
      <c r="O45" s="8" t="str">
        <f t="shared" si="15"/>
        <v>OLA1</v>
      </c>
      <c r="P45" s="59">
        <f t="shared" si="16"/>
        <v>1</v>
      </c>
      <c r="Q45" s="59">
        <f t="shared" si="16"/>
        <v>1</v>
      </c>
      <c r="R45" s="59">
        <f t="shared" si="16"/>
        <v>1</v>
      </c>
      <c r="S45" s="59">
        <f t="shared" si="16"/>
        <v>1</v>
      </c>
      <c r="T45" s="59">
        <f t="shared" si="16"/>
        <v>1</v>
      </c>
      <c r="U45" s="59">
        <f t="shared" si="16"/>
        <v>1</v>
      </c>
      <c r="V45" s="59">
        <f t="shared" si="16"/>
        <v>1</v>
      </c>
      <c r="W45" s="59">
        <f t="shared" si="16"/>
        <v>0</v>
      </c>
      <c r="X45" s="59">
        <f t="shared" si="16"/>
        <v>0</v>
      </c>
      <c r="Y45" s="58">
        <f t="shared" si="16"/>
        <v>0</v>
      </c>
      <c r="Z45" s="59">
        <f t="shared" si="16"/>
        <v>1</v>
      </c>
      <c r="AA45" s="59">
        <f t="shared" si="16"/>
        <v>1</v>
      </c>
      <c r="AB45" s="59">
        <f t="shared" si="16"/>
        <v>0</v>
      </c>
      <c r="AC45" s="59">
        <f t="shared" si="16"/>
        <v>1</v>
      </c>
      <c r="AD45" s="60">
        <f t="shared" si="17"/>
        <v>10</v>
      </c>
    </row>
    <row r="46" spans="1:30" ht="12.6" customHeight="1" x14ac:dyDescent="0.2">
      <c r="A46" s="29" t="s">
        <v>229</v>
      </c>
      <c r="B46" s="31">
        <f>VLOOKUP(A46,Master!$A:$H,2,FALSE)</f>
        <v>41279</v>
      </c>
      <c r="C46" s="65">
        <f>VLOOKUP(A46,Master!$A:$H,3,FALSE)</f>
        <v>0.33333333333333331</v>
      </c>
      <c r="D46" s="31" t="str">
        <f>VLOOKUP(A46,Master!$A:$H,4,FALSE)</f>
        <v>STM</v>
      </c>
      <c r="E46" s="31" t="s">
        <v>7</v>
      </c>
      <c r="F46" s="31" t="s">
        <v>19</v>
      </c>
      <c r="G46" s="66">
        <f>VLOOKUP(A46,Master!$A:$H,7,FALSE)</f>
        <v>3</v>
      </c>
      <c r="H46" s="31" t="str">
        <f>VLOOKUP(A46,Master!$A:$H,8,FALSE)</f>
        <v>Girls</v>
      </c>
      <c r="I46" s="5" t="str">
        <f t="shared" si="0"/>
        <v>BRG1SJN1</v>
      </c>
      <c r="J46" s="5" t="str">
        <f t="shared" si="1"/>
        <v>STMSJN1</v>
      </c>
      <c r="K46" s="5"/>
      <c r="L46" s="5"/>
      <c r="N46"/>
      <c r="O46" s="8" t="str">
        <f t="shared" si="15"/>
        <v>SJN1</v>
      </c>
      <c r="P46" s="54">
        <f t="shared" si="16"/>
        <v>1</v>
      </c>
      <c r="Q46" s="54">
        <f t="shared" si="16"/>
        <v>1</v>
      </c>
      <c r="R46" s="54">
        <f t="shared" si="16"/>
        <v>1</v>
      </c>
      <c r="S46" s="54">
        <f t="shared" si="16"/>
        <v>0</v>
      </c>
      <c r="T46" s="54">
        <f t="shared" si="16"/>
        <v>0</v>
      </c>
      <c r="U46" s="54">
        <f t="shared" si="16"/>
        <v>1</v>
      </c>
      <c r="V46" s="54">
        <f t="shared" si="16"/>
        <v>1</v>
      </c>
      <c r="W46" s="54">
        <f t="shared" si="16"/>
        <v>1</v>
      </c>
      <c r="X46" s="54">
        <f t="shared" si="16"/>
        <v>1</v>
      </c>
      <c r="Y46" s="54">
        <f t="shared" si="16"/>
        <v>1</v>
      </c>
      <c r="Z46" s="58">
        <f t="shared" si="16"/>
        <v>0</v>
      </c>
      <c r="AA46" s="54">
        <f t="shared" si="16"/>
        <v>0</v>
      </c>
      <c r="AB46" s="54">
        <f t="shared" si="16"/>
        <v>1</v>
      </c>
      <c r="AC46" s="54">
        <f t="shared" si="16"/>
        <v>1</v>
      </c>
      <c r="AD46" s="23">
        <f t="shared" si="17"/>
        <v>10</v>
      </c>
    </row>
    <row r="47" spans="1:30" ht="12.6" customHeight="1" x14ac:dyDescent="0.2">
      <c r="A47" s="29" t="s">
        <v>230</v>
      </c>
      <c r="B47" s="31">
        <f>VLOOKUP(A47,Master!$A:$H,2,FALSE)</f>
        <v>41279</v>
      </c>
      <c r="C47" s="65">
        <f>VLOOKUP(A47,Master!$A:$H,3,FALSE)</f>
        <v>0.41666666666666702</v>
      </c>
      <c r="D47" s="31" t="str">
        <f>VLOOKUP(A47,Master!$A:$H,4,FALSE)</f>
        <v>CTK</v>
      </c>
      <c r="E47" s="31" t="s">
        <v>26</v>
      </c>
      <c r="F47" s="31" t="s">
        <v>20</v>
      </c>
      <c r="G47" s="66">
        <f>VLOOKUP(A47,Master!$A:$H,7,FALSE)</f>
        <v>3</v>
      </c>
      <c r="H47" s="31" t="str">
        <f>VLOOKUP(A47,Master!$A:$H,8,FALSE)</f>
        <v>Girls</v>
      </c>
      <c r="I47" s="5" t="str">
        <f t="shared" si="0"/>
        <v>SPC1OLA1</v>
      </c>
      <c r="J47" s="5" t="str">
        <f t="shared" si="1"/>
        <v>CTKOLA1</v>
      </c>
      <c r="K47" s="5"/>
      <c r="L47" s="5"/>
      <c r="N47"/>
      <c r="O47" s="8" t="str">
        <f t="shared" si="15"/>
        <v>SPC1</v>
      </c>
      <c r="P47" s="59">
        <f t="shared" si="16"/>
        <v>0</v>
      </c>
      <c r="Q47" s="59">
        <f t="shared" si="16"/>
        <v>1</v>
      </c>
      <c r="R47" s="59">
        <f t="shared" si="16"/>
        <v>0</v>
      </c>
      <c r="S47" s="59">
        <f t="shared" si="16"/>
        <v>1</v>
      </c>
      <c r="T47" s="59">
        <f t="shared" si="16"/>
        <v>1</v>
      </c>
      <c r="U47" s="59">
        <f t="shared" si="16"/>
        <v>1</v>
      </c>
      <c r="V47" s="59">
        <f t="shared" si="16"/>
        <v>1</v>
      </c>
      <c r="W47" s="59">
        <f t="shared" si="16"/>
        <v>1</v>
      </c>
      <c r="X47" s="59">
        <f t="shared" si="16"/>
        <v>1</v>
      </c>
      <c r="Y47" s="59">
        <f t="shared" si="16"/>
        <v>1</v>
      </c>
      <c r="Z47" s="59">
        <f t="shared" si="16"/>
        <v>0</v>
      </c>
      <c r="AA47" s="58">
        <f t="shared" si="16"/>
        <v>0</v>
      </c>
      <c r="AB47" s="59">
        <f t="shared" si="16"/>
        <v>1</v>
      </c>
      <c r="AC47" s="59">
        <f t="shared" si="16"/>
        <v>1</v>
      </c>
      <c r="AD47" s="60">
        <f t="shared" si="17"/>
        <v>10</v>
      </c>
    </row>
    <row r="48" spans="1:30" ht="12.6" customHeight="1" x14ac:dyDescent="0.2">
      <c r="A48" s="29" t="s">
        <v>231</v>
      </c>
      <c r="B48" s="31">
        <f>VLOOKUP(A48,Master!$A:$H,2,FALSE)</f>
        <v>41279</v>
      </c>
      <c r="C48" s="65">
        <f>VLOOKUP(A48,Master!$A:$H,3,FALSE)</f>
        <v>0.375</v>
      </c>
      <c r="D48" s="31" t="str">
        <f>VLOOKUP(A48,Master!$A:$H,4,FALSE)</f>
        <v>OLA</v>
      </c>
      <c r="E48" s="31" t="s">
        <v>15</v>
      </c>
      <c r="F48" s="31" t="s">
        <v>43</v>
      </c>
      <c r="G48" s="66">
        <f>VLOOKUP(A48,Master!$A:$H,7,FALSE)</f>
        <v>3</v>
      </c>
      <c r="H48" s="31" t="str">
        <f>VLOOKUP(A48,Master!$A:$H,8,FALSE)</f>
        <v>Girls</v>
      </c>
      <c r="I48" s="5" t="str">
        <f t="shared" si="0"/>
        <v>IHM1JOE1</v>
      </c>
      <c r="J48" s="5" t="str">
        <f t="shared" si="1"/>
        <v>OLAJOE1</v>
      </c>
      <c r="K48" s="5"/>
      <c r="L48" s="5"/>
      <c r="N48"/>
      <c r="O48" s="8" t="str">
        <f t="shared" si="15"/>
        <v>STM1</v>
      </c>
      <c r="P48" s="54">
        <f t="shared" si="16"/>
        <v>1</v>
      </c>
      <c r="Q48" s="54">
        <f t="shared" si="16"/>
        <v>0</v>
      </c>
      <c r="R48" s="54">
        <f t="shared" si="16"/>
        <v>1</v>
      </c>
      <c r="S48" s="54">
        <f t="shared" si="16"/>
        <v>1</v>
      </c>
      <c r="T48" s="54">
        <f t="shared" si="16"/>
        <v>1</v>
      </c>
      <c r="U48" s="54">
        <f t="shared" si="16"/>
        <v>1</v>
      </c>
      <c r="V48" s="54">
        <f t="shared" si="16"/>
        <v>1</v>
      </c>
      <c r="W48" s="54">
        <f t="shared" si="16"/>
        <v>1</v>
      </c>
      <c r="X48" s="54">
        <f t="shared" si="16"/>
        <v>0</v>
      </c>
      <c r="Y48" s="54">
        <f t="shared" si="16"/>
        <v>0</v>
      </c>
      <c r="Z48" s="54">
        <f t="shared" si="16"/>
        <v>1</v>
      </c>
      <c r="AA48" s="54">
        <f t="shared" si="16"/>
        <v>1</v>
      </c>
      <c r="AB48" s="58">
        <f t="shared" si="16"/>
        <v>0</v>
      </c>
      <c r="AC48" s="58">
        <f t="shared" si="16"/>
        <v>1</v>
      </c>
      <c r="AD48" s="23">
        <f t="shared" si="17"/>
        <v>10</v>
      </c>
    </row>
    <row r="49" spans="1:30" ht="12.6" customHeight="1" x14ac:dyDescent="0.2">
      <c r="A49" s="29" t="s">
        <v>232</v>
      </c>
      <c r="B49" s="31">
        <f>VLOOKUP(A49,Master!$A:$H,2,FALSE)</f>
        <v>41279</v>
      </c>
      <c r="C49" s="65">
        <f>VLOOKUP(A49,Master!$A:$H,3,FALSE)</f>
        <v>0.45833333333333398</v>
      </c>
      <c r="D49" s="31" t="str">
        <f>VLOOKUP(A49,Master!$A:$H,4,FALSE)</f>
        <v>JOE</v>
      </c>
      <c r="E49" s="31" t="s">
        <v>42</v>
      </c>
      <c r="F49" s="31" t="s">
        <v>18</v>
      </c>
      <c r="G49" s="66">
        <f>VLOOKUP(A49,Master!$A:$H,7,FALSE)</f>
        <v>3</v>
      </c>
      <c r="H49" s="31" t="str">
        <f>VLOOKUP(A49,Master!$A:$H,8,FALSE)</f>
        <v>Girls</v>
      </c>
      <c r="I49" s="5" t="str">
        <f t="shared" si="0"/>
        <v>HSP1STM1</v>
      </c>
      <c r="J49" s="5" t="str">
        <f t="shared" si="1"/>
        <v>JOESTM1</v>
      </c>
      <c r="K49" s="5"/>
      <c r="L49" s="5"/>
      <c r="N49"/>
      <c r="O49" s="8" t="str">
        <f t="shared" si="15"/>
        <v>STM2</v>
      </c>
      <c r="P49" s="54">
        <f t="shared" si="16"/>
        <v>0</v>
      </c>
      <c r="Q49" s="54">
        <f t="shared" si="16"/>
        <v>0</v>
      </c>
      <c r="R49" s="54">
        <f t="shared" si="16"/>
        <v>0</v>
      </c>
      <c r="S49" s="54">
        <f t="shared" si="16"/>
        <v>1</v>
      </c>
      <c r="T49" s="54">
        <f t="shared" si="16"/>
        <v>1</v>
      </c>
      <c r="U49" s="54">
        <f t="shared" si="16"/>
        <v>1</v>
      </c>
      <c r="V49" s="54">
        <f t="shared" si="16"/>
        <v>1</v>
      </c>
      <c r="W49" s="54">
        <f t="shared" si="16"/>
        <v>1</v>
      </c>
      <c r="X49" s="54">
        <f t="shared" si="16"/>
        <v>1</v>
      </c>
      <c r="Y49" s="54">
        <f t="shared" si="16"/>
        <v>1</v>
      </c>
      <c r="Z49" s="54">
        <f t="shared" si="16"/>
        <v>1</v>
      </c>
      <c r="AA49" s="54">
        <f t="shared" si="16"/>
        <v>1</v>
      </c>
      <c r="AB49" s="58">
        <f t="shared" si="16"/>
        <v>1</v>
      </c>
      <c r="AC49" s="58">
        <f t="shared" si="16"/>
        <v>0</v>
      </c>
      <c r="AD49" s="23">
        <f t="shared" si="17"/>
        <v>10</v>
      </c>
    </row>
    <row r="50" spans="1:30" ht="12.6" customHeight="1" x14ac:dyDescent="0.2">
      <c r="A50" s="29" t="s">
        <v>233</v>
      </c>
      <c r="B50" s="31">
        <f>VLOOKUP(A50,Master!$A:$H,2,FALSE)</f>
        <v>41279</v>
      </c>
      <c r="C50" s="65">
        <f>VLOOKUP(A50,Master!$A:$H,3,FALSE)</f>
        <v>0.33333333333333298</v>
      </c>
      <c r="D50" s="31" t="str">
        <f>VLOOKUP(A50,Master!$A:$H,4,FALSE)</f>
        <v>JUD</v>
      </c>
      <c r="E50" s="31" t="s">
        <v>22</v>
      </c>
      <c r="F50" s="31" t="s">
        <v>48</v>
      </c>
      <c r="G50" s="66">
        <f>VLOOKUP(A50,Master!$A:$H,7,FALSE)</f>
        <v>3</v>
      </c>
      <c r="H50" s="31" t="str">
        <f>VLOOKUP(A50,Master!$A:$H,8,FALSE)</f>
        <v>Girls</v>
      </c>
      <c r="I50" s="5" t="str">
        <f t="shared" si="0"/>
        <v>STM2NDA1</v>
      </c>
      <c r="J50" s="5" t="str">
        <f t="shared" si="1"/>
        <v>JUDNDA1</v>
      </c>
      <c r="K50" s="5"/>
      <c r="L50" s="5"/>
      <c r="N50"/>
      <c r="O50" s="55" t="s">
        <v>29</v>
      </c>
      <c r="P50" s="9">
        <f t="shared" ref="P50:AC50" si="18">SUM(P36:P49)</f>
        <v>10</v>
      </c>
      <c r="Q50" s="9">
        <f t="shared" si="18"/>
        <v>10</v>
      </c>
      <c r="R50" s="9">
        <f t="shared" si="18"/>
        <v>10</v>
      </c>
      <c r="S50" s="9">
        <f t="shared" si="18"/>
        <v>10</v>
      </c>
      <c r="T50" s="9">
        <f t="shared" si="18"/>
        <v>10</v>
      </c>
      <c r="U50" s="9">
        <f t="shared" si="18"/>
        <v>10</v>
      </c>
      <c r="V50" s="9">
        <f t="shared" si="18"/>
        <v>10</v>
      </c>
      <c r="W50" s="9">
        <f t="shared" si="18"/>
        <v>10</v>
      </c>
      <c r="X50" s="9">
        <f t="shared" si="18"/>
        <v>10</v>
      </c>
      <c r="Y50" s="9">
        <f t="shared" si="18"/>
        <v>10</v>
      </c>
      <c r="Z50" s="9">
        <f t="shared" si="18"/>
        <v>10</v>
      </c>
      <c r="AA50" s="9">
        <f t="shared" si="18"/>
        <v>10</v>
      </c>
      <c r="AB50" s="9">
        <f t="shared" si="18"/>
        <v>10</v>
      </c>
      <c r="AC50" s="9">
        <f t="shared" si="18"/>
        <v>10</v>
      </c>
      <c r="AD50" s="10"/>
    </row>
    <row r="51" spans="1:30" ht="12.6" customHeight="1" x14ac:dyDescent="0.2">
      <c r="A51" s="29" t="s">
        <v>234</v>
      </c>
      <c r="B51" s="31">
        <f>VLOOKUP(A51,Master!$A:$H,2,FALSE)</f>
        <v>41286</v>
      </c>
      <c r="C51" s="65">
        <f>VLOOKUP(A51,Master!$A:$H,3,FALSE)</f>
        <v>0.33333333333333398</v>
      </c>
      <c r="D51" s="31" t="str">
        <f>VLOOKUP(A51,Master!$A:$H,4,FALSE)</f>
        <v>SPC</v>
      </c>
      <c r="E51" s="31" t="s">
        <v>48</v>
      </c>
      <c r="F51" s="31" t="s">
        <v>26</v>
      </c>
      <c r="G51" s="66">
        <f>VLOOKUP(A51,Master!$A:$H,7,FALSE)</f>
        <v>3</v>
      </c>
      <c r="H51" s="31" t="str">
        <f>VLOOKUP(A51,Master!$A:$H,8,FALSE)</f>
        <v>Girls</v>
      </c>
      <c r="I51" s="5" t="str">
        <f t="shared" si="0"/>
        <v>NDA1SPC1</v>
      </c>
      <c r="J51" s="5" t="str">
        <f t="shared" si="1"/>
        <v>SPCSPC1</v>
      </c>
      <c r="K51" s="5"/>
      <c r="L51" s="5"/>
      <c r="N51"/>
    </row>
    <row r="52" spans="1:30" ht="12.6" customHeight="1" x14ac:dyDescent="0.2">
      <c r="A52" s="29" t="s">
        <v>235</v>
      </c>
      <c r="B52" s="31">
        <f>VLOOKUP(A52,Master!$A:$H,2,FALSE)</f>
        <v>41286</v>
      </c>
      <c r="C52" s="65">
        <f>VLOOKUP(A52,Master!$A:$H,3,FALSE)</f>
        <v>0.41666666666666702</v>
      </c>
      <c r="D52" s="31" t="str">
        <f>VLOOKUP(A52,Master!$A:$H,4,FALSE)</f>
        <v>IHM</v>
      </c>
      <c r="E52" s="31" t="s">
        <v>12</v>
      </c>
      <c r="F52" s="31" t="s">
        <v>22</v>
      </c>
      <c r="G52" s="66">
        <f>VLOOKUP(A52,Master!$A:$H,7,FALSE)</f>
        <v>3</v>
      </c>
      <c r="H52" s="31" t="str">
        <f>VLOOKUP(A52,Master!$A:$H,8,FALSE)</f>
        <v>Girls</v>
      </c>
      <c r="I52" s="5" t="str">
        <f t="shared" si="0"/>
        <v>JUD1STM2</v>
      </c>
      <c r="J52" s="5" t="str">
        <f t="shared" si="1"/>
        <v>IHMSTM2</v>
      </c>
      <c r="K52" s="5"/>
      <c r="L52" s="5"/>
      <c r="N52"/>
    </row>
    <row r="53" spans="1:30" ht="12.6" customHeight="1" x14ac:dyDescent="0.15">
      <c r="A53" s="29" t="s">
        <v>236</v>
      </c>
      <c r="B53" s="31">
        <f>VLOOKUP(A53,Master!$A:$H,2,FALSE)</f>
        <v>41286</v>
      </c>
      <c r="C53" s="65">
        <f>VLOOKUP(A53,Master!$A:$H,3,FALSE)</f>
        <v>0.375</v>
      </c>
      <c r="D53" s="31" t="str">
        <f>VLOOKUP(A53,Master!$A:$H,4,FALSE)</f>
        <v>STM</v>
      </c>
      <c r="E53" s="31" t="s">
        <v>6</v>
      </c>
      <c r="F53" s="31" t="s">
        <v>4</v>
      </c>
      <c r="G53" s="66">
        <f>VLOOKUP(A53,Master!$A:$H,7,FALSE)</f>
        <v>3</v>
      </c>
      <c r="H53" s="31" t="str">
        <f>VLOOKUP(A53,Master!$A:$H,8,FALSE)</f>
        <v>Girls</v>
      </c>
      <c r="I53" s="5" t="str">
        <f t="shared" si="0"/>
        <v>IHM2CTK1</v>
      </c>
      <c r="J53" s="5" t="str">
        <f t="shared" si="1"/>
        <v>STMCTK1</v>
      </c>
      <c r="K53" s="5"/>
      <c r="L53" s="5"/>
    </row>
    <row r="54" spans="1:30" ht="12.6" customHeight="1" x14ac:dyDescent="0.15">
      <c r="A54" s="29" t="s">
        <v>237</v>
      </c>
      <c r="B54" s="31">
        <f>VLOOKUP(A54,Master!$A:$H,2,FALSE)</f>
        <v>41286</v>
      </c>
      <c r="C54" s="65">
        <f>VLOOKUP(A54,Master!$A:$H,3,FALSE)</f>
        <v>0.41666666666666702</v>
      </c>
      <c r="D54" s="31" t="str">
        <f>VLOOKUP(A54,Master!$A:$H,4,FALSE)</f>
        <v>STM</v>
      </c>
      <c r="E54" s="31" t="s">
        <v>19</v>
      </c>
      <c r="F54" s="31" t="s">
        <v>16</v>
      </c>
      <c r="G54" s="66">
        <f>VLOOKUP(A54,Master!$A:$H,7,FALSE)</f>
        <v>3</v>
      </c>
      <c r="H54" s="31" t="str">
        <f>VLOOKUP(A54,Master!$A:$H,8,FALSE)</f>
        <v>Girls</v>
      </c>
      <c r="I54" s="5" t="str">
        <f t="shared" si="0"/>
        <v>SJN1CTK2</v>
      </c>
      <c r="J54" s="5" t="str">
        <f t="shared" si="1"/>
        <v>STMCTK2</v>
      </c>
      <c r="K54" s="5"/>
      <c r="L54" s="5"/>
    </row>
    <row r="55" spans="1:30" ht="12.6" customHeight="1" x14ac:dyDescent="0.15">
      <c r="A55" s="29" t="s">
        <v>238</v>
      </c>
      <c r="B55" s="31">
        <f>VLOOKUP(A55,Master!$A:$H,2,FALSE)</f>
        <v>41286</v>
      </c>
      <c r="C55" s="65">
        <f>VLOOKUP(A55,Master!$A:$H,3,FALSE)</f>
        <v>0.375</v>
      </c>
      <c r="D55" s="31" t="str">
        <f>VLOOKUP(A55,Master!$A:$H,4,FALSE)</f>
        <v>CTK</v>
      </c>
      <c r="E55" s="31" t="s">
        <v>18</v>
      </c>
      <c r="F55" s="31" t="s">
        <v>7</v>
      </c>
      <c r="G55" s="66">
        <f>VLOOKUP(A55,Master!$A:$H,7,FALSE)</f>
        <v>3</v>
      </c>
      <c r="H55" s="31" t="str">
        <f>VLOOKUP(A55,Master!$A:$H,8,FALSE)</f>
        <v>Girls</v>
      </c>
      <c r="I55" s="5" t="str">
        <f t="shared" si="0"/>
        <v>STM1BRG1</v>
      </c>
      <c r="J55" s="5" t="str">
        <f t="shared" si="1"/>
        <v>CTKBRG1</v>
      </c>
      <c r="K55" s="5"/>
      <c r="L55" s="5"/>
    </row>
    <row r="56" spans="1:30" ht="12.6" customHeight="1" x14ac:dyDescent="0.15">
      <c r="A56" s="29" t="s">
        <v>239</v>
      </c>
      <c r="B56" s="31">
        <f>VLOOKUP(A56,Master!$A:$H,2,FALSE)</f>
        <v>41286</v>
      </c>
      <c r="C56" s="65">
        <f>VLOOKUP(A56,Master!$A:$H,3,FALSE)</f>
        <v>0.33333333333333398</v>
      </c>
      <c r="D56" s="31" t="str">
        <f>VLOOKUP(A56,Master!$A:$H,4,FALSE)</f>
        <v>SJN</v>
      </c>
      <c r="E56" s="31" t="s">
        <v>20</v>
      </c>
      <c r="F56" s="31" t="s">
        <v>15</v>
      </c>
      <c r="G56" s="66">
        <f>VLOOKUP(A56,Master!$A:$H,7,FALSE)</f>
        <v>3</v>
      </c>
      <c r="H56" s="31" t="str">
        <f>VLOOKUP(A56,Master!$A:$H,8,FALSE)</f>
        <v>Girls</v>
      </c>
      <c r="I56" s="5" t="str">
        <f t="shared" si="0"/>
        <v>OLA1IHM1</v>
      </c>
      <c r="J56" s="5" t="str">
        <f t="shared" si="1"/>
        <v>SJNIHM1</v>
      </c>
      <c r="K56" s="5"/>
      <c r="L56" s="5"/>
    </row>
    <row r="57" spans="1:30" ht="12.6" customHeight="1" x14ac:dyDescent="0.15">
      <c r="A57" s="29" t="s">
        <v>240</v>
      </c>
      <c r="B57" s="31">
        <f>VLOOKUP(A57,Master!$A:$H,2,FALSE)</f>
        <v>41286</v>
      </c>
      <c r="C57" s="65">
        <f>VLOOKUP(A57,Master!$A:$H,3,FALSE)</f>
        <v>0.375</v>
      </c>
      <c r="D57" s="31" t="str">
        <f>VLOOKUP(A57,Master!$A:$H,4,FALSE)</f>
        <v>MAR-K</v>
      </c>
      <c r="E57" s="31" t="s">
        <v>43</v>
      </c>
      <c r="F57" s="31" t="s">
        <v>42</v>
      </c>
      <c r="G57" s="66">
        <f>VLOOKUP(A57,Master!$A:$H,7,FALSE)</f>
        <v>3</v>
      </c>
      <c r="H57" s="31" t="str">
        <f>VLOOKUP(A57,Master!$A:$H,8,FALSE)</f>
        <v>Girls</v>
      </c>
      <c r="I57" s="5" t="str">
        <f t="shared" si="0"/>
        <v>JOE1HSP1</v>
      </c>
      <c r="J57" s="5" t="str">
        <f t="shared" si="1"/>
        <v>MAR-KHSP1</v>
      </c>
      <c r="K57" s="5"/>
      <c r="L57" s="5"/>
    </row>
    <row r="58" spans="1:30" ht="12.6" customHeight="1" x14ac:dyDescent="0.15">
      <c r="A58" s="29" t="s">
        <v>241</v>
      </c>
      <c r="B58" s="31">
        <f>VLOOKUP(A58,Master!$A:$H,2,FALSE)</f>
        <v>41293</v>
      </c>
      <c r="C58" s="65">
        <f>VLOOKUP(A58,Master!$A:$H,3,FALSE)</f>
        <v>0.33333333333333331</v>
      </c>
      <c r="D58" s="31" t="str">
        <f>VLOOKUP(A58,Master!$A:$H,4,FALSE)</f>
        <v>OLA</v>
      </c>
      <c r="E58" s="31" t="s">
        <v>43</v>
      </c>
      <c r="F58" s="31" t="s">
        <v>18</v>
      </c>
      <c r="G58" s="66">
        <f>VLOOKUP(A58,Master!$A:$H,7,FALSE)</f>
        <v>3</v>
      </c>
      <c r="H58" s="31" t="str">
        <f>VLOOKUP(A58,Master!$A:$H,8,FALSE)</f>
        <v>Girls</v>
      </c>
      <c r="I58" s="5" t="str">
        <f t="shared" si="0"/>
        <v>JOE1STM1</v>
      </c>
      <c r="J58" s="5" t="str">
        <f t="shared" si="1"/>
        <v>OLASTM1</v>
      </c>
      <c r="K58" s="5"/>
      <c r="L58" s="5"/>
    </row>
    <row r="59" spans="1:30" ht="12.6" customHeight="1" x14ac:dyDescent="0.15">
      <c r="A59" s="29" t="s">
        <v>242</v>
      </c>
      <c r="B59" s="31">
        <f>VLOOKUP(A59,Master!$A:$H,2,FALSE)</f>
        <v>41293</v>
      </c>
      <c r="C59" s="65">
        <f>VLOOKUP(A59,Master!$A:$H,3,FALSE)</f>
        <v>0.375</v>
      </c>
      <c r="D59" s="31" t="str">
        <f>VLOOKUP(A59,Master!$A:$H,4,FALSE)</f>
        <v>BRG</v>
      </c>
      <c r="E59" s="31" t="s">
        <v>15</v>
      </c>
      <c r="F59" s="31" t="s">
        <v>48</v>
      </c>
      <c r="G59" s="66">
        <f>VLOOKUP(A59,Master!$A:$H,7,FALSE)</f>
        <v>3</v>
      </c>
      <c r="H59" s="31" t="str">
        <f>VLOOKUP(A59,Master!$A:$H,8,FALSE)</f>
        <v>Girls</v>
      </c>
      <c r="I59" s="5" t="str">
        <f t="shared" si="0"/>
        <v>IHM1NDA1</v>
      </c>
      <c r="J59" s="5" t="str">
        <f t="shared" si="1"/>
        <v>BRGNDA1</v>
      </c>
      <c r="K59" s="5"/>
      <c r="L59" s="5"/>
    </row>
    <row r="60" spans="1:30" ht="12.6" customHeight="1" x14ac:dyDescent="0.15">
      <c r="A60" s="29" t="s">
        <v>243</v>
      </c>
      <c r="B60" s="31">
        <f>VLOOKUP(A60,Master!$A:$H,2,FALSE)</f>
        <v>41293</v>
      </c>
      <c r="C60" s="65">
        <f>VLOOKUP(A60,Master!$A:$H,3,FALSE)</f>
        <v>0.41666666666666702</v>
      </c>
      <c r="D60" s="31" t="str">
        <f>VLOOKUP(A60,Master!$A:$H,4,FALSE)</f>
        <v>IHM</v>
      </c>
      <c r="E60" s="31" t="s">
        <v>26</v>
      </c>
      <c r="F60" s="31" t="s">
        <v>12</v>
      </c>
      <c r="G60" s="66">
        <f>VLOOKUP(A60,Master!$A:$H,7,FALSE)</f>
        <v>3</v>
      </c>
      <c r="H60" s="31" t="str">
        <f>VLOOKUP(A60,Master!$A:$H,8,FALSE)</f>
        <v>Girls</v>
      </c>
      <c r="I60" s="5" t="str">
        <f t="shared" si="0"/>
        <v>SPC1JUD1</v>
      </c>
      <c r="J60" s="5" t="str">
        <f t="shared" si="1"/>
        <v>IHMJUD1</v>
      </c>
      <c r="K60" s="5"/>
      <c r="L60" s="5"/>
    </row>
    <row r="61" spans="1:30" ht="12.6" customHeight="1" x14ac:dyDescent="0.15">
      <c r="A61" s="29" t="s">
        <v>244</v>
      </c>
      <c r="B61" s="31">
        <f>VLOOKUP(A61,Master!$A:$H,2,FALSE)</f>
        <v>41293</v>
      </c>
      <c r="C61" s="65">
        <f>VLOOKUP(A61,Master!$A:$H,3,FALSE)</f>
        <v>0.45833333333333398</v>
      </c>
      <c r="D61" s="31" t="str">
        <f>VLOOKUP(A61,Master!$A:$H,4,FALSE)</f>
        <v>IHM</v>
      </c>
      <c r="E61" s="31" t="s">
        <v>22</v>
      </c>
      <c r="F61" s="31" t="s">
        <v>6</v>
      </c>
      <c r="G61" s="66">
        <f>VLOOKUP(A61,Master!$A:$H,7,FALSE)</f>
        <v>3</v>
      </c>
      <c r="H61" s="31" t="str">
        <f>VLOOKUP(A61,Master!$A:$H,8,FALSE)</f>
        <v>Girls</v>
      </c>
      <c r="I61" s="5" t="str">
        <f t="shared" si="0"/>
        <v>STM2IHM2</v>
      </c>
      <c r="J61" s="5" t="str">
        <f t="shared" si="1"/>
        <v>IHMIHM2</v>
      </c>
      <c r="K61" s="5"/>
      <c r="L61" s="5"/>
    </row>
    <row r="62" spans="1:30" ht="12.6" customHeight="1" x14ac:dyDescent="0.15">
      <c r="A62" s="29" t="s">
        <v>245</v>
      </c>
      <c r="B62" s="31">
        <f>VLOOKUP(A62,Master!$A:$H,2,FALSE)</f>
        <v>41293</v>
      </c>
      <c r="C62" s="65">
        <f>VLOOKUP(A62,Master!$A:$H,3,FALSE)</f>
        <v>0.375</v>
      </c>
      <c r="D62" s="31" t="str">
        <f>VLOOKUP(A62,Master!$A:$H,4,FALSE)</f>
        <v>HSP</v>
      </c>
      <c r="E62" s="31" t="s">
        <v>4</v>
      </c>
      <c r="F62" s="31" t="s">
        <v>19</v>
      </c>
      <c r="G62" s="66">
        <f>VLOOKUP(A62,Master!$A:$H,7,FALSE)</f>
        <v>3</v>
      </c>
      <c r="H62" s="31" t="str">
        <f>VLOOKUP(A62,Master!$A:$H,8,FALSE)</f>
        <v>Girls</v>
      </c>
      <c r="I62" s="5" t="str">
        <f t="shared" si="0"/>
        <v>CTK1SJN1</v>
      </c>
      <c r="J62" s="5" t="str">
        <f t="shared" si="1"/>
        <v>HSPSJN1</v>
      </c>
      <c r="K62" s="5"/>
      <c r="L62" s="5"/>
    </row>
    <row r="63" spans="1:30" ht="12.6" customHeight="1" x14ac:dyDescent="0.15">
      <c r="A63" s="29" t="s">
        <v>246</v>
      </c>
      <c r="B63" s="31">
        <f>VLOOKUP(A63,Master!$A:$H,2,FALSE)</f>
        <v>41293</v>
      </c>
      <c r="C63" s="65">
        <f>VLOOKUP(A63,Master!$A:$H,3,FALSE)</f>
        <v>0.33333333333333298</v>
      </c>
      <c r="D63" s="31" t="str">
        <f>VLOOKUP(A63,Master!$A:$H,4,FALSE)</f>
        <v>JUD</v>
      </c>
      <c r="E63" s="31" t="s">
        <v>16</v>
      </c>
      <c r="F63" s="31" t="s">
        <v>7</v>
      </c>
      <c r="G63" s="66">
        <f>VLOOKUP(A63,Master!$A:$H,7,FALSE)</f>
        <v>3</v>
      </c>
      <c r="H63" s="31" t="str">
        <f>VLOOKUP(A63,Master!$A:$H,8,FALSE)</f>
        <v>Girls</v>
      </c>
      <c r="I63" s="5" t="str">
        <f t="shared" si="0"/>
        <v>CTK2BRG1</v>
      </c>
      <c r="J63" s="5" t="str">
        <f t="shared" si="1"/>
        <v>JUDBRG1</v>
      </c>
      <c r="K63" s="5"/>
      <c r="L63" s="5"/>
    </row>
    <row r="64" spans="1:30" ht="12.6" customHeight="1" x14ac:dyDescent="0.15">
      <c r="A64" s="29" t="s">
        <v>247</v>
      </c>
      <c r="B64" s="31">
        <f>VLOOKUP(A64,Master!$A:$H,2,FALSE)</f>
        <v>41293</v>
      </c>
      <c r="C64" s="65">
        <f>VLOOKUP(A64,Master!$A:$H,3,FALSE)</f>
        <v>0.375</v>
      </c>
      <c r="D64" s="31" t="str">
        <f>VLOOKUP(A64,Master!$A:$H,4,FALSE)</f>
        <v>STM</v>
      </c>
      <c r="E64" s="31" t="s">
        <v>42</v>
      </c>
      <c r="F64" s="31" t="s">
        <v>20</v>
      </c>
      <c r="G64" s="66">
        <f>VLOOKUP(A64,Master!$A:$H,7,FALSE)</f>
        <v>3</v>
      </c>
      <c r="H64" s="31" t="str">
        <f>VLOOKUP(A64,Master!$A:$H,8,FALSE)</f>
        <v>Girls</v>
      </c>
      <c r="I64" s="5" t="str">
        <f t="shared" si="0"/>
        <v>HSP1OLA1</v>
      </c>
      <c r="J64" s="5" t="str">
        <f t="shared" si="1"/>
        <v>STMOLA1</v>
      </c>
      <c r="K64" s="5"/>
      <c r="L64" s="5"/>
    </row>
    <row r="65" spans="1:12" ht="12.6" customHeight="1" x14ac:dyDescent="0.15">
      <c r="A65" s="29" t="s">
        <v>248</v>
      </c>
      <c r="B65" s="31">
        <f>VLOOKUP(A65,Master!$A:$H,2,FALSE)</f>
        <v>41300</v>
      </c>
      <c r="C65" s="65">
        <f>VLOOKUP(A65,Master!$A:$H,3,FALSE)</f>
        <v>0.33333333333333331</v>
      </c>
      <c r="D65" s="31" t="str">
        <f>VLOOKUP(A65,Master!$A:$H,4,FALSE)</f>
        <v>STM</v>
      </c>
      <c r="E65" s="31" t="s">
        <v>18</v>
      </c>
      <c r="F65" s="31" t="s">
        <v>16</v>
      </c>
      <c r="G65" s="66">
        <f>VLOOKUP(A65,Master!$A:$H,7,FALSE)</f>
        <v>3</v>
      </c>
      <c r="H65" s="31" t="str">
        <f>VLOOKUP(A65,Master!$A:$H,8,FALSE)</f>
        <v>Girls</v>
      </c>
      <c r="I65" s="5" t="str">
        <f t="shared" si="0"/>
        <v>STM1CTK2</v>
      </c>
      <c r="J65" s="5" t="str">
        <f t="shared" si="1"/>
        <v>STMCTK2</v>
      </c>
      <c r="K65" s="5"/>
      <c r="L65" s="5"/>
    </row>
    <row r="66" spans="1:12" ht="12.6" customHeight="1" x14ac:dyDescent="0.15">
      <c r="A66" s="29" t="s">
        <v>249</v>
      </c>
      <c r="B66" s="31">
        <f>VLOOKUP(A66,Master!$A:$H,2,FALSE)</f>
        <v>41300</v>
      </c>
      <c r="C66" s="65">
        <f>VLOOKUP(A66,Master!$A:$H,3,FALSE)</f>
        <v>0.375</v>
      </c>
      <c r="D66" s="31" t="str">
        <f>VLOOKUP(A66,Master!$A:$H,4,FALSE)</f>
        <v>STM</v>
      </c>
      <c r="E66" s="31" t="s">
        <v>20</v>
      </c>
      <c r="F66" s="31" t="s">
        <v>43</v>
      </c>
      <c r="G66" s="66">
        <f>VLOOKUP(A66,Master!$A:$H,7,FALSE)</f>
        <v>3</v>
      </c>
      <c r="H66" s="31" t="str">
        <f>VLOOKUP(A66,Master!$A:$H,8,FALSE)</f>
        <v>Girls</v>
      </c>
      <c r="I66" s="5" t="str">
        <f t="shared" ref="I66:I71" si="19">CONCATENATE(E66,F66)</f>
        <v>OLA1JOE1</v>
      </c>
      <c r="J66" s="5" t="str">
        <f t="shared" ref="J66:J71" si="20">CONCATENATE(D66,F66)</f>
        <v>STMJOE1</v>
      </c>
      <c r="K66" s="5"/>
      <c r="L66" s="5"/>
    </row>
    <row r="67" spans="1:12" ht="12.6" customHeight="1" x14ac:dyDescent="0.15">
      <c r="A67" s="29" t="s">
        <v>250</v>
      </c>
      <c r="B67" s="31">
        <f>VLOOKUP(A67,Master!$A:$H,2,FALSE)</f>
        <v>41300</v>
      </c>
      <c r="C67" s="65">
        <f>VLOOKUP(A67,Master!$A:$H,3,FALSE)</f>
        <v>0.33333333333333398</v>
      </c>
      <c r="D67" s="31" t="str">
        <f>VLOOKUP(A67,Master!$A:$H,4,FALSE)</f>
        <v>SPC</v>
      </c>
      <c r="E67" s="31" t="s">
        <v>42</v>
      </c>
      <c r="F67" s="31" t="s">
        <v>48</v>
      </c>
      <c r="G67" s="66">
        <f>VLOOKUP(A67,Master!$A:$H,7,FALSE)</f>
        <v>3</v>
      </c>
      <c r="H67" s="31" t="str">
        <f>VLOOKUP(A67,Master!$A:$H,8,FALSE)</f>
        <v>Girls</v>
      </c>
      <c r="I67" s="5" t="str">
        <f t="shared" si="19"/>
        <v>HSP1NDA1</v>
      </c>
      <c r="J67" s="5" t="str">
        <f t="shared" si="20"/>
        <v>SPCNDA1</v>
      </c>
      <c r="K67" s="5"/>
      <c r="L67" s="5"/>
    </row>
    <row r="68" spans="1:12" ht="12.6" customHeight="1" x14ac:dyDescent="0.15">
      <c r="A68" s="29" t="s">
        <v>251</v>
      </c>
      <c r="B68" s="31">
        <f>VLOOKUP(A68,Master!$A:$H,2,FALSE)</f>
        <v>41300</v>
      </c>
      <c r="C68" s="65">
        <f>VLOOKUP(A68,Master!$A:$H,3,FALSE)</f>
        <v>0.41666666666666702</v>
      </c>
      <c r="D68" s="31" t="str">
        <f>VLOOKUP(A68,Master!$A:$H,4,FALSE)</f>
        <v>MAR-K</v>
      </c>
      <c r="E68" s="31" t="s">
        <v>12</v>
      </c>
      <c r="F68" s="31" t="s">
        <v>15</v>
      </c>
      <c r="G68" s="66">
        <f>VLOOKUP(A68,Master!$A:$H,7,FALSE)</f>
        <v>3</v>
      </c>
      <c r="H68" s="31" t="str">
        <f>VLOOKUP(A68,Master!$A:$H,8,FALSE)</f>
        <v>Girls</v>
      </c>
      <c r="I68" s="5" t="str">
        <f t="shared" si="19"/>
        <v>JUD1IHM1</v>
      </c>
      <c r="J68" s="5" t="str">
        <f t="shared" si="20"/>
        <v>MAR-KIHM1</v>
      </c>
      <c r="K68" s="5"/>
      <c r="L68" s="5"/>
    </row>
    <row r="69" spans="1:12" ht="12.6" customHeight="1" x14ac:dyDescent="0.15">
      <c r="A69" s="29" t="s">
        <v>252</v>
      </c>
      <c r="B69" s="31">
        <f>VLOOKUP(A69,Master!$A:$H,2,FALSE)</f>
        <v>41300</v>
      </c>
      <c r="C69" s="65">
        <f>VLOOKUP(A69,Master!$A:$H,3,FALSE)</f>
        <v>0.375</v>
      </c>
      <c r="D69" s="31" t="str">
        <f>VLOOKUP(A69,Master!$A:$H,4,FALSE)</f>
        <v>HSP</v>
      </c>
      <c r="E69" s="31" t="s">
        <v>6</v>
      </c>
      <c r="F69" s="31" t="s">
        <v>26</v>
      </c>
      <c r="G69" s="66">
        <f>VLOOKUP(A69,Master!$A:$H,7,FALSE)</f>
        <v>3</v>
      </c>
      <c r="H69" s="31" t="str">
        <f>VLOOKUP(A69,Master!$A:$H,8,FALSE)</f>
        <v>Girls</v>
      </c>
      <c r="I69" s="5" t="str">
        <f t="shared" si="19"/>
        <v>IHM2SPC1</v>
      </c>
      <c r="J69" s="5" t="str">
        <f t="shared" si="20"/>
        <v>HSPSPC1</v>
      </c>
      <c r="K69" s="5"/>
      <c r="L69" s="5"/>
    </row>
    <row r="70" spans="1:12" ht="12.6" customHeight="1" x14ac:dyDescent="0.15">
      <c r="A70" s="29" t="s">
        <v>253</v>
      </c>
      <c r="B70" s="31">
        <f>VLOOKUP(A70,Master!$A:$H,2,FALSE)</f>
        <v>41300</v>
      </c>
      <c r="C70" s="65">
        <f>VLOOKUP(A70,Master!$A:$H,3,FALSE)</f>
        <v>0.45833333333333331</v>
      </c>
      <c r="D70" s="31" t="str">
        <f>VLOOKUP(A70,Master!$A:$H,4,FALSE)</f>
        <v>IHM</v>
      </c>
      <c r="E70" s="31" t="s">
        <v>19</v>
      </c>
      <c r="F70" s="31" t="s">
        <v>22</v>
      </c>
      <c r="G70" s="66">
        <f>VLOOKUP(A70,Master!$A:$H,7,FALSE)</f>
        <v>3</v>
      </c>
      <c r="H70" s="31" t="str">
        <f>VLOOKUP(A70,Master!$A:$H,8,FALSE)</f>
        <v>Girls</v>
      </c>
      <c r="I70" s="5" t="str">
        <f t="shared" si="19"/>
        <v>SJN1STM2</v>
      </c>
      <c r="J70" s="5" t="str">
        <f t="shared" si="20"/>
        <v>IHMSTM2</v>
      </c>
      <c r="K70" s="5"/>
      <c r="L70" s="5"/>
    </row>
    <row r="71" spans="1:12" ht="12" customHeight="1" x14ac:dyDescent="0.15">
      <c r="A71" s="29" t="s">
        <v>254</v>
      </c>
      <c r="B71" s="31">
        <f>VLOOKUP(A71,Master!$A:$H,2,FALSE)</f>
        <v>41300</v>
      </c>
      <c r="C71" s="65">
        <f>VLOOKUP(A71,Master!$A:$H,3,FALSE)</f>
        <v>0.33333333333333398</v>
      </c>
      <c r="D71" s="31" t="str">
        <f>VLOOKUP(A71,Master!$A:$H,4,FALSE)</f>
        <v>JOE</v>
      </c>
      <c r="E71" s="31" t="s">
        <v>7</v>
      </c>
      <c r="F71" s="31" t="s">
        <v>4</v>
      </c>
      <c r="G71" s="66">
        <f>VLOOKUP(A71,Master!$A:$H,7,FALSE)</f>
        <v>3</v>
      </c>
      <c r="H71" s="31" t="str">
        <f>VLOOKUP(A71,Master!$A:$H,8,FALSE)</f>
        <v>Girls</v>
      </c>
      <c r="I71" s="5" t="str">
        <f t="shared" si="19"/>
        <v>BRG1CTK1</v>
      </c>
      <c r="J71" s="5" t="str">
        <f t="shared" si="20"/>
        <v>JOECTK1</v>
      </c>
      <c r="K71" s="5"/>
      <c r="L71" s="5"/>
    </row>
    <row r="72" spans="1:12" ht="12.6" customHeight="1" x14ac:dyDescent="0.15">
      <c r="C72" s="11"/>
      <c r="G72" s="12"/>
    </row>
    <row r="73" spans="1:12" ht="12.6" customHeight="1" x14ac:dyDescent="0.15">
      <c r="C73" s="11"/>
      <c r="G73" s="12"/>
    </row>
    <row r="74" spans="1:12" ht="12.6" customHeight="1" x14ac:dyDescent="0.15">
      <c r="C74" s="11"/>
      <c r="G74" s="12"/>
    </row>
    <row r="75" spans="1:12" ht="12.6" customHeight="1" x14ac:dyDescent="0.15">
      <c r="C75" s="11"/>
      <c r="G75" s="12"/>
    </row>
    <row r="76" spans="1:12" ht="12.6" customHeight="1" x14ac:dyDescent="0.15">
      <c r="C76" s="11"/>
      <c r="G76" s="12"/>
    </row>
    <row r="77" spans="1:12" ht="12.6" customHeight="1" x14ac:dyDescent="0.15">
      <c r="C77" s="11"/>
      <c r="G77" s="12"/>
    </row>
    <row r="78" spans="1:12" ht="12.6" customHeight="1" x14ac:dyDescent="0.15">
      <c r="C78" s="11"/>
      <c r="G78" s="12"/>
    </row>
    <row r="79" spans="1:12" ht="12.6" customHeight="1" x14ac:dyDescent="0.15">
      <c r="C79" s="11"/>
      <c r="G79" s="12"/>
    </row>
    <row r="80" spans="1:12" ht="12.6" customHeight="1" x14ac:dyDescent="0.15">
      <c r="C80" s="11"/>
      <c r="G80" s="12"/>
    </row>
    <row r="81" spans="3:7" ht="12.6" customHeight="1" x14ac:dyDescent="0.15">
      <c r="C81" s="11"/>
      <c r="G81" s="12"/>
    </row>
    <row r="82" spans="3:7" ht="12.6" customHeight="1" x14ac:dyDescent="0.15">
      <c r="C82" s="11"/>
      <c r="G82" s="12"/>
    </row>
    <row r="83" spans="3:7" ht="12.6" customHeight="1" x14ac:dyDescent="0.15">
      <c r="C83" s="11"/>
      <c r="G83" s="12"/>
    </row>
    <row r="84" spans="3:7" ht="12.6" customHeight="1" x14ac:dyDescent="0.15">
      <c r="C84" s="11"/>
      <c r="G84" s="12"/>
    </row>
    <row r="85" spans="3:7" ht="12.6" customHeight="1" x14ac:dyDescent="0.15">
      <c r="C85" s="11"/>
      <c r="G85" s="12"/>
    </row>
    <row r="86" spans="3:7" ht="12.6" customHeight="1" x14ac:dyDescent="0.15">
      <c r="C86" s="11"/>
      <c r="G86" s="12"/>
    </row>
    <row r="87" spans="3:7" ht="12.6" customHeight="1" x14ac:dyDescent="0.15">
      <c r="C87" s="11"/>
      <c r="G87" s="12"/>
    </row>
    <row r="88" spans="3:7" ht="12.6" customHeight="1" x14ac:dyDescent="0.15">
      <c r="C88" s="11"/>
      <c r="G88" s="12"/>
    </row>
    <row r="89" spans="3:7" ht="12.6" customHeight="1" x14ac:dyDescent="0.15">
      <c r="C89" s="11"/>
      <c r="G89" s="12"/>
    </row>
    <row r="90" spans="3:7" ht="12.6" customHeight="1" x14ac:dyDescent="0.15">
      <c r="C90" s="11"/>
      <c r="G90" s="12"/>
    </row>
    <row r="91" spans="3:7" ht="12.6" customHeight="1" x14ac:dyDescent="0.15">
      <c r="C91" s="11"/>
      <c r="G91" s="12"/>
    </row>
    <row r="92" spans="3:7" ht="12.6" customHeight="1" x14ac:dyDescent="0.15">
      <c r="C92" s="11"/>
      <c r="G92" s="12"/>
    </row>
    <row r="93" spans="3:7" ht="12.6" customHeight="1" x14ac:dyDescent="0.15">
      <c r="C93" s="11"/>
      <c r="G93" s="12"/>
    </row>
    <row r="94" spans="3:7" ht="12.6" customHeight="1" x14ac:dyDescent="0.15">
      <c r="C94" s="11"/>
      <c r="G94" s="12"/>
    </row>
    <row r="95" spans="3:7" ht="12.6" customHeight="1" x14ac:dyDescent="0.15">
      <c r="C95" s="11"/>
      <c r="G95" s="12"/>
    </row>
  </sheetData>
  <mergeCells count="2">
    <mergeCell ref="P17:AC17"/>
    <mergeCell ref="N19:N33"/>
  </mergeCells>
  <conditionalFormatting sqref="P19:AC32">
    <cfRule type="cellIs" dxfId="34" priority="2" stopIfTrue="1" operator="greaterThan">
      <formula>1</formula>
    </cfRule>
  </conditionalFormatting>
  <conditionalFormatting sqref="P36:AC49">
    <cfRule type="cellIs" dxfId="33" priority="1" operator="greaterThan">
      <formula>1</formula>
    </cfRule>
  </conditionalFormatting>
  <pageMargins left="0.75" right="0.75" top="1" bottom="1" header="0.5" footer="0.5"/>
  <pageSetup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T151"/>
  <sheetViews>
    <sheetView topLeftCell="E49" zoomScaleNormal="100" workbookViewId="0">
      <selection activeCell="AS92" sqref="AS92"/>
    </sheetView>
  </sheetViews>
  <sheetFormatPr defaultColWidth="9.140625" defaultRowHeight="12.6" customHeight="1" x14ac:dyDescent="0.15"/>
  <cols>
    <col min="1" max="1" width="4.42578125" style="1" bestFit="1" customWidth="1"/>
    <col min="2" max="2" width="6.140625" style="7" bestFit="1" customWidth="1"/>
    <col min="3" max="3" width="6.42578125" style="26" bestFit="1" customWidth="1"/>
    <col min="4" max="4" width="5" style="7" bestFit="1" customWidth="1"/>
    <col min="5" max="6" width="4.7109375" style="7" bestFit="1" customWidth="1"/>
    <col min="7" max="7" width="3.28515625" style="27" bestFit="1" customWidth="1"/>
    <col min="8" max="8" width="5.28515625" style="7" bestFit="1" customWidth="1"/>
    <col min="9" max="9" width="8.85546875" style="1" hidden="1" customWidth="1"/>
    <col min="10" max="11" width="7.7109375" style="1" hidden="1" customWidth="1"/>
    <col min="12" max="12" width="5.28515625" style="1" hidden="1" customWidth="1"/>
    <col min="13" max="15" width="5.42578125" style="1" customWidth="1"/>
    <col min="16" max="39" width="5.28515625" style="1" customWidth="1"/>
    <col min="40" max="40" width="5.28515625" style="7" customWidth="1"/>
    <col min="41" max="46" width="5.28515625" style="1" customWidth="1"/>
    <col min="47" max="16384" width="9.140625" style="1"/>
  </cols>
  <sheetData>
    <row r="1" spans="1:32" ht="12.6" customHeight="1" thickBot="1" x14ac:dyDescent="0.2">
      <c r="A1" s="34" t="s">
        <v>64</v>
      </c>
      <c r="B1" s="34" t="s">
        <v>0</v>
      </c>
      <c r="C1" s="35" t="s">
        <v>1</v>
      </c>
      <c r="D1" s="35" t="s">
        <v>35</v>
      </c>
      <c r="E1" s="35" t="s">
        <v>36</v>
      </c>
      <c r="F1" s="36" t="s">
        <v>37</v>
      </c>
      <c r="G1" s="35" t="s">
        <v>38</v>
      </c>
      <c r="H1" s="35" t="s">
        <v>3</v>
      </c>
      <c r="I1" s="3"/>
      <c r="J1" s="3"/>
      <c r="K1" s="3"/>
      <c r="L1" s="3"/>
      <c r="P1" s="61" t="s">
        <v>30</v>
      </c>
      <c r="Q1" s="4" t="s">
        <v>39</v>
      </c>
      <c r="R1" s="4" t="s">
        <v>27</v>
      </c>
      <c r="S1" s="4" t="s">
        <v>2</v>
      </c>
      <c r="T1" s="4" t="s">
        <v>28</v>
      </c>
      <c r="U1" s="4" t="s">
        <v>17</v>
      </c>
    </row>
    <row r="2" spans="1:32" ht="12.6" customHeight="1" x14ac:dyDescent="0.15">
      <c r="A2" s="29" t="s">
        <v>255</v>
      </c>
      <c r="B2" s="31">
        <f>VLOOKUP(A2,Master!$A:$H,2,FALSE)</f>
        <v>41216</v>
      </c>
      <c r="C2" s="65">
        <f>VLOOKUP(A2,Master!$A:$H,3,FALSE)</f>
        <v>0.5</v>
      </c>
      <c r="D2" s="31" t="str">
        <f>VLOOKUP(A2,Master!$A:$H,4,FALSE)</f>
        <v>JUD</v>
      </c>
      <c r="E2" s="31" t="s">
        <v>4</v>
      </c>
      <c r="F2" s="31" t="s">
        <v>24</v>
      </c>
      <c r="G2" s="66">
        <f>VLOOKUP(A2,Master!$A:$H,7,FALSE)</f>
        <v>4</v>
      </c>
      <c r="H2" s="31" t="str">
        <f>VLOOKUP(A2,Master!$A:$H,8,FALSE)</f>
        <v>Boys</v>
      </c>
      <c r="I2" s="5" t="str">
        <f t="shared" ref="I2:I15" si="0">CONCATENATE(E2,F2)</f>
        <v>CTK1JUD2</v>
      </c>
      <c r="J2" s="5" t="str">
        <f t="shared" ref="J2:J15" si="1">CONCATENATE(D2,F2)</f>
        <v>JUDJUD2</v>
      </c>
      <c r="K2" s="5" t="str">
        <f t="shared" ref="K2:K29" si="2">CONCATENATE(LEFT(P2,3),P2)</f>
        <v>BRGBRG1</v>
      </c>
      <c r="L2" s="7">
        <f t="shared" ref="L2:L31" si="3">COUNTIF($J$2:$J$151,K2)</f>
        <v>0</v>
      </c>
      <c r="P2" s="18" t="s">
        <v>7</v>
      </c>
      <c r="Q2" s="19">
        <f t="shared" ref="Q2:Q29" si="4">SUM(COUNTIF($E$2:$E$141,P2)+COUNTIF($F$2:$F$141,P2))</f>
        <v>10</v>
      </c>
      <c r="R2" s="19">
        <f t="shared" ref="R2:R29" si="5">COUNTIF($F$2:$F$141,P2)</f>
        <v>5</v>
      </c>
      <c r="S2" s="19">
        <f t="shared" ref="S2:S29" si="6">COUNTIF($E$2:$E$141,P2)</f>
        <v>5</v>
      </c>
      <c r="T2" s="6">
        <f t="shared" ref="T2:T29" si="7">SUM(R2-L2)</f>
        <v>5</v>
      </c>
      <c r="U2" s="24">
        <f t="shared" ref="U2:U29" si="8">SUM(COUNTIF($I$2:$I$141,CONCATENATE($P2,$U$1))+COUNTIF($I$2:$I$141,CONCATENATE($U$1,$P2)))</f>
        <v>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2.6" customHeight="1" x14ac:dyDescent="0.15">
      <c r="A3" s="29" t="s">
        <v>256</v>
      </c>
      <c r="B3" s="31">
        <f>VLOOKUP(A3,Master!$A:$H,2,FALSE)</f>
        <v>41216</v>
      </c>
      <c r="C3" s="65">
        <f>VLOOKUP(A3,Master!$A:$H,3,FALSE)</f>
        <v>0.41666666666666702</v>
      </c>
      <c r="D3" s="31" t="str">
        <f>VLOOKUP(A3,Master!$A:$H,4,FALSE)</f>
        <v>SPC</v>
      </c>
      <c r="E3" s="31" t="s">
        <v>49</v>
      </c>
      <c r="F3" s="31" t="s">
        <v>25</v>
      </c>
      <c r="G3" s="66">
        <f>VLOOKUP(A3,Master!$A:$H,7,FALSE)</f>
        <v>4</v>
      </c>
      <c r="H3" s="31" t="str">
        <f>VLOOKUP(A3,Master!$A:$H,8,FALSE)</f>
        <v>Boys</v>
      </c>
      <c r="I3" s="5" t="str">
        <f t="shared" si="0"/>
        <v>SCS1OLA2</v>
      </c>
      <c r="J3" s="5" t="str">
        <f t="shared" si="1"/>
        <v>SPCOLA2</v>
      </c>
      <c r="K3" s="5" t="str">
        <f t="shared" si="2"/>
        <v>BRGBRG2</v>
      </c>
      <c r="L3" s="7">
        <f t="shared" si="3"/>
        <v>0</v>
      </c>
      <c r="P3" s="8" t="s">
        <v>9</v>
      </c>
      <c r="Q3" s="19">
        <f t="shared" si="4"/>
        <v>10</v>
      </c>
      <c r="R3" s="19">
        <f t="shared" si="5"/>
        <v>5</v>
      </c>
      <c r="S3" s="19">
        <f t="shared" si="6"/>
        <v>5</v>
      </c>
      <c r="T3" s="6">
        <f t="shared" si="7"/>
        <v>5</v>
      </c>
      <c r="U3" s="24">
        <f t="shared" si="8"/>
        <v>0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ht="12.6" customHeight="1" x14ac:dyDescent="0.15">
      <c r="A4" s="29" t="s">
        <v>257</v>
      </c>
      <c r="B4" s="31">
        <f>VLOOKUP(A4,Master!$A:$H,2,FALSE)</f>
        <v>41216</v>
      </c>
      <c r="C4" s="65">
        <f>VLOOKUP(A4,Master!$A:$H,3,FALSE)</f>
        <v>0.5</v>
      </c>
      <c r="D4" s="31" t="str">
        <f>VLOOKUP(A4,Master!$A:$H,4,FALSE)</f>
        <v>STM</v>
      </c>
      <c r="E4" s="31" t="s">
        <v>62</v>
      </c>
      <c r="F4" s="31" t="s">
        <v>20</v>
      </c>
      <c r="G4" s="66">
        <f>VLOOKUP(A4,Master!$A:$H,7,FALSE)</f>
        <v>4</v>
      </c>
      <c r="H4" s="31" t="str">
        <f>VLOOKUP(A4,Master!$A:$H,8,FALSE)</f>
        <v>Boys</v>
      </c>
      <c r="I4" s="5" t="str">
        <f t="shared" si="0"/>
        <v>IHM3OLA1</v>
      </c>
      <c r="J4" s="5" t="str">
        <f t="shared" si="1"/>
        <v>STMOLA1</v>
      </c>
      <c r="K4" s="5" t="str">
        <f t="shared" si="2"/>
        <v>BRGBRG3</v>
      </c>
      <c r="L4" s="7">
        <f t="shared" si="3"/>
        <v>0</v>
      </c>
      <c r="P4" s="8" t="s">
        <v>10</v>
      </c>
      <c r="Q4" s="19">
        <f t="shared" si="4"/>
        <v>10</v>
      </c>
      <c r="R4" s="19">
        <f t="shared" si="5"/>
        <v>5</v>
      </c>
      <c r="S4" s="19">
        <f t="shared" si="6"/>
        <v>5</v>
      </c>
      <c r="T4" s="6">
        <f t="shared" si="7"/>
        <v>5</v>
      </c>
      <c r="U4" s="24">
        <f t="shared" si="8"/>
        <v>0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ht="12.6" customHeight="1" x14ac:dyDescent="0.15">
      <c r="A5" s="29" t="s">
        <v>258</v>
      </c>
      <c r="B5" s="31">
        <f>VLOOKUP(A5,Master!$A:$H,2,FALSE)</f>
        <v>41216</v>
      </c>
      <c r="C5" s="65">
        <f>VLOOKUP(A5,Master!$A:$H,3,FALSE)</f>
        <v>0.5</v>
      </c>
      <c r="D5" s="31" t="str">
        <f>VLOOKUP(A5,Master!$A:$H,4,FALSE)</f>
        <v>IHM</v>
      </c>
      <c r="E5" s="31" t="s">
        <v>45</v>
      </c>
      <c r="F5" s="31" t="s">
        <v>18</v>
      </c>
      <c r="G5" s="66">
        <f>VLOOKUP(A5,Master!$A:$H,7,FALSE)</f>
        <v>4</v>
      </c>
      <c r="H5" s="31" t="str">
        <f>VLOOKUP(A5,Master!$A:$H,8,FALSE)</f>
        <v>Boys</v>
      </c>
      <c r="I5" s="5" t="str">
        <f t="shared" si="0"/>
        <v>HSP2STM1</v>
      </c>
      <c r="J5" s="5" t="str">
        <f t="shared" si="1"/>
        <v>IHMSTM1</v>
      </c>
      <c r="K5" s="5" t="str">
        <f t="shared" si="2"/>
        <v>CTKCTK1</v>
      </c>
      <c r="L5" s="7">
        <f t="shared" si="3"/>
        <v>1</v>
      </c>
      <c r="P5" s="8" t="s">
        <v>4</v>
      </c>
      <c r="Q5" s="19">
        <f t="shared" si="4"/>
        <v>10</v>
      </c>
      <c r="R5" s="19">
        <f t="shared" si="5"/>
        <v>5</v>
      </c>
      <c r="S5" s="19">
        <f t="shared" si="6"/>
        <v>5</v>
      </c>
      <c r="T5" s="6">
        <f t="shared" si="7"/>
        <v>4</v>
      </c>
      <c r="U5" s="24">
        <f t="shared" si="8"/>
        <v>0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ht="12.6" customHeight="1" x14ac:dyDescent="0.15">
      <c r="A6" s="29" t="s">
        <v>259</v>
      </c>
      <c r="B6" s="31">
        <f>VLOOKUP(A6,Master!$A:$H,2,FALSE)</f>
        <v>41216</v>
      </c>
      <c r="C6" s="65">
        <f>VLOOKUP(A6,Master!$A:$H,3,FALSE)</f>
        <v>0.41666666666666702</v>
      </c>
      <c r="D6" s="31" t="str">
        <f>VLOOKUP(A6,Master!$A:$H,4,FALSE)</f>
        <v>JOE</v>
      </c>
      <c r="E6" s="31" t="s">
        <v>10</v>
      </c>
      <c r="F6" s="31" t="s">
        <v>59</v>
      </c>
      <c r="G6" s="66">
        <f>VLOOKUP(A6,Master!$A:$H,7,FALSE)</f>
        <v>4</v>
      </c>
      <c r="H6" s="31" t="str">
        <f>VLOOKUP(A6,Master!$A:$H,8,FALSE)</f>
        <v>Boys</v>
      </c>
      <c r="I6" s="5" t="str">
        <f t="shared" si="0"/>
        <v>BRG3STM3</v>
      </c>
      <c r="J6" s="5" t="str">
        <f t="shared" si="1"/>
        <v>JOESTM3</v>
      </c>
      <c r="K6" s="5" t="str">
        <f t="shared" si="2"/>
        <v>CTKCTK2</v>
      </c>
      <c r="L6" s="7">
        <f t="shared" si="3"/>
        <v>2</v>
      </c>
      <c r="P6" s="8" t="s">
        <v>16</v>
      </c>
      <c r="Q6" s="19">
        <f t="shared" si="4"/>
        <v>10</v>
      </c>
      <c r="R6" s="19">
        <f t="shared" si="5"/>
        <v>5</v>
      </c>
      <c r="S6" s="19">
        <f t="shared" si="6"/>
        <v>5</v>
      </c>
      <c r="T6" s="6">
        <f t="shared" si="7"/>
        <v>3</v>
      </c>
      <c r="U6" s="24">
        <f t="shared" si="8"/>
        <v>0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12.6" customHeight="1" x14ac:dyDescent="0.15">
      <c r="A7" s="29" t="s">
        <v>260</v>
      </c>
      <c r="B7" s="31">
        <f>VLOOKUP(A7,Master!$A:$H,2,FALSE)</f>
        <v>41216</v>
      </c>
      <c r="C7" s="65">
        <f>VLOOKUP(A7,Master!$A:$H,3,FALSE)</f>
        <v>0.54166666666666696</v>
      </c>
      <c r="D7" s="31" t="str">
        <f>VLOOKUP(A7,Master!$A:$H,4,FALSE)</f>
        <v>JUD</v>
      </c>
      <c r="E7" s="31" t="s">
        <v>7</v>
      </c>
      <c r="F7" s="31" t="s">
        <v>26</v>
      </c>
      <c r="G7" s="66">
        <f>VLOOKUP(A7,Master!$A:$H,7,FALSE)</f>
        <v>4</v>
      </c>
      <c r="H7" s="31" t="str">
        <f>VLOOKUP(A7,Master!$A:$H,8,FALSE)</f>
        <v>Boys</v>
      </c>
      <c r="I7" s="5" t="str">
        <f t="shared" si="0"/>
        <v>BRG1SPC1</v>
      </c>
      <c r="J7" s="5" t="str">
        <f t="shared" si="1"/>
        <v>JUDSPC1</v>
      </c>
      <c r="K7" s="5" t="str">
        <f t="shared" si="2"/>
        <v>CTKCTK3</v>
      </c>
      <c r="L7" s="7">
        <f t="shared" si="3"/>
        <v>0</v>
      </c>
      <c r="P7" s="8" t="s">
        <v>11</v>
      </c>
      <c r="Q7" s="19">
        <f t="shared" si="4"/>
        <v>10</v>
      </c>
      <c r="R7" s="19">
        <f t="shared" si="5"/>
        <v>5</v>
      </c>
      <c r="S7" s="19">
        <f t="shared" si="6"/>
        <v>5</v>
      </c>
      <c r="T7" s="6">
        <f t="shared" si="7"/>
        <v>5</v>
      </c>
      <c r="U7" s="24">
        <f t="shared" si="8"/>
        <v>0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12.6" customHeight="1" x14ac:dyDescent="0.15">
      <c r="A8" s="29" t="s">
        <v>261</v>
      </c>
      <c r="B8" s="31">
        <f>VLOOKUP(A8,Master!$A:$H,2,FALSE)</f>
        <v>41216</v>
      </c>
      <c r="C8" s="65">
        <f>VLOOKUP(A8,Master!$A:$H,3,FALSE)</f>
        <v>0.41666666666666702</v>
      </c>
      <c r="D8" s="31" t="str">
        <f>VLOOKUP(A8,Master!$A:$H,4,FALSE)</f>
        <v>OLA</v>
      </c>
      <c r="E8" s="31" t="s">
        <v>42</v>
      </c>
      <c r="F8" s="31" t="s">
        <v>19</v>
      </c>
      <c r="G8" s="66">
        <f>VLOOKUP(A8,Master!$A:$H,7,FALSE)</f>
        <v>4</v>
      </c>
      <c r="H8" s="31" t="str">
        <f>VLOOKUP(A8,Master!$A:$H,8,FALSE)</f>
        <v>Boys</v>
      </c>
      <c r="I8" s="5" t="str">
        <f t="shared" si="0"/>
        <v>HSP1SJN1</v>
      </c>
      <c r="J8" s="5" t="str">
        <f t="shared" si="1"/>
        <v>OLASJN1</v>
      </c>
      <c r="K8" s="5" t="str">
        <f t="shared" si="2"/>
        <v>HSPHSP1</v>
      </c>
      <c r="L8" s="7">
        <f t="shared" si="3"/>
        <v>0</v>
      </c>
      <c r="P8" s="8" t="s">
        <v>42</v>
      </c>
      <c r="Q8" s="19">
        <f t="shared" si="4"/>
        <v>10</v>
      </c>
      <c r="R8" s="19">
        <f t="shared" si="5"/>
        <v>5</v>
      </c>
      <c r="S8" s="19">
        <f t="shared" si="6"/>
        <v>5</v>
      </c>
      <c r="T8" s="6">
        <f t="shared" si="7"/>
        <v>5</v>
      </c>
      <c r="U8" s="24">
        <f t="shared" si="8"/>
        <v>0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12.6" customHeight="1" x14ac:dyDescent="0.15">
      <c r="A9" s="29" t="s">
        <v>262</v>
      </c>
      <c r="B9" s="31">
        <f>VLOOKUP(A9,Master!$A:$H,2,FALSE)</f>
        <v>41216</v>
      </c>
      <c r="C9" s="65">
        <f>VLOOKUP(A9,Master!$A:$H,3,FALSE)</f>
        <v>0.45833333333333298</v>
      </c>
      <c r="D9" s="31" t="str">
        <f>VLOOKUP(A9,Master!$A:$H,4,FALSE)</f>
        <v>OLA</v>
      </c>
      <c r="E9" s="31" t="s">
        <v>43</v>
      </c>
      <c r="F9" s="31" t="s">
        <v>6</v>
      </c>
      <c r="G9" s="66">
        <f>VLOOKUP(A9,Master!$A:$H,7,FALSE)</f>
        <v>4</v>
      </c>
      <c r="H9" s="31" t="str">
        <f>VLOOKUP(A9,Master!$A:$H,8,FALSE)</f>
        <v>Boys</v>
      </c>
      <c r="I9" s="5" t="str">
        <f t="shared" si="0"/>
        <v>JOE1IHM2</v>
      </c>
      <c r="J9" s="5" t="str">
        <f t="shared" si="1"/>
        <v>OLAIHM2</v>
      </c>
      <c r="K9" s="5" t="str">
        <f t="shared" si="2"/>
        <v>HSPHSP2</v>
      </c>
      <c r="L9" s="7">
        <f t="shared" si="3"/>
        <v>0</v>
      </c>
      <c r="P9" s="8" t="s">
        <v>45</v>
      </c>
      <c r="Q9" s="19">
        <f t="shared" si="4"/>
        <v>10</v>
      </c>
      <c r="R9" s="19">
        <f t="shared" si="5"/>
        <v>5</v>
      </c>
      <c r="S9" s="19">
        <f t="shared" si="6"/>
        <v>5</v>
      </c>
      <c r="T9" s="6">
        <f t="shared" si="7"/>
        <v>5</v>
      </c>
      <c r="U9" s="24">
        <f t="shared" si="8"/>
        <v>0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12.6" customHeight="1" x14ac:dyDescent="0.15">
      <c r="A10" s="29" t="s">
        <v>263</v>
      </c>
      <c r="B10" s="31">
        <f>VLOOKUP(A10,Master!$A:$H,2,FALSE)</f>
        <v>41216</v>
      </c>
      <c r="C10" s="65">
        <f>VLOOKUP(A10,Master!$A:$H,3,FALSE)</f>
        <v>0.45833333333333298</v>
      </c>
      <c r="D10" s="31" t="str">
        <f>VLOOKUP(A10,Master!$A:$H,4,FALSE)</f>
        <v>BRG</v>
      </c>
      <c r="E10" s="31" t="s">
        <v>44</v>
      </c>
      <c r="F10" s="31" t="s">
        <v>14</v>
      </c>
      <c r="G10" s="66">
        <f>VLOOKUP(A10,Master!$A:$H,7,FALSE)</f>
        <v>4</v>
      </c>
      <c r="H10" s="31" t="str">
        <f>VLOOKUP(A10,Master!$A:$H,8,FALSE)</f>
        <v>Boys</v>
      </c>
      <c r="I10" s="5" t="str">
        <f t="shared" si="0"/>
        <v>SCL1SPC2</v>
      </c>
      <c r="J10" s="5" t="str">
        <f t="shared" si="1"/>
        <v>BRGSPC2</v>
      </c>
      <c r="K10" s="5" t="str">
        <f t="shared" si="2"/>
        <v>IHMIHM1</v>
      </c>
      <c r="L10" s="7">
        <f t="shared" si="3"/>
        <v>0</v>
      </c>
      <c r="P10" s="8" t="s">
        <v>15</v>
      </c>
      <c r="Q10" s="19">
        <f t="shared" si="4"/>
        <v>10</v>
      </c>
      <c r="R10" s="19">
        <f t="shared" si="5"/>
        <v>5</v>
      </c>
      <c r="S10" s="19">
        <f t="shared" si="6"/>
        <v>5</v>
      </c>
      <c r="T10" s="6">
        <f t="shared" si="7"/>
        <v>5</v>
      </c>
      <c r="U10" s="24">
        <f t="shared" si="8"/>
        <v>0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ht="12.6" customHeight="1" x14ac:dyDescent="0.15">
      <c r="A11" s="29" t="s">
        <v>264</v>
      </c>
      <c r="B11" s="31">
        <f>VLOOKUP(A11,Master!$A:$H,2,FALSE)</f>
        <v>41216</v>
      </c>
      <c r="C11" s="65">
        <f>VLOOKUP(A11,Master!$A:$H,3,FALSE)</f>
        <v>0.5</v>
      </c>
      <c r="D11" s="31" t="str">
        <f>VLOOKUP(A11,Master!$A:$H,4,FALSE)</f>
        <v>BRG</v>
      </c>
      <c r="E11" s="31" t="s">
        <v>12</v>
      </c>
      <c r="F11" s="31" t="s">
        <v>46</v>
      </c>
      <c r="G11" s="66">
        <f>VLOOKUP(A11,Master!$A:$H,7,FALSE)</f>
        <v>4</v>
      </c>
      <c r="H11" s="31" t="str">
        <f>VLOOKUP(A11,Master!$A:$H,8,FALSE)</f>
        <v>Boys</v>
      </c>
      <c r="I11" s="5" t="str">
        <f t="shared" si="0"/>
        <v>JUD1JOE2</v>
      </c>
      <c r="J11" s="5" t="str">
        <f t="shared" si="1"/>
        <v>BRGJOE2</v>
      </c>
      <c r="K11" s="5" t="str">
        <f t="shared" si="2"/>
        <v>IHMIHM2</v>
      </c>
      <c r="L11" s="7">
        <f t="shared" si="3"/>
        <v>0</v>
      </c>
      <c r="P11" s="8" t="s">
        <v>6</v>
      </c>
      <c r="Q11" s="19">
        <f t="shared" si="4"/>
        <v>10</v>
      </c>
      <c r="R11" s="19">
        <f t="shared" si="5"/>
        <v>5</v>
      </c>
      <c r="S11" s="19">
        <f t="shared" si="6"/>
        <v>5</v>
      </c>
      <c r="T11" s="6">
        <f t="shared" si="7"/>
        <v>5</v>
      </c>
      <c r="U11" s="24">
        <f t="shared" si="8"/>
        <v>0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ht="12.6" customHeight="1" x14ac:dyDescent="0.15">
      <c r="A12" s="29" t="s">
        <v>265</v>
      </c>
      <c r="B12" s="31">
        <f>VLOOKUP(A12,Master!$A:$H,2,FALSE)</f>
        <v>41216</v>
      </c>
      <c r="C12" s="65">
        <f>VLOOKUP(A12,Master!$A:$H,3,FALSE)</f>
        <v>0.45833333333333298</v>
      </c>
      <c r="D12" s="31" t="str">
        <f>VLOOKUP(A12,Master!$A:$H,4,FALSE)</f>
        <v>SJN</v>
      </c>
      <c r="E12" s="31" t="s">
        <v>16</v>
      </c>
      <c r="F12" s="31" t="s">
        <v>13</v>
      </c>
      <c r="G12" s="66">
        <f>VLOOKUP(A12,Master!$A:$H,7,FALSE)</f>
        <v>4</v>
      </c>
      <c r="H12" s="31" t="str">
        <f>VLOOKUP(A12,Master!$A:$H,8,FALSE)</f>
        <v>Boys</v>
      </c>
      <c r="I12" s="5" t="str">
        <f t="shared" si="0"/>
        <v>CTK2SJN2</v>
      </c>
      <c r="J12" s="5" t="str">
        <f t="shared" si="1"/>
        <v>SJNSJN2</v>
      </c>
      <c r="K12" s="5" t="str">
        <f t="shared" si="2"/>
        <v>IHMIHM3</v>
      </c>
      <c r="L12" s="7">
        <f t="shared" si="3"/>
        <v>0</v>
      </c>
      <c r="P12" s="8" t="s">
        <v>62</v>
      </c>
      <c r="Q12" s="19">
        <f t="shared" si="4"/>
        <v>10</v>
      </c>
      <c r="R12" s="19">
        <f t="shared" si="5"/>
        <v>5</v>
      </c>
      <c r="S12" s="19">
        <f t="shared" si="6"/>
        <v>5</v>
      </c>
      <c r="T12" s="6">
        <f t="shared" si="7"/>
        <v>5</v>
      </c>
      <c r="U12" s="24">
        <f t="shared" si="8"/>
        <v>0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ht="12.6" customHeight="1" x14ac:dyDescent="0.15">
      <c r="A13" s="29" t="s">
        <v>266</v>
      </c>
      <c r="B13" s="31">
        <f>VLOOKUP(A13,Master!$A:$H,2,FALSE)</f>
        <v>41216</v>
      </c>
      <c r="C13" s="65">
        <f>VLOOKUP(A13,Master!$A:$H,3,FALSE)</f>
        <v>0.54166666666666696</v>
      </c>
      <c r="D13" s="31" t="str">
        <f>VLOOKUP(A13,Master!$A:$H,4,FALSE)</f>
        <v>SCL</v>
      </c>
      <c r="E13" s="31" t="s">
        <v>11</v>
      </c>
      <c r="F13" s="31" t="s">
        <v>60</v>
      </c>
      <c r="G13" s="66">
        <f>VLOOKUP(A13,Master!$A:$H,7,FALSE)</f>
        <v>4</v>
      </c>
      <c r="H13" s="31" t="str">
        <f>VLOOKUP(A13,Master!$A:$H,8,FALSE)</f>
        <v>Boys</v>
      </c>
      <c r="I13" s="5" t="str">
        <f t="shared" si="0"/>
        <v>CTK3TRN1</v>
      </c>
      <c r="J13" s="5" t="str">
        <f t="shared" si="1"/>
        <v>SCLTRN1</v>
      </c>
      <c r="K13" s="5" t="str">
        <f t="shared" si="2"/>
        <v>JOEJOE1</v>
      </c>
      <c r="L13" s="7">
        <f t="shared" si="3"/>
        <v>0</v>
      </c>
      <c r="P13" s="8" t="s">
        <v>43</v>
      </c>
      <c r="Q13" s="19">
        <f t="shared" si="4"/>
        <v>10</v>
      </c>
      <c r="R13" s="19">
        <f t="shared" si="5"/>
        <v>5</v>
      </c>
      <c r="S13" s="19">
        <f t="shared" si="6"/>
        <v>5</v>
      </c>
      <c r="T13" s="6">
        <f t="shared" si="7"/>
        <v>5</v>
      </c>
      <c r="U13" s="24">
        <f t="shared" si="8"/>
        <v>0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ht="12.6" customHeight="1" x14ac:dyDescent="0.15">
      <c r="A14" s="29" t="s">
        <v>267</v>
      </c>
      <c r="B14" s="31">
        <f>VLOOKUP(A14,Master!$A:$H,2,FALSE)</f>
        <v>41216</v>
      </c>
      <c r="C14" s="65">
        <f>VLOOKUP(A14,Master!$A:$H,3,FALSE)</f>
        <v>0.45833333333333298</v>
      </c>
      <c r="D14" s="31" t="str">
        <f>VLOOKUP(A14,Master!$A:$H,4,FALSE)</f>
        <v>JOE</v>
      </c>
      <c r="E14" s="31" t="s">
        <v>15</v>
      </c>
      <c r="F14" s="31" t="s">
        <v>22</v>
      </c>
      <c r="G14" s="66">
        <f>VLOOKUP(A14,Master!$A:$H,7,FALSE)</f>
        <v>4</v>
      </c>
      <c r="H14" s="31" t="str">
        <f>VLOOKUP(A14,Master!$A:$H,8,FALSE)</f>
        <v>Boys</v>
      </c>
      <c r="I14" s="5" t="str">
        <f t="shared" si="0"/>
        <v>IHM1STM2</v>
      </c>
      <c r="J14" s="5" t="str">
        <f t="shared" si="1"/>
        <v>JOESTM2</v>
      </c>
      <c r="K14" s="5" t="str">
        <f t="shared" si="2"/>
        <v>JOEJOE2</v>
      </c>
      <c r="L14" s="7">
        <f t="shared" si="3"/>
        <v>0</v>
      </c>
      <c r="P14" s="8" t="s">
        <v>46</v>
      </c>
      <c r="Q14" s="19">
        <f t="shared" si="4"/>
        <v>10</v>
      </c>
      <c r="R14" s="19">
        <f t="shared" si="5"/>
        <v>5</v>
      </c>
      <c r="S14" s="19">
        <f t="shared" si="6"/>
        <v>5</v>
      </c>
      <c r="T14" s="6">
        <f t="shared" si="7"/>
        <v>5</v>
      </c>
      <c r="U14" s="24">
        <f t="shared" si="8"/>
        <v>0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ht="12.6" customHeight="1" x14ac:dyDescent="0.15">
      <c r="A15" s="29" t="s">
        <v>268</v>
      </c>
      <c r="B15" s="31">
        <f>VLOOKUP(A15,Master!$A:$H,2,FALSE)</f>
        <v>41216</v>
      </c>
      <c r="C15" s="65">
        <f>VLOOKUP(A15,Master!$A:$H,3,FALSE)</f>
        <v>0.54166666666666696</v>
      </c>
      <c r="D15" s="31" t="str">
        <f>VLOOKUP(A15,Master!$A:$H,4,FALSE)</f>
        <v>IHM</v>
      </c>
      <c r="E15" s="31" t="s">
        <v>9</v>
      </c>
      <c r="F15" s="31" t="s">
        <v>48</v>
      </c>
      <c r="G15" s="66">
        <f>VLOOKUP(A15,Master!$A:$H,7,FALSE)</f>
        <v>4</v>
      </c>
      <c r="H15" s="31" t="str">
        <f>VLOOKUP(A15,Master!$A:$H,8,FALSE)</f>
        <v>Boys</v>
      </c>
      <c r="I15" s="5" t="str">
        <f t="shared" si="0"/>
        <v>BRG2NDA1</v>
      </c>
      <c r="J15" s="5" t="str">
        <f t="shared" si="1"/>
        <v>IHMNDA1</v>
      </c>
      <c r="K15" s="5" t="str">
        <f t="shared" si="2"/>
        <v>JUDJUD1</v>
      </c>
      <c r="L15" s="7">
        <f t="shared" si="3"/>
        <v>0</v>
      </c>
      <c r="P15" s="8" t="s">
        <v>12</v>
      </c>
      <c r="Q15" s="19">
        <f t="shared" si="4"/>
        <v>10</v>
      </c>
      <c r="R15" s="19">
        <f t="shared" si="5"/>
        <v>5</v>
      </c>
      <c r="S15" s="19">
        <f t="shared" si="6"/>
        <v>5</v>
      </c>
      <c r="T15" s="6">
        <f t="shared" si="7"/>
        <v>5</v>
      </c>
      <c r="U15" s="24">
        <f t="shared" si="8"/>
        <v>0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12.6" customHeight="1" x14ac:dyDescent="0.15">
      <c r="A16" s="29" t="s">
        <v>269</v>
      </c>
      <c r="B16" s="31">
        <f>VLOOKUP(A16,Master!$A:$H,2,FALSE)</f>
        <v>41223</v>
      </c>
      <c r="C16" s="65">
        <f>VLOOKUP(A16,Master!$A:$H,3,FALSE)</f>
        <v>0.375</v>
      </c>
      <c r="D16" s="31" t="str">
        <f>VLOOKUP(A16,Master!$A:$H,4,FALSE)</f>
        <v>HSP</v>
      </c>
      <c r="E16" s="31" t="s">
        <v>25</v>
      </c>
      <c r="F16" s="31" t="s">
        <v>62</v>
      </c>
      <c r="G16" s="66">
        <f>VLOOKUP(A16,Master!$A:$H,7,FALSE)</f>
        <v>4</v>
      </c>
      <c r="H16" s="31" t="str">
        <f>VLOOKUP(A16,Master!$A:$H,8,FALSE)</f>
        <v>Boys</v>
      </c>
      <c r="I16" s="5" t="e">
        <f>CONCATENATE(#REF!,#REF!)</f>
        <v>#REF!</v>
      </c>
      <c r="J16" s="5" t="e">
        <f>CONCATENATE(#REF!,#REF!)</f>
        <v>#REF!</v>
      </c>
      <c r="K16" s="5" t="str">
        <f t="shared" si="2"/>
        <v>JUDJUD2</v>
      </c>
      <c r="L16" s="7">
        <f t="shared" si="3"/>
        <v>2</v>
      </c>
      <c r="P16" s="8" t="s">
        <v>24</v>
      </c>
      <c r="Q16" s="19">
        <f t="shared" si="4"/>
        <v>10</v>
      </c>
      <c r="R16" s="19">
        <f t="shared" si="5"/>
        <v>5</v>
      </c>
      <c r="S16" s="19">
        <f t="shared" si="6"/>
        <v>5</v>
      </c>
      <c r="T16" s="6">
        <f t="shared" si="7"/>
        <v>3</v>
      </c>
      <c r="U16" s="24">
        <f t="shared" si="8"/>
        <v>0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46" ht="12.6" customHeight="1" x14ac:dyDescent="0.15">
      <c r="A17" s="29" t="s">
        <v>270</v>
      </c>
      <c r="B17" s="31">
        <f>VLOOKUP(A17,Master!$A:$H,2,FALSE)</f>
        <v>41223</v>
      </c>
      <c r="C17" s="65">
        <f>VLOOKUP(A17,Master!$A:$H,3,FALSE)</f>
        <v>0.45833333333333298</v>
      </c>
      <c r="D17" s="31" t="str">
        <f>VLOOKUP(A17,Master!$A:$H,4,FALSE)</f>
        <v>MAR-K</v>
      </c>
      <c r="E17" s="31" t="s">
        <v>49</v>
      </c>
      <c r="F17" s="31" t="s">
        <v>4</v>
      </c>
      <c r="G17" s="66">
        <f>VLOOKUP(A17,Master!$A:$H,7,FALSE)</f>
        <v>4</v>
      </c>
      <c r="H17" s="31" t="str">
        <f>VLOOKUP(A17,Master!$A:$H,8,FALSE)</f>
        <v>Boys</v>
      </c>
      <c r="I17" s="5" t="e">
        <f>CONCATENATE(#REF!,#REF!)</f>
        <v>#REF!</v>
      </c>
      <c r="J17" s="5" t="e">
        <f>CONCATENATE(#REF!,#REF!)</f>
        <v>#REF!</v>
      </c>
      <c r="K17" s="5" t="str">
        <f t="shared" si="2"/>
        <v>NDANDA1</v>
      </c>
      <c r="L17" s="7">
        <f t="shared" si="3"/>
        <v>0</v>
      </c>
      <c r="P17" s="8" t="s">
        <v>48</v>
      </c>
      <c r="Q17" s="19">
        <f t="shared" si="4"/>
        <v>10</v>
      </c>
      <c r="R17" s="19">
        <f t="shared" si="5"/>
        <v>5</v>
      </c>
      <c r="S17" s="19">
        <f t="shared" si="6"/>
        <v>5</v>
      </c>
      <c r="T17" s="6">
        <f t="shared" si="7"/>
        <v>5</v>
      </c>
      <c r="U17" s="24">
        <f t="shared" si="8"/>
        <v>0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46" ht="12.6" customHeight="1" x14ac:dyDescent="0.15">
      <c r="A18" s="29" t="s">
        <v>271</v>
      </c>
      <c r="B18" s="31">
        <f>VLOOKUP(A18,Master!$A:$H,2,FALSE)</f>
        <v>41223</v>
      </c>
      <c r="C18" s="65">
        <f>VLOOKUP(A18,Master!$A:$H,3,FALSE)</f>
        <v>0.58333333333333304</v>
      </c>
      <c r="D18" s="31" t="str">
        <f>VLOOKUP(A18,Master!$A:$H,4,FALSE)</f>
        <v>SPC</v>
      </c>
      <c r="E18" s="31" t="s">
        <v>24</v>
      </c>
      <c r="F18" s="31" t="s">
        <v>48</v>
      </c>
      <c r="G18" s="66">
        <f>VLOOKUP(A18,Master!$A:$H,7,FALSE)</f>
        <v>4</v>
      </c>
      <c r="H18" s="31" t="str">
        <f>VLOOKUP(A18,Master!$A:$H,8,FALSE)</f>
        <v>Boys</v>
      </c>
      <c r="I18" s="5" t="str">
        <f t="shared" ref="I18:I45" si="9">CONCATENATE(E16,F16)</f>
        <v>OLA2IHM3</v>
      </c>
      <c r="J18" s="5" t="str">
        <f t="shared" ref="J18:J45" si="10">CONCATENATE(D16,F16)</f>
        <v>HSPIHM3</v>
      </c>
      <c r="K18" s="5" t="str">
        <f t="shared" si="2"/>
        <v>OLAOLA1</v>
      </c>
      <c r="L18" s="7">
        <f t="shared" si="3"/>
        <v>0</v>
      </c>
      <c r="P18" s="8" t="s">
        <v>20</v>
      </c>
      <c r="Q18" s="19">
        <f t="shared" si="4"/>
        <v>10</v>
      </c>
      <c r="R18" s="19">
        <f t="shared" si="5"/>
        <v>5</v>
      </c>
      <c r="S18" s="19">
        <f t="shared" si="6"/>
        <v>5</v>
      </c>
      <c r="T18" s="6">
        <f t="shared" si="7"/>
        <v>5</v>
      </c>
      <c r="U18" s="24">
        <f t="shared" si="8"/>
        <v>0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46" ht="12.6" customHeight="1" x14ac:dyDescent="0.15">
      <c r="A19" s="29" t="s">
        <v>272</v>
      </c>
      <c r="B19" s="31">
        <f>VLOOKUP(A19,Master!$A:$H,2,FALSE)</f>
        <v>41223</v>
      </c>
      <c r="C19" s="65">
        <f>VLOOKUP(A19,Master!$A:$H,3,FALSE)</f>
        <v>0.625</v>
      </c>
      <c r="D19" s="31" t="str">
        <f>VLOOKUP(A19,Master!$A:$H,4,FALSE)</f>
        <v>SPC</v>
      </c>
      <c r="E19" s="31" t="s">
        <v>22</v>
      </c>
      <c r="F19" s="31" t="s">
        <v>9</v>
      </c>
      <c r="G19" s="66">
        <f>VLOOKUP(A19,Master!$A:$H,7,FALSE)</f>
        <v>4</v>
      </c>
      <c r="H19" s="31" t="str">
        <f>VLOOKUP(A19,Master!$A:$H,8,FALSE)</f>
        <v>Boys</v>
      </c>
      <c r="I19" s="5" t="str">
        <f t="shared" si="9"/>
        <v>SCS1CTK1</v>
      </c>
      <c r="J19" s="5" t="str">
        <f t="shared" si="10"/>
        <v>MAR-KCTK1</v>
      </c>
      <c r="K19" s="5" t="str">
        <f t="shared" si="2"/>
        <v>OLAOLA2</v>
      </c>
      <c r="L19" s="7">
        <f t="shared" si="3"/>
        <v>0</v>
      </c>
      <c r="P19" s="8" t="s">
        <v>25</v>
      </c>
      <c r="Q19" s="19">
        <f t="shared" si="4"/>
        <v>10</v>
      </c>
      <c r="R19" s="19">
        <f t="shared" si="5"/>
        <v>5</v>
      </c>
      <c r="S19" s="19">
        <f t="shared" si="6"/>
        <v>5</v>
      </c>
      <c r="T19" s="6">
        <f t="shared" si="7"/>
        <v>5</v>
      </c>
      <c r="U19" s="24">
        <f t="shared" si="8"/>
        <v>0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46" ht="12.6" customHeight="1" x14ac:dyDescent="0.15">
      <c r="A20" s="29" t="s">
        <v>273</v>
      </c>
      <c r="B20" s="31">
        <f>VLOOKUP(A20,Master!$A:$H,2,FALSE)</f>
        <v>41223</v>
      </c>
      <c r="C20" s="65">
        <f>VLOOKUP(A20,Master!$A:$H,3,FALSE)</f>
        <v>0.375</v>
      </c>
      <c r="D20" s="31" t="str">
        <f>VLOOKUP(A20,Master!$A:$H,4,FALSE)</f>
        <v>STM</v>
      </c>
      <c r="E20" s="31" t="s">
        <v>60</v>
      </c>
      <c r="F20" s="31" t="s">
        <v>15</v>
      </c>
      <c r="G20" s="66">
        <f>VLOOKUP(A20,Master!$A:$H,7,FALSE)</f>
        <v>4</v>
      </c>
      <c r="H20" s="31" t="str">
        <f>VLOOKUP(A20,Master!$A:$H,8,FALSE)</f>
        <v>Boys</v>
      </c>
      <c r="I20" s="5" t="str">
        <f t="shared" si="9"/>
        <v>JUD2NDA1</v>
      </c>
      <c r="J20" s="5" t="str">
        <f t="shared" si="10"/>
        <v>SPCNDA1</v>
      </c>
      <c r="K20" s="5" t="str">
        <f t="shared" si="2"/>
        <v>SCLSCL1</v>
      </c>
      <c r="L20" s="7">
        <f t="shared" si="3"/>
        <v>0</v>
      </c>
      <c r="P20" s="8" t="s">
        <v>44</v>
      </c>
      <c r="Q20" s="19">
        <f t="shared" si="4"/>
        <v>10</v>
      </c>
      <c r="R20" s="19">
        <f t="shared" si="5"/>
        <v>5</v>
      </c>
      <c r="S20" s="19">
        <f t="shared" si="6"/>
        <v>5</v>
      </c>
      <c r="T20" s="6">
        <f t="shared" si="7"/>
        <v>5</v>
      </c>
      <c r="U20" s="24">
        <f t="shared" si="8"/>
        <v>0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46" ht="12.6" customHeight="1" x14ac:dyDescent="0.15">
      <c r="A21" s="29" t="s">
        <v>274</v>
      </c>
      <c r="B21" s="31">
        <f>VLOOKUP(A21,Master!$A:$H,2,FALSE)</f>
        <v>41223</v>
      </c>
      <c r="C21" s="65">
        <f>VLOOKUP(A21,Master!$A:$H,3,FALSE)</f>
        <v>0.5</v>
      </c>
      <c r="D21" s="31" t="str">
        <f>VLOOKUP(A21,Master!$A:$H,4,FALSE)</f>
        <v>BRG</v>
      </c>
      <c r="E21" s="31" t="s">
        <v>11</v>
      </c>
      <c r="F21" s="31" t="s">
        <v>13</v>
      </c>
      <c r="G21" s="66">
        <f>VLOOKUP(A21,Master!$A:$H,7,FALSE)</f>
        <v>4</v>
      </c>
      <c r="H21" s="31" t="str">
        <f>VLOOKUP(A21,Master!$A:$H,8,FALSE)</f>
        <v>Boys</v>
      </c>
      <c r="I21" s="5" t="str">
        <f t="shared" si="9"/>
        <v>STM2BRG2</v>
      </c>
      <c r="J21" s="5" t="str">
        <f t="shared" si="10"/>
        <v>SPCBRG2</v>
      </c>
      <c r="K21" s="5" t="str">
        <f t="shared" si="2"/>
        <v>SCSSCS1</v>
      </c>
      <c r="L21" s="7">
        <f t="shared" si="3"/>
        <v>0</v>
      </c>
      <c r="P21" s="8" t="s">
        <v>49</v>
      </c>
      <c r="Q21" s="19">
        <f t="shared" si="4"/>
        <v>10</v>
      </c>
      <c r="R21" s="19">
        <f t="shared" si="5"/>
        <v>5</v>
      </c>
      <c r="S21" s="19">
        <f t="shared" si="6"/>
        <v>5</v>
      </c>
      <c r="T21" s="6">
        <f t="shared" si="7"/>
        <v>5</v>
      </c>
      <c r="U21" s="24">
        <f t="shared" si="8"/>
        <v>0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46" ht="12.6" customHeight="1" x14ac:dyDescent="0.15">
      <c r="A22" s="29" t="s">
        <v>275</v>
      </c>
      <c r="B22" s="31">
        <f>VLOOKUP(A22,Master!$A:$H,2,FALSE)</f>
        <v>41223</v>
      </c>
      <c r="C22" s="65">
        <f>VLOOKUP(A22,Master!$A:$H,3,FALSE)</f>
        <v>0.45833333333333298</v>
      </c>
      <c r="D22" s="31" t="str">
        <f>VLOOKUP(A22,Master!$A:$H,4,FALSE)</f>
        <v>SCS</v>
      </c>
      <c r="E22" s="31" t="s">
        <v>46</v>
      </c>
      <c r="F22" s="31" t="s">
        <v>16</v>
      </c>
      <c r="G22" s="66">
        <f>VLOOKUP(A22,Master!$A:$H,7,FALSE)</f>
        <v>4</v>
      </c>
      <c r="H22" s="31" t="str">
        <f>VLOOKUP(A22,Master!$A:$H,8,FALSE)</f>
        <v>Boys</v>
      </c>
      <c r="I22" s="5" t="str">
        <f t="shared" si="9"/>
        <v>TRN1IHM1</v>
      </c>
      <c r="J22" s="5" t="str">
        <f t="shared" si="10"/>
        <v>STMIHM1</v>
      </c>
      <c r="K22" s="5" t="str">
        <f t="shared" si="2"/>
        <v>SJNSJN1</v>
      </c>
      <c r="L22" s="7">
        <f t="shared" si="3"/>
        <v>0</v>
      </c>
      <c r="P22" s="8" t="s">
        <v>19</v>
      </c>
      <c r="Q22" s="19">
        <f t="shared" si="4"/>
        <v>10</v>
      </c>
      <c r="R22" s="19">
        <f t="shared" si="5"/>
        <v>5</v>
      </c>
      <c r="S22" s="19">
        <f t="shared" si="6"/>
        <v>5</v>
      </c>
      <c r="T22" s="6">
        <f t="shared" si="7"/>
        <v>5</v>
      </c>
      <c r="U22" s="24">
        <f t="shared" si="8"/>
        <v>0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46" ht="12.6" customHeight="1" x14ac:dyDescent="0.15">
      <c r="A23" s="29" t="s">
        <v>276</v>
      </c>
      <c r="B23" s="31">
        <f>VLOOKUP(A23,Master!$A:$H,2,FALSE)</f>
        <v>41223</v>
      </c>
      <c r="C23" s="65">
        <f>VLOOKUP(A23,Master!$A:$H,3,FALSE)</f>
        <v>0.41666666666666702</v>
      </c>
      <c r="D23" s="31" t="str">
        <f>VLOOKUP(A23,Master!$A:$H,4,FALSE)</f>
        <v>CTK</v>
      </c>
      <c r="E23" s="31" t="s">
        <v>14</v>
      </c>
      <c r="F23" s="31" t="s">
        <v>12</v>
      </c>
      <c r="G23" s="66">
        <f>VLOOKUP(A23,Master!$A:$H,7,FALSE)</f>
        <v>4</v>
      </c>
      <c r="H23" s="31" t="str">
        <f>VLOOKUP(A23,Master!$A:$H,8,FALSE)</f>
        <v>Boys</v>
      </c>
      <c r="I23" s="5" t="str">
        <f t="shared" si="9"/>
        <v>CTK3SJN2</v>
      </c>
      <c r="J23" s="5" t="str">
        <f t="shared" si="10"/>
        <v>BRGSJN2</v>
      </c>
      <c r="K23" s="5" t="str">
        <f t="shared" si="2"/>
        <v>SJNSJN2</v>
      </c>
      <c r="L23" s="7">
        <f t="shared" si="3"/>
        <v>1</v>
      </c>
      <c r="P23" s="8" t="s">
        <v>13</v>
      </c>
      <c r="Q23" s="19">
        <f t="shared" si="4"/>
        <v>10</v>
      </c>
      <c r="R23" s="19">
        <f t="shared" si="5"/>
        <v>5</v>
      </c>
      <c r="S23" s="19">
        <f t="shared" si="6"/>
        <v>5</v>
      </c>
      <c r="T23" s="6">
        <f t="shared" si="7"/>
        <v>4</v>
      </c>
      <c r="U23" s="24">
        <f t="shared" si="8"/>
        <v>0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46" ht="12.6" customHeight="1" x14ac:dyDescent="0.15">
      <c r="A24" s="29" t="s">
        <v>277</v>
      </c>
      <c r="B24" s="31">
        <f>VLOOKUP(A24,Master!$A:$H,2,FALSE)</f>
        <v>41223</v>
      </c>
      <c r="C24" s="65">
        <f>VLOOKUP(A24,Master!$A:$H,3,FALSE)</f>
        <v>0.5</v>
      </c>
      <c r="D24" s="31" t="str">
        <f>VLOOKUP(A24,Master!$A:$H,4,FALSE)</f>
        <v>OLA</v>
      </c>
      <c r="E24" s="31" t="s">
        <v>43</v>
      </c>
      <c r="F24" s="31" t="s">
        <v>44</v>
      </c>
      <c r="G24" s="66">
        <f>VLOOKUP(A24,Master!$A:$H,7,FALSE)</f>
        <v>4</v>
      </c>
      <c r="H24" s="31" t="str">
        <f>VLOOKUP(A24,Master!$A:$H,8,FALSE)</f>
        <v>Boys</v>
      </c>
      <c r="I24" s="5" t="str">
        <f t="shared" si="9"/>
        <v>JOE2CTK2</v>
      </c>
      <c r="J24" s="5" t="str">
        <f t="shared" si="10"/>
        <v>SCSCTK2</v>
      </c>
      <c r="K24" s="5" t="str">
        <f t="shared" si="2"/>
        <v>SPCSPC1</v>
      </c>
      <c r="L24" s="7">
        <f t="shared" si="3"/>
        <v>0</v>
      </c>
      <c r="P24" s="8" t="s">
        <v>26</v>
      </c>
      <c r="Q24" s="19">
        <f t="shared" si="4"/>
        <v>10</v>
      </c>
      <c r="R24" s="19">
        <f t="shared" si="5"/>
        <v>5</v>
      </c>
      <c r="S24" s="19">
        <f t="shared" si="6"/>
        <v>5</v>
      </c>
      <c r="T24" s="6">
        <f t="shared" si="7"/>
        <v>5</v>
      </c>
      <c r="U24" s="24">
        <f t="shared" si="8"/>
        <v>0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46" ht="12.6" customHeight="1" x14ac:dyDescent="0.15">
      <c r="A25" s="29" t="s">
        <v>278</v>
      </c>
      <c r="B25" s="31">
        <f>VLOOKUP(A25,Master!$A:$H,2,FALSE)</f>
        <v>41223</v>
      </c>
      <c r="C25" s="65">
        <f>VLOOKUP(A25,Master!$A:$H,3,FALSE)</f>
        <v>0.41666666666666702</v>
      </c>
      <c r="D25" s="31" t="str">
        <f>VLOOKUP(A25,Master!$A:$H,4,FALSE)</f>
        <v>HSP</v>
      </c>
      <c r="E25" s="31" t="s">
        <v>19</v>
      </c>
      <c r="F25" s="31" t="s">
        <v>6</v>
      </c>
      <c r="G25" s="66">
        <f>VLOOKUP(A25,Master!$A:$H,7,FALSE)</f>
        <v>4</v>
      </c>
      <c r="H25" s="31" t="str">
        <f>VLOOKUP(A25,Master!$A:$H,8,FALSE)</f>
        <v>Boys</v>
      </c>
      <c r="I25" s="5" t="str">
        <f t="shared" si="9"/>
        <v>SPC2JUD1</v>
      </c>
      <c r="J25" s="5" t="str">
        <f t="shared" si="10"/>
        <v>CTKJUD1</v>
      </c>
      <c r="K25" s="5" t="str">
        <f t="shared" si="2"/>
        <v>SPCSPC2</v>
      </c>
      <c r="L25" s="7">
        <f t="shared" si="3"/>
        <v>0</v>
      </c>
      <c r="M25" s="5"/>
      <c r="N25" s="5"/>
      <c r="O25" s="5"/>
      <c r="P25" s="8" t="s">
        <v>14</v>
      </c>
      <c r="Q25" s="19">
        <f t="shared" si="4"/>
        <v>10</v>
      </c>
      <c r="R25" s="19">
        <f t="shared" si="5"/>
        <v>5</v>
      </c>
      <c r="S25" s="19">
        <f t="shared" si="6"/>
        <v>5</v>
      </c>
      <c r="T25" s="6">
        <f t="shared" si="7"/>
        <v>5</v>
      </c>
      <c r="U25" s="24">
        <f t="shared" si="8"/>
        <v>0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46" ht="12.6" customHeight="1" x14ac:dyDescent="0.15">
      <c r="A26" s="29" t="s">
        <v>279</v>
      </c>
      <c r="B26" s="31">
        <f>VLOOKUP(A26,Master!$A:$H,2,FALSE)</f>
        <v>41223</v>
      </c>
      <c r="C26" s="65">
        <f>VLOOKUP(A26,Master!$A:$H,3,FALSE)</f>
        <v>0.45833333333333298</v>
      </c>
      <c r="D26" s="31" t="str">
        <f>VLOOKUP(A26,Master!$A:$H,4,FALSE)</f>
        <v>CTK</v>
      </c>
      <c r="E26" s="31" t="s">
        <v>26</v>
      </c>
      <c r="F26" s="31" t="s">
        <v>42</v>
      </c>
      <c r="G26" s="66">
        <f>VLOOKUP(A26,Master!$A:$H,7,FALSE)</f>
        <v>4</v>
      </c>
      <c r="H26" s="31" t="str">
        <f>VLOOKUP(A26,Master!$A:$H,8,FALSE)</f>
        <v>Boys</v>
      </c>
      <c r="I26" s="5" t="str">
        <f t="shared" si="9"/>
        <v>JOE1SCL1</v>
      </c>
      <c r="J26" s="5" t="str">
        <f t="shared" si="10"/>
        <v>OLASCL1</v>
      </c>
      <c r="K26" s="5" t="str">
        <f t="shared" si="2"/>
        <v>STMSTM1</v>
      </c>
      <c r="L26" s="7">
        <f t="shared" si="3"/>
        <v>1</v>
      </c>
      <c r="M26" s="5"/>
      <c r="N26" s="5"/>
      <c r="O26" s="5"/>
      <c r="P26" s="8" t="s">
        <v>18</v>
      </c>
      <c r="Q26" s="19">
        <f t="shared" si="4"/>
        <v>10</v>
      </c>
      <c r="R26" s="19">
        <f t="shared" si="5"/>
        <v>5</v>
      </c>
      <c r="S26" s="19">
        <f t="shared" si="6"/>
        <v>5</v>
      </c>
      <c r="T26" s="6">
        <f t="shared" si="7"/>
        <v>4</v>
      </c>
      <c r="U26" s="24">
        <f t="shared" si="8"/>
        <v>0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46" ht="12.6" customHeight="1" x14ac:dyDescent="0.15">
      <c r="A27" s="29" t="s">
        <v>280</v>
      </c>
      <c r="B27" s="31">
        <f>VLOOKUP(A27,Master!$A:$H,2,FALSE)</f>
        <v>41223</v>
      </c>
      <c r="C27" s="65">
        <f>VLOOKUP(A27,Master!$A:$H,3,FALSE)</f>
        <v>0.45833333333333298</v>
      </c>
      <c r="D27" s="31" t="str">
        <f>VLOOKUP(A27,Master!$A:$H,4,FALSE)</f>
        <v>SJN</v>
      </c>
      <c r="E27" s="31" t="s">
        <v>59</v>
      </c>
      <c r="F27" s="31" t="s">
        <v>7</v>
      </c>
      <c r="G27" s="66">
        <f>VLOOKUP(A27,Master!$A:$H,7,FALSE)</f>
        <v>4</v>
      </c>
      <c r="H27" s="31" t="str">
        <f>VLOOKUP(A27,Master!$A:$H,8,FALSE)</f>
        <v>Boys</v>
      </c>
      <c r="I27" s="5" t="str">
        <f t="shared" si="9"/>
        <v>SJN1IHM2</v>
      </c>
      <c r="J27" s="5" t="str">
        <f t="shared" si="10"/>
        <v>HSPIHM2</v>
      </c>
      <c r="K27" s="5" t="str">
        <f t="shared" si="2"/>
        <v>STMSTM2</v>
      </c>
      <c r="L27" s="7">
        <f t="shared" si="3"/>
        <v>0</v>
      </c>
      <c r="P27" s="8" t="s">
        <v>22</v>
      </c>
      <c r="Q27" s="19">
        <f t="shared" si="4"/>
        <v>10</v>
      </c>
      <c r="R27" s="19">
        <f t="shared" si="5"/>
        <v>5</v>
      </c>
      <c r="S27" s="19">
        <f t="shared" si="6"/>
        <v>5</v>
      </c>
      <c r="T27" s="6">
        <f t="shared" si="7"/>
        <v>5</v>
      </c>
      <c r="U27" s="24">
        <f t="shared" si="8"/>
        <v>0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46" ht="12.6" customHeight="1" x14ac:dyDescent="0.15">
      <c r="A28" s="29" t="s">
        <v>281</v>
      </c>
      <c r="B28" s="31">
        <f>VLOOKUP(A28,Master!$A:$H,2,FALSE)</f>
        <v>41223</v>
      </c>
      <c r="C28" s="65">
        <f>VLOOKUP(A28,Master!$A:$H,3,FALSE)</f>
        <v>0.45833333333333398</v>
      </c>
      <c r="D28" s="31" t="str">
        <f>VLOOKUP(A28,Master!$A:$H,4,FALSE)</f>
        <v>JOE</v>
      </c>
      <c r="E28" s="31" t="s">
        <v>18</v>
      </c>
      <c r="F28" s="31" t="s">
        <v>10</v>
      </c>
      <c r="G28" s="66">
        <f>VLOOKUP(A28,Master!$A:$H,7,FALSE)</f>
        <v>4</v>
      </c>
      <c r="H28" s="31" t="str">
        <f>VLOOKUP(A28,Master!$A:$H,8,FALSE)</f>
        <v>Boys</v>
      </c>
      <c r="I28" s="5" t="str">
        <f t="shared" si="9"/>
        <v>SPC1HSP1</v>
      </c>
      <c r="J28" s="5" t="str">
        <f t="shared" si="10"/>
        <v>CTKHSP1</v>
      </c>
      <c r="K28" s="5" t="str">
        <f t="shared" si="2"/>
        <v>STMSTM3</v>
      </c>
      <c r="L28" s="7">
        <f t="shared" si="3"/>
        <v>0</v>
      </c>
      <c r="P28" s="8" t="s">
        <v>59</v>
      </c>
      <c r="Q28" s="19">
        <f t="shared" si="4"/>
        <v>10</v>
      </c>
      <c r="R28" s="19">
        <f t="shared" si="5"/>
        <v>5</v>
      </c>
      <c r="S28" s="19">
        <f t="shared" si="6"/>
        <v>5</v>
      </c>
      <c r="T28" s="6">
        <f t="shared" si="7"/>
        <v>5</v>
      </c>
      <c r="U28" s="24">
        <f t="shared" si="8"/>
        <v>0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46" ht="12.6" customHeight="1" x14ac:dyDescent="0.15">
      <c r="A29" s="29" t="s">
        <v>282</v>
      </c>
      <c r="B29" s="31">
        <f>VLOOKUP(A29,Master!$A:$H,2,FALSE)</f>
        <v>41223</v>
      </c>
      <c r="C29" s="65">
        <f>VLOOKUP(A29,Master!$A:$H,3,FALSE)</f>
        <v>0.5</v>
      </c>
      <c r="D29" s="31" t="str">
        <f>VLOOKUP(A29,Master!$A:$H,4,FALSE)</f>
        <v>CTK</v>
      </c>
      <c r="E29" s="31" t="s">
        <v>20</v>
      </c>
      <c r="F29" s="31" t="s">
        <v>45</v>
      </c>
      <c r="G29" s="66">
        <f>VLOOKUP(A29,Master!$A:$H,7,FALSE)</f>
        <v>4</v>
      </c>
      <c r="H29" s="31" t="str">
        <f>VLOOKUP(A29,Master!$A:$H,8,FALSE)</f>
        <v>Boys</v>
      </c>
      <c r="I29" s="5" t="str">
        <f t="shared" si="9"/>
        <v>STM3BRG1</v>
      </c>
      <c r="J29" s="5" t="str">
        <f t="shared" si="10"/>
        <v>SJNBRG1</v>
      </c>
      <c r="K29" s="5" t="str">
        <f t="shared" si="2"/>
        <v>TRNTRN1</v>
      </c>
      <c r="L29" s="7">
        <f t="shared" si="3"/>
        <v>0</v>
      </c>
      <c r="P29" s="8" t="s">
        <v>60</v>
      </c>
      <c r="Q29" s="19">
        <f t="shared" si="4"/>
        <v>10</v>
      </c>
      <c r="R29" s="19">
        <f t="shared" si="5"/>
        <v>5</v>
      </c>
      <c r="S29" s="19">
        <f t="shared" si="6"/>
        <v>5</v>
      </c>
      <c r="T29" s="6">
        <f t="shared" si="7"/>
        <v>5</v>
      </c>
      <c r="U29" s="24">
        <f t="shared" si="8"/>
        <v>0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46" ht="12.6" customHeight="1" x14ac:dyDescent="0.15">
      <c r="A30" s="29" t="s">
        <v>283</v>
      </c>
      <c r="B30" s="31">
        <f>VLOOKUP(A30,Master!$A:$H,2,FALSE)</f>
        <v>41230</v>
      </c>
      <c r="C30" s="65">
        <f>VLOOKUP(A30,Master!$A:$H,3,FALSE)</f>
        <v>0.45833333333333398</v>
      </c>
      <c r="D30" s="31" t="str">
        <f>VLOOKUP(A30,Master!$A:$H,4,FALSE)</f>
        <v>JOE</v>
      </c>
      <c r="E30" s="31" t="s">
        <v>20</v>
      </c>
      <c r="F30" s="31" t="s">
        <v>10</v>
      </c>
      <c r="G30" s="66">
        <f>VLOOKUP(A30,Master!$A:$H,7,FALSE)</f>
        <v>4</v>
      </c>
      <c r="H30" s="31" t="str">
        <f>VLOOKUP(A30,Master!$A:$H,8,FALSE)</f>
        <v>Boys</v>
      </c>
      <c r="I30" s="5" t="str">
        <f t="shared" si="9"/>
        <v>STM1BRG3</v>
      </c>
      <c r="J30" s="5" t="str">
        <f t="shared" si="10"/>
        <v>JOEBRG3</v>
      </c>
      <c r="K30" s="5" t="e">
        <f>CONCATENATE(LEFT(#REF!,3),#REF!)</f>
        <v>#REF!</v>
      </c>
      <c r="L30" s="7">
        <f t="shared" si="3"/>
        <v>10</v>
      </c>
      <c r="M30" s="5"/>
      <c r="N30" s="5"/>
      <c r="O30" s="5"/>
    </row>
    <row r="31" spans="1:46" ht="12.6" customHeight="1" x14ac:dyDescent="0.15">
      <c r="A31" s="29" t="s">
        <v>284</v>
      </c>
      <c r="B31" s="31">
        <f>VLOOKUP(A31,Master!$A:$H,2,FALSE)</f>
        <v>41230</v>
      </c>
      <c r="C31" s="65">
        <f>VLOOKUP(A31,Master!$A:$H,3,FALSE)</f>
        <v>0.5</v>
      </c>
      <c r="D31" s="31" t="str">
        <f>VLOOKUP(A31,Master!$A:$H,4,FALSE)</f>
        <v>CTK</v>
      </c>
      <c r="E31" s="31" t="s">
        <v>45</v>
      </c>
      <c r="F31" s="31" t="s">
        <v>25</v>
      </c>
      <c r="G31" s="66">
        <f>VLOOKUP(A31,Master!$A:$H,7,FALSE)</f>
        <v>4</v>
      </c>
      <c r="H31" s="31" t="str">
        <f>VLOOKUP(A31,Master!$A:$H,8,FALSE)</f>
        <v>Boys</v>
      </c>
      <c r="I31" s="5" t="str">
        <f t="shared" si="9"/>
        <v>OLA1HSP2</v>
      </c>
      <c r="J31" s="5" t="str">
        <f t="shared" si="10"/>
        <v>CTKHSP2</v>
      </c>
      <c r="K31" s="5" t="e">
        <f>CONCATENATE(LEFT(#REF!,3),#REF!)</f>
        <v>#REF!</v>
      </c>
      <c r="L31" s="7">
        <f t="shared" si="3"/>
        <v>10</v>
      </c>
      <c r="M31" s="5"/>
      <c r="N31" s="5"/>
      <c r="O31" s="5"/>
      <c r="R31" s="72" t="s">
        <v>27</v>
      </c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</row>
    <row r="32" spans="1:46" ht="12.6" customHeight="1" x14ac:dyDescent="0.15">
      <c r="A32" s="29" t="s">
        <v>285</v>
      </c>
      <c r="B32" s="31">
        <f>VLOOKUP(A32,Master!$A:$H,2,FALSE)</f>
        <v>41230</v>
      </c>
      <c r="C32" s="65">
        <f>VLOOKUP(A32,Master!$A:$H,3,FALSE)</f>
        <v>0.375</v>
      </c>
      <c r="D32" s="31" t="str">
        <f>VLOOKUP(A32,Master!$A:$H,4,FALSE)</f>
        <v>BRG</v>
      </c>
      <c r="E32" s="31" t="s">
        <v>4</v>
      </c>
      <c r="F32" s="31" t="s">
        <v>62</v>
      </c>
      <c r="G32" s="66">
        <f>VLOOKUP(A32,Master!$A:$H,7,FALSE)</f>
        <v>4</v>
      </c>
      <c r="H32" s="31" t="str">
        <f>VLOOKUP(A32,Master!$A:$H,8,FALSE)</f>
        <v>Boys</v>
      </c>
      <c r="I32" s="5" t="str">
        <f t="shared" si="9"/>
        <v>OLA1BRG3</v>
      </c>
      <c r="J32" s="5" t="str">
        <f t="shared" si="10"/>
        <v>JOEBRG3</v>
      </c>
      <c r="K32" s="5"/>
      <c r="L32" s="7"/>
      <c r="M32" s="5"/>
      <c r="N32" s="5"/>
      <c r="O32" s="5"/>
      <c r="Q32" s="9"/>
      <c r="R32" s="10" t="str">
        <f>P2</f>
        <v>BRG1</v>
      </c>
      <c r="S32" s="10" t="str">
        <f>P3</f>
        <v>BRG2</v>
      </c>
      <c r="T32" s="10" t="str">
        <f>P4</f>
        <v>BRG3</v>
      </c>
      <c r="U32" s="10" t="str">
        <f>P5</f>
        <v>CTK1</v>
      </c>
      <c r="V32" s="10" t="str">
        <f>P6</f>
        <v>CTK2</v>
      </c>
      <c r="W32" s="10" t="str">
        <f>P7</f>
        <v>CTK3</v>
      </c>
      <c r="X32" s="10" t="str">
        <f>P8</f>
        <v>HSP1</v>
      </c>
      <c r="Y32" s="10" t="str">
        <f>P9</f>
        <v>HSP2</v>
      </c>
      <c r="Z32" s="10" t="str">
        <f>P10</f>
        <v>IHM1</v>
      </c>
      <c r="AA32" s="10" t="str">
        <f>P11</f>
        <v>IHM2</v>
      </c>
      <c r="AB32" s="10" t="str">
        <f>P12</f>
        <v>IHM3</v>
      </c>
      <c r="AC32" s="10" t="str">
        <f>P13</f>
        <v>JOE1</v>
      </c>
      <c r="AD32" s="10" t="str">
        <f>P14</f>
        <v>JOE2</v>
      </c>
      <c r="AE32" s="10" t="str">
        <f>P15</f>
        <v>JUD1</v>
      </c>
      <c r="AF32" s="10" t="str">
        <f>P16</f>
        <v>JUD2</v>
      </c>
      <c r="AG32" s="10" t="str">
        <f>P17</f>
        <v>NDA1</v>
      </c>
      <c r="AH32" s="10" t="str">
        <f>P18</f>
        <v>OLA1</v>
      </c>
      <c r="AI32" s="10" t="str">
        <f>P19</f>
        <v>OLA2</v>
      </c>
      <c r="AJ32" s="10" t="str">
        <f>P20</f>
        <v>SCL1</v>
      </c>
      <c r="AK32" s="10" t="str">
        <f>P21</f>
        <v>SCS1</v>
      </c>
      <c r="AL32" s="10" t="str">
        <f>P22</f>
        <v>SJN1</v>
      </c>
      <c r="AM32" s="10" t="str">
        <f>P23</f>
        <v>SJN2</v>
      </c>
      <c r="AN32" s="10" t="str">
        <f>P24</f>
        <v>SPC1</v>
      </c>
      <c r="AO32" s="10" t="str">
        <f>P25</f>
        <v>SPC2</v>
      </c>
      <c r="AP32" s="10" t="str">
        <f>P26</f>
        <v>STM1</v>
      </c>
      <c r="AQ32" s="10" t="str">
        <f>P27</f>
        <v>STM2</v>
      </c>
      <c r="AR32" s="10" t="str">
        <f>P28</f>
        <v>STM3</v>
      </c>
      <c r="AS32" s="10" t="str">
        <f>P29</f>
        <v>TRN1</v>
      </c>
      <c r="AT32" s="10" t="s">
        <v>29</v>
      </c>
    </row>
    <row r="33" spans="1:46" ht="12.6" customHeight="1" x14ac:dyDescent="0.15">
      <c r="A33" s="29" t="s">
        <v>286</v>
      </c>
      <c r="B33" s="31">
        <f>VLOOKUP(A33,Master!$A:$H,2,FALSE)</f>
        <v>41230</v>
      </c>
      <c r="C33" s="65">
        <f>VLOOKUP(A33,Master!$A:$H,3,FALSE)</f>
        <v>0.41666666666666702</v>
      </c>
      <c r="D33" s="31" t="str">
        <f>VLOOKUP(A33,Master!$A:$H,4,FALSE)</f>
        <v>STM</v>
      </c>
      <c r="E33" s="31" t="s">
        <v>24</v>
      </c>
      <c r="F33" s="31" t="s">
        <v>49</v>
      </c>
      <c r="G33" s="66">
        <f>VLOOKUP(A33,Master!$A:$H,7,FALSE)</f>
        <v>4</v>
      </c>
      <c r="H33" s="31" t="str">
        <f>VLOOKUP(A33,Master!$A:$H,8,FALSE)</f>
        <v>Boys</v>
      </c>
      <c r="I33" s="5" t="str">
        <f t="shared" si="9"/>
        <v>HSP2OLA2</v>
      </c>
      <c r="J33" s="5" t="str">
        <f t="shared" si="10"/>
        <v>CTKOLA2</v>
      </c>
      <c r="K33" s="5"/>
      <c r="L33" s="7"/>
      <c r="M33" s="5"/>
      <c r="N33" s="5"/>
      <c r="O33" s="5"/>
      <c r="P33" s="77" t="s">
        <v>41</v>
      </c>
      <c r="Q33" s="8" t="str">
        <f t="shared" ref="Q33:Q60" si="11">P2</f>
        <v>BRG1</v>
      </c>
      <c r="R33" s="10"/>
      <c r="S33" s="40">
        <f>SUM(COUNTIF($I$2:$I$151,CONCATENATE($Q33,$S$32)))</f>
        <v>0</v>
      </c>
      <c r="T33" s="40">
        <f>SUM(COUNTIF($I$2:$I$151,CONCATENATE($Q33,$T$32)))</f>
        <v>0</v>
      </c>
      <c r="U33" s="40">
        <f>SUM(COUNTIF($I$2:$I$151,CONCATENATE($Q33,$U$32)))</f>
        <v>1</v>
      </c>
      <c r="V33" s="40">
        <f>SUM(COUNTIF($I$2:$I$151,CONCATENATE($Q33,$V$32)))</f>
        <v>0</v>
      </c>
      <c r="W33" s="40">
        <f>SUM(COUNTIF($I$2:$I$151,CONCATENATE($Q33,$W$32)))</f>
        <v>0</v>
      </c>
      <c r="X33" s="40">
        <f t="shared" ref="X33:X38" si="12">SUM(COUNTIF($I$2:$I$151,CONCATENATE($Q33,$X$32)))</f>
        <v>0</v>
      </c>
      <c r="Y33" s="40">
        <f t="shared" ref="Y33:Y39" si="13">SUM(COUNTIF($I$2:$I$151,CONCATENATE($Q33,$Y$32)))</f>
        <v>1</v>
      </c>
      <c r="Z33" s="40">
        <f t="shared" ref="Z33:Z40" si="14">SUM(COUNTIF($I$2:$I$151,CONCATENATE($Q33,$Z$32)))</f>
        <v>0</v>
      </c>
      <c r="AA33" s="40">
        <f t="shared" ref="AA33:AA41" si="15">SUM(COUNTIF($I$2:$I$151,CONCATENATE($Q33,$AA$32)))</f>
        <v>0</v>
      </c>
      <c r="AB33" s="40">
        <f t="shared" ref="AB33:AB42" si="16">SUM(COUNTIF($I$2:$I$151,CONCATENATE($Q33,$AB$32)))</f>
        <v>0</v>
      </c>
      <c r="AC33" s="40">
        <f t="shared" ref="AC33:AC43" si="17">SUM(COUNTIF($I$2:$I$151,CONCATENATE($Q33,$AC$32)))</f>
        <v>0</v>
      </c>
      <c r="AD33" s="40">
        <f t="shared" ref="AD33:AD44" si="18">SUM(COUNTIF($I$2:$I$151,CONCATENATE($Q33,$AD$32)))</f>
        <v>0</v>
      </c>
      <c r="AE33" s="40">
        <f t="shared" ref="AE33:AE45" si="19">SUM(COUNTIF($I$2:$I$151,CONCATENATE($Q33,$AE$32)))</f>
        <v>0</v>
      </c>
      <c r="AF33" s="40">
        <f t="shared" ref="AF33:AF46" si="20">SUM(COUNTIF($I$2:$I$151,CONCATENATE($Q33,$AF$32)))</f>
        <v>0</v>
      </c>
      <c r="AG33" s="40">
        <f t="shared" ref="AG33:AG47" si="21">SUM(COUNTIF($I$2:$I$151,CONCATENATE($Q33,$AG$32)))</f>
        <v>0</v>
      </c>
      <c r="AH33" s="40">
        <f t="shared" ref="AH33:AH48" si="22">SUM(COUNTIF($I$2:$I$151,CONCATENATE($Q33,$AH$32)))</f>
        <v>0</v>
      </c>
      <c r="AI33" s="40">
        <f t="shared" ref="AI33:AI49" si="23">SUM(COUNTIF($I$2:$I$151,CONCATENATE($Q33,$AI$32)))</f>
        <v>0</v>
      </c>
      <c r="AJ33" s="40">
        <f t="shared" ref="AJ33:AJ50" si="24">SUM(COUNTIF($I$2:$I$151,CONCATENATE($Q33,$AJ$32)))</f>
        <v>0</v>
      </c>
      <c r="AK33" s="40">
        <f t="shared" ref="AK33:AK51" si="25">SUM(COUNTIF($I$2:$I$151,CONCATENATE($Q33,$AK$32)))</f>
        <v>1</v>
      </c>
      <c r="AL33" s="40">
        <f t="shared" ref="AL33:AL52" si="26">SUM(COUNTIF($I$2:$I$151,CONCATENATE($Q33,$AL$32)))</f>
        <v>0</v>
      </c>
      <c r="AM33" s="40">
        <f t="shared" ref="AM33:AM53" si="27">SUM(COUNTIF($I$2:$I$151,CONCATENATE($Q33,$AM$32)))</f>
        <v>0</v>
      </c>
      <c r="AN33" s="40">
        <f t="shared" ref="AN33:AN54" si="28">SUM(COUNTIF($I$2:$I$151,CONCATENATE($Q33,$AN$32)))</f>
        <v>1</v>
      </c>
      <c r="AO33" s="40">
        <f t="shared" ref="AO33:AO55" si="29">SUM(COUNTIF($I$2:$I$151,CONCATENATE($Q33,$AO$32)))</f>
        <v>0</v>
      </c>
      <c r="AP33" s="40">
        <f t="shared" ref="AP33:AP56" si="30">SUM(COUNTIF($I$2:$I$151,CONCATENATE($Q33,$AP$32)))</f>
        <v>1</v>
      </c>
      <c r="AQ33" s="40">
        <f t="shared" ref="AQ33:AQ57" si="31">SUM(COUNTIF($I$2:$I$151,CONCATENATE($Q33,$AQ$32)))</f>
        <v>0</v>
      </c>
      <c r="AR33" s="40">
        <f t="shared" ref="AR33:AR58" si="32">SUM(COUNTIF($I$2:$I$151,CONCATENATE($Q33,$AR$32)))</f>
        <v>0</v>
      </c>
      <c r="AS33" s="40">
        <f t="shared" ref="AS33:AS59" si="33">SUM(COUNTIF($I$2:$I$151,CONCATENATE($Q33,$AS$32)))</f>
        <v>0</v>
      </c>
      <c r="AT33" s="23">
        <f t="shared" ref="AT33:AT61" si="34">SUM(R33:AS33)</f>
        <v>5</v>
      </c>
    </row>
    <row r="34" spans="1:46" ht="12.6" customHeight="1" x14ac:dyDescent="0.15">
      <c r="A34" s="29" t="s">
        <v>287</v>
      </c>
      <c r="B34" s="31">
        <f>VLOOKUP(A34,Master!$A:$H,2,FALSE)</f>
        <v>41230</v>
      </c>
      <c r="C34" s="65">
        <f>VLOOKUP(A34,Master!$A:$H,3,FALSE)</f>
        <v>0.45833333333333298</v>
      </c>
      <c r="D34" s="31" t="str">
        <f>VLOOKUP(A34,Master!$A:$H,4,FALSE)</f>
        <v>SPC</v>
      </c>
      <c r="E34" s="31" t="s">
        <v>7</v>
      </c>
      <c r="F34" s="31" t="s">
        <v>18</v>
      </c>
      <c r="G34" s="66">
        <f>VLOOKUP(A34,Master!$A:$H,7,FALSE)</f>
        <v>4</v>
      </c>
      <c r="H34" s="31" t="str">
        <f>VLOOKUP(A34,Master!$A:$H,8,FALSE)</f>
        <v>Boys</v>
      </c>
      <c r="I34" s="5" t="str">
        <f t="shared" si="9"/>
        <v>CTK1IHM3</v>
      </c>
      <c r="J34" s="5" t="str">
        <f t="shared" si="10"/>
        <v>BRGIHM3</v>
      </c>
      <c r="K34" s="5"/>
      <c r="L34" s="7"/>
      <c r="M34" s="5"/>
      <c r="N34" s="5"/>
      <c r="O34" s="5"/>
      <c r="P34" s="78"/>
      <c r="Q34" s="8" t="str">
        <f t="shared" si="11"/>
        <v>BRG2</v>
      </c>
      <c r="R34" s="40">
        <f>COUNTIF($I$2:$I$151,CONCATENATE($Q$34,R$32))</f>
        <v>0</v>
      </c>
      <c r="S34" s="10"/>
      <c r="T34" s="40">
        <f>SUM(COUNTIF($I$2:$I$151,CONCATENATE($Q34,$T$32)))</f>
        <v>0</v>
      </c>
      <c r="U34" s="40">
        <f>SUM(COUNTIF($I$2:$I$151,CONCATENATE($Q34,$U$32)))</f>
        <v>0</v>
      </c>
      <c r="V34" s="40">
        <f>SUM(COUNTIF($I$2:$I$151,CONCATENATE($Q34,$V$32)))</f>
        <v>0</v>
      </c>
      <c r="W34" s="40">
        <f>SUM(COUNTIF($I$2:$I$151,CONCATENATE($Q34,$W$32)))</f>
        <v>0</v>
      </c>
      <c r="X34" s="40">
        <f t="shared" si="12"/>
        <v>0</v>
      </c>
      <c r="Y34" s="40">
        <f t="shared" si="13"/>
        <v>0</v>
      </c>
      <c r="Z34" s="40">
        <f t="shared" si="14"/>
        <v>0</v>
      </c>
      <c r="AA34" s="40">
        <f t="shared" si="15"/>
        <v>0</v>
      </c>
      <c r="AB34" s="40">
        <f t="shared" si="16"/>
        <v>0</v>
      </c>
      <c r="AC34" s="40">
        <f t="shared" si="17"/>
        <v>1</v>
      </c>
      <c r="AD34" s="40">
        <f t="shared" si="18"/>
        <v>0</v>
      </c>
      <c r="AE34" s="40">
        <f t="shared" si="19"/>
        <v>0</v>
      </c>
      <c r="AF34" s="40">
        <f t="shared" si="20"/>
        <v>0</v>
      </c>
      <c r="AG34" s="40">
        <f t="shared" si="21"/>
        <v>1</v>
      </c>
      <c r="AH34" s="40">
        <f t="shared" si="22"/>
        <v>0</v>
      </c>
      <c r="AI34" s="40">
        <f t="shared" si="23"/>
        <v>0</v>
      </c>
      <c r="AJ34" s="40">
        <f t="shared" si="24"/>
        <v>0</v>
      </c>
      <c r="AK34" s="40">
        <f t="shared" si="25"/>
        <v>0</v>
      </c>
      <c r="AL34" s="40">
        <f t="shared" si="26"/>
        <v>0</v>
      </c>
      <c r="AM34" s="40">
        <f t="shared" si="27"/>
        <v>1</v>
      </c>
      <c r="AN34" s="40">
        <f t="shared" si="28"/>
        <v>1</v>
      </c>
      <c r="AO34" s="40">
        <f t="shared" si="29"/>
        <v>0</v>
      </c>
      <c r="AP34" s="40">
        <f t="shared" si="30"/>
        <v>0</v>
      </c>
      <c r="AQ34" s="40">
        <f t="shared" si="31"/>
        <v>0</v>
      </c>
      <c r="AR34" s="40">
        <f t="shared" si="32"/>
        <v>0</v>
      </c>
      <c r="AS34" s="40">
        <f t="shared" si="33"/>
        <v>1</v>
      </c>
      <c r="AT34" s="23">
        <f t="shared" si="34"/>
        <v>5</v>
      </c>
    </row>
    <row r="35" spans="1:46" ht="12.6" customHeight="1" x14ac:dyDescent="0.15">
      <c r="A35" s="29" t="s">
        <v>288</v>
      </c>
      <c r="B35" s="31">
        <f>VLOOKUP(A35,Master!$A:$H,2,FALSE)</f>
        <v>41230</v>
      </c>
      <c r="C35" s="65">
        <f>VLOOKUP(A35,Master!$A:$H,3,FALSE)</f>
        <v>0.5</v>
      </c>
      <c r="D35" s="31" t="str">
        <f>VLOOKUP(A35,Master!$A:$H,4,FALSE)</f>
        <v>SPC</v>
      </c>
      <c r="E35" s="31" t="s">
        <v>48</v>
      </c>
      <c r="F35" s="31" t="s">
        <v>22</v>
      </c>
      <c r="G35" s="66">
        <f>VLOOKUP(A35,Master!$A:$H,7,FALSE)</f>
        <v>4</v>
      </c>
      <c r="H35" s="31" t="str">
        <f>VLOOKUP(A35,Master!$A:$H,8,FALSE)</f>
        <v>Boys</v>
      </c>
      <c r="I35" s="5" t="str">
        <f t="shared" si="9"/>
        <v>JUD2SCS1</v>
      </c>
      <c r="J35" s="5" t="str">
        <f t="shared" si="10"/>
        <v>STMSCS1</v>
      </c>
      <c r="K35" s="5"/>
      <c r="L35" s="7"/>
      <c r="M35" s="5"/>
      <c r="N35" s="5"/>
      <c r="O35" s="5"/>
      <c r="P35" s="78"/>
      <c r="Q35" s="8" t="str">
        <f t="shared" si="11"/>
        <v>BRG3</v>
      </c>
      <c r="R35" s="40">
        <f>COUNTIF($I$2:$I$151,CONCATENATE($Q$35,R$32))</f>
        <v>0</v>
      </c>
      <c r="S35" s="40">
        <f>COUNTIF($I$2:$I$151,CONCATENATE($Q$35,S$32))</f>
        <v>0</v>
      </c>
      <c r="T35" s="10"/>
      <c r="U35" s="40">
        <f>SUM(COUNTIF($I$2:$I$151,CONCATENATE($Q35,$U$32)))</f>
        <v>0</v>
      </c>
      <c r="V35" s="40">
        <f>SUM(COUNTIF($I$2:$I$151,CONCATENATE($Q35,$V$32)))</f>
        <v>0</v>
      </c>
      <c r="W35" s="40">
        <f>SUM(COUNTIF($I$2:$I$151,CONCATENATE($Q35,$W$32)))</f>
        <v>0</v>
      </c>
      <c r="X35" s="40">
        <f t="shared" si="12"/>
        <v>0</v>
      </c>
      <c r="Y35" s="40">
        <f t="shared" si="13"/>
        <v>0</v>
      </c>
      <c r="Z35" s="40">
        <f t="shared" si="14"/>
        <v>0</v>
      </c>
      <c r="AA35" s="40">
        <f t="shared" si="15"/>
        <v>0</v>
      </c>
      <c r="AB35" s="40">
        <f t="shared" si="16"/>
        <v>1</v>
      </c>
      <c r="AC35" s="40">
        <f t="shared" si="17"/>
        <v>0</v>
      </c>
      <c r="AD35" s="40">
        <f t="shared" si="18"/>
        <v>0</v>
      </c>
      <c r="AE35" s="40">
        <f t="shared" si="19"/>
        <v>0</v>
      </c>
      <c r="AF35" s="40">
        <f t="shared" si="20"/>
        <v>1</v>
      </c>
      <c r="AG35" s="40">
        <f t="shared" si="21"/>
        <v>0</v>
      </c>
      <c r="AH35" s="40">
        <f t="shared" si="22"/>
        <v>0</v>
      </c>
      <c r="AI35" s="40">
        <f t="shared" si="23"/>
        <v>1</v>
      </c>
      <c r="AJ35" s="40">
        <f t="shared" si="24"/>
        <v>0</v>
      </c>
      <c r="AK35" s="40">
        <f t="shared" si="25"/>
        <v>1</v>
      </c>
      <c r="AL35" s="40">
        <f t="shared" si="26"/>
        <v>0</v>
      </c>
      <c r="AM35" s="40">
        <f t="shared" si="27"/>
        <v>0</v>
      </c>
      <c r="AN35" s="40">
        <f t="shared" si="28"/>
        <v>0</v>
      </c>
      <c r="AO35" s="40">
        <f t="shared" si="29"/>
        <v>0</v>
      </c>
      <c r="AP35" s="40">
        <f t="shared" si="30"/>
        <v>0</v>
      </c>
      <c r="AQ35" s="40">
        <f t="shared" si="31"/>
        <v>0</v>
      </c>
      <c r="AR35" s="40">
        <f t="shared" si="32"/>
        <v>1</v>
      </c>
      <c r="AS35" s="40">
        <f t="shared" si="33"/>
        <v>0</v>
      </c>
      <c r="AT35" s="23">
        <f t="shared" si="34"/>
        <v>5</v>
      </c>
    </row>
    <row r="36" spans="1:46" ht="12.6" customHeight="1" x14ac:dyDescent="0.15">
      <c r="A36" s="29" t="s">
        <v>289</v>
      </c>
      <c r="B36" s="31">
        <f>VLOOKUP(A36,Master!$A:$H,2,FALSE)</f>
        <v>41230</v>
      </c>
      <c r="C36" s="65">
        <f>VLOOKUP(A36,Master!$A:$H,3,FALSE)</f>
        <v>0.45833333333333298</v>
      </c>
      <c r="D36" s="31" t="str">
        <f>VLOOKUP(A36,Master!$A:$H,4,FALSE)</f>
        <v>STM</v>
      </c>
      <c r="E36" s="31" t="s">
        <v>9</v>
      </c>
      <c r="F36" s="31" t="s">
        <v>60</v>
      </c>
      <c r="G36" s="66">
        <f>VLOOKUP(A36,Master!$A:$H,7,FALSE)</f>
        <v>4</v>
      </c>
      <c r="H36" s="31" t="str">
        <f>VLOOKUP(A36,Master!$A:$H,8,FALSE)</f>
        <v>Boys</v>
      </c>
      <c r="I36" s="5" t="str">
        <f t="shared" si="9"/>
        <v>BRG1STM1</v>
      </c>
      <c r="J36" s="5" t="str">
        <f t="shared" si="10"/>
        <v>SPCSTM1</v>
      </c>
      <c r="K36" s="5"/>
      <c r="L36" s="7"/>
      <c r="M36" s="5"/>
      <c r="N36" s="5"/>
      <c r="O36" s="5"/>
      <c r="P36" s="78"/>
      <c r="Q36" s="8" t="str">
        <f t="shared" si="11"/>
        <v>CTK1</v>
      </c>
      <c r="R36" s="40">
        <f>COUNTIF($I$2:$I$151,CONCATENATE($Q$36,R$32))</f>
        <v>0</v>
      </c>
      <c r="S36" s="40">
        <f>COUNTIF($I$2:$I$151,CONCATENATE($Q$36,S$32))</f>
        <v>0</v>
      </c>
      <c r="T36" s="40">
        <f>COUNTIF($I$2:$I$151,CONCATENATE($Q$36,T$32))</f>
        <v>1</v>
      </c>
      <c r="U36" s="10"/>
      <c r="V36" s="40">
        <f>SUM(COUNTIF($I$2:$I$151,CONCATENATE($Q36,$V$32)))</f>
        <v>0</v>
      </c>
      <c r="W36" s="40">
        <f>SUM(COUNTIF($I$2:$I$151,CONCATENATE($Q36,$W$32)))</f>
        <v>0</v>
      </c>
      <c r="X36" s="40">
        <f t="shared" si="12"/>
        <v>1</v>
      </c>
      <c r="Y36" s="40">
        <f t="shared" si="13"/>
        <v>0</v>
      </c>
      <c r="Z36" s="40">
        <f t="shared" si="14"/>
        <v>0</v>
      </c>
      <c r="AA36" s="40">
        <f t="shared" si="15"/>
        <v>0</v>
      </c>
      <c r="AB36" s="40">
        <f t="shared" si="16"/>
        <v>1</v>
      </c>
      <c r="AC36" s="40">
        <f t="shared" si="17"/>
        <v>0</v>
      </c>
      <c r="AD36" s="40">
        <f t="shared" si="18"/>
        <v>0</v>
      </c>
      <c r="AE36" s="40">
        <f t="shared" si="19"/>
        <v>0</v>
      </c>
      <c r="AF36" s="40">
        <f t="shared" si="20"/>
        <v>1</v>
      </c>
      <c r="AG36" s="40">
        <f t="shared" si="21"/>
        <v>0</v>
      </c>
      <c r="AH36" s="40">
        <f t="shared" si="22"/>
        <v>0</v>
      </c>
      <c r="AI36" s="40">
        <f t="shared" si="23"/>
        <v>0</v>
      </c>
      <c r="AJ36" s="40">
        <f t="shared" si="24"/>
        <v>1</v>
      </c>
      <c r="AK36" s="40">
        <f t="shared" si="25"/>
        <v>0</v>
      </c>
      <c r="AL36" s="40">
        <f t="shared" si="26"/>
        <v>0</v>
      </c>
      <c r="AM36" s="40">
        <f t="shared" si="27"/>
        <v>0</v>
      </c>
      <c r="AN36" s="40">
        <f t="shared" si="28"/>
        <v>0</v>
      </c>
      <c r="AO36" s="40">
        <f t="shared" si="29"/>
        <v>0</v>
      </c>
      <c r="AP36" s="40">
        <f t="shared" si="30"/>
        <v>0</v>
      </c>
      <c r="AQ36" s="40">
        <f t="shared" si="31"/>
        <v>0</v>
      </c>
      <c r="AR36" s="40">
        <f t="shared" si="32"/>
        <v>0</v>
      </c>
      <c r="AS36" s="40">
        <f t="shared" si="33"/>
        <v>0</v>
      </c>
      <c r="AT36" s="23">
        <f t="shared" si="34"/>
        <v>5</v>
      </c>
    </row>
    <row r="37" spans="1:46" ht="12.6" customHeight="1" x14ac:dyDescent="0.15">
      <c r="A37" s="29" t="s">
        <v>290</v>
      </c>
      <c r="B37" s="31">
        <f>VLOOKUP(A37,Master!$A:$H,2,FALSE)</f>
        <v>41230</v>
      </c>
      <c r="C37" s="65">
        <f>VLOOKUP(A37,Master!$A:$H,3,FALSE)</f>
        <v>0.41666666666666702</v>
      </c>
      <c r="D37" s="31" t="str">
        <f>VLOOKUP(A37,Master!$A:$H,4,FALSE)</f>
        <v>BRG</v>
      </c>
      <c r="E37" s="31" t="s">
        <v>13</v>
      </c>
      <c r="F37" s="31" t="s">
        <v>15</v>
      </c>
      <c r="G37" s="66">
        <f>VLOOKUP(A37,Master!$A:$H,7,FALSE)</f>
        <v>4</v>
      </c>
      <c r="H37" s="31" t="str">
        <f>VLOOKUP(A37,Master!$A:$H,8,FALSE)</f>
        <v>Boys</v>
      </c>
      <c r="I37" s="5" t="str">
        <f t="shared" si="9"/>
        <v>NDA1STM2</v>
      </c>
      <c r="J37" s="5" t="str">
        <f t="shared" si="10"/>
        <v>SPCSTM2</v>
      </c>
      <c r="K37" s="5"/>
      <c r="L37" s="7"/>
      <c r="M37" s="5"/>
      <c r="N37" s="5"/>
      <c r="O37" s="5"/>
      <c r="P37" s="78"/>
      <c r="Q37" s="8" t="str">
        <f t="shared" si="11"/>
        <v>CTK2</v>
      </c>
      <c r="R37" s="40">
        <f>COUNTIF($I$2:$I$151,CONCATENATE($Q$37,R$32))</f>
        <v>0</v>
      </c>
      <c r="S37" s="40">
        <f>COUNTIF($I$2:$I$151,CONCATENATE($Q$37,S$32))</f>
        <v>0</v>
      </c>
      <c r="T37" s="40">
        <f>COUNTIF($I$2:$I$151,CONCATENATE($Q$37,T$32))</f>
        <v>0</v>
      </c>
      <c r="U37" s="40">
        <f>COUNTIF($I$2:$I$151,CONCATENATE($Q$37,U$32))</f>
        <v>0</v>
      </c>
      <c r="V37" s="10"/>
      <c r="W37" s="40">
        <f>SUM(COUNTIF($I$2:$I$151,CONCATENATE($Q37,$W$32)))</f>
        <v>0</v>
      </c>
      <c r="X37" s="40">
        <f t="shared" si="12"/>
        <v>0</v>
      </c>
      <c r="Y37" s="40">
        <f t="shared" si="13"/>
        <v>0</v>
      </c>
      <c r="Z37" s="40">
        <f t="shared" si="14"/>
        <v>0</v>
      </c>
      <c r="AA37" s="40">
        <f t="shared" si="15"/>
        <v>0</v>
      </c>
      <c r="AB37" s="40">
        <f t="shared" si="16"/>
        <v>0</v>
      </c>
      <c r="AC37" s="40">
        <f t="shared" si="17"/>
        <v>1</v>
      </c>
      <c r="AD37" s="40">
        <f t="shared" si="18"/>
        <v>0</v>
      </c>
      <c r="AE37" s="40">
        <f t="shared" si="19"/>
        <v>0</v>
      </c>
      <c r="AF37" s="40">
        <f t="shared" si="20"/>
        <v>0</v>
      </c>
      <c r="AG37" s="40">
        <f t="shared" si="21"/>
        <v>0</v>
      </c>
      <c r="AH37" s="40">
        <f t="shared" si="22"/>
        <v>1</v>
      </c>
      <c r="AI37" s="40">
        <f t="shared" si="23"/>
        <v>0</v>
      </c>
      <c r="AJ37" s="40">
        <f t="shared" si="24"/>
        <v>0</v>
      </c>
      <c r="AK37" s="40">
        <f t="shared" si="25"/>
        <v>0</v>
      </c>
      <c r="AL37" s="40">
        <f t="shared" si="26"/>
        <v>0</v>
      </c>
      <c r="AM37" s="40">
        <f t="shared" si="27"/>
        <v>1</v>
      </c>
      <c r="AN37" s="40">
        <f t="shared" si="28"/>
        <v>0</v>
      </c>
      <c r="AO37" s="40">
        <f t="shared" si="29"/>
        <v>1</v>
      </c>
      <c r="AP37" s="40">
        <f t="shared" si="30"/>
        <v>0</v>
      </c>
      <c r="AQ37" s="40">
        <f t="shared" si="31"/>
        <v>0</v>
      </c>
      <c r="AR37" s="40">
        <f t="shared" si="32"/>
        <v>1</v>
      </c>
      <c r="AS37" s="40">
        <f t="shared" si="33"/>
        <v>0</v>
      </c>
      <c r="AT37" s="23">
        <f t="shared" si="34"/>
        <v>5</v>
      </c>
    </row>
    <row r="38" spans="1:46" ht="12.6" customHeight="1" x14ac:dyDescent="0.15">
      <c r="A38" s="29" t="s">
        <v>291</v>
      </c>
      <c r="B38" s="31">
        <f>VLOOKUP(A38,Master!$A:$H,2,FALSE)</f>
        <v>41230</v>
      </c>
      <c r="C38" s="65">
        <f>VLOOKUP(A38,Master!$A:$H,3,FALSE)</f>
        <v>0.5</v>
      </c>
      <c r="D38" s="31" t="str">
        <f>VLOOKUP(A38,Master!$A:$H,4,FALSE)</f>
        <v>SCS</v>
      </c>
      <c r="E38" s="31" t="s">
        <v>46</v>
      </c>
      <c r="F38" s="31" t="s">
        <v>11</v>
      </c>
      <c r="G38" s="66">
        <f>VLOOKUP(A38,Master!$A:$H,7,FALSE)</f>
        <v>4</v>
      </c>
      <c r="H38" s="31" t="str">
        <f>VLOOKUP(A38,Master!$A:$H,8,FALSE)</f>
        <v>Boys</v>
      </c>
      <c r="I38" s="5" t="str">
        <f t="shared" si="9"/>
        <v>BRG2TRN1</v>
      </c>
      <c r="J38" s="5" t="str">
        <f t="shared" si="10"/>
        <v>STMTRN1</v>
      </c>
      <c r="K38" s="5"/>
      <c r="L38" s="7"/>
      <c r="M38" s="5"/>
      <c r="N38" s="5"/>
      <c r="O38" s="5"/>
      <c r="P38" s="78"/>
      <c r="Q38" s="8" t="str">
        <f t="shared" si="11"/>
        <v>CTK3</v>
      </c>
      <c r="R38" s="40">
        <f>COUNTIF($I$2:$I$151,CONCATENATE($Q$38,R$32))</f>
        <v>0</v>
      </c>
      <c r="S38" s="40">
        <f>COUNTIF($I$2:$I$151,CONCATENATE($Q$38,S$32))</f>
        <v>0</v>
      </c>
      <c r="T38" s="40">
        <f>COUNTIF($I$2:$I$151,CONCATENATE($Q$38,T$32))</f>
        <v>0</v>
      </c>
      <c r="U38" s="40">
        <f>COUNTIF($I$2:$I$151,CONCATENATE($Q$38,U$32))</f>
        <v>0</v>
      </c>
      <c r="V38" s="40">
        <f>COUNTIF($I$2:$I$151,CONCATENATE($Q$38,V$32))</f>
        <v>0</v>
      </c>
      <c r="W38" s="10"/>
      <c r="X38" s="40">
        <f t="shared" si="12"/>
        <v>0</v>
      </c>
      <c r="Y38" s="40">
        <f t="shared" si="13"/>
        <v>0</v>
      </c>
      <c r="Z38" s="40">
        <f t="shared" si="14"/>
        <v>0</v>
      </c>
      <c r="AA38" s="40">
        <f t="shared" si="15"/>
        <v>0</v>
      </c>
      <c r="AB38" s="40">
        <f t="shared" si="16"/>
        <v>0</v>
      </c>
      <c r="AC38" s="40">
        <f t="shared" si="17"/>
        <v>0</v>
      </c>
      <c r="AD38" s="40">
        <f t="shared" si="18"/>
        <v>0</v>
      </c>
      <c r="AE38" s="40">
        <f t="shared" si="19"/>
        <v>0</v>
      </c>
      <c r="AF38" s="40">
        <f t="shared" si="20"/>
        <v>0</v>
      </c>
      <c r="AG38" s="40">
        <f t="shared" si="21"/>
        <v>0</v>
      </c>
      <c r="AH38" s="40">
        <f t="shared" si="22"/>
        <v>0</v>
      </c>
      <c r="AI38" s="40">
        <f t="shared" si="23"/>
        <v>0</v>
      </c>
      <c r="AJ38" s="40">
        <f t="shared" si="24"/>
        <v>0</v>
      </c>
      <c r="AK38" s="40">
        <f t="shared" si="25"/>
        <v>0</v>
      </c>
      <c r="AL38" s="40">
        <f t="shared" si="26"/>
        <v>0</v>
      </c>
      <c r="AM38" s="40">
        <f t="shared" si="27"/>
        <v>1</v>
      </c>
      <c r="AN38" s="40">
        <f t="shared" si="28"/>
        <v>1</v>
      </c>
      <c r="AO38" s="40">
        <f t="shared" si="29"/>
        <v>1</v>
      </c>
      <c r="AP38" s="40">
        <f t="shared" si="30"/>
        <v>1</v>
      </c>
      <c r="AQ38" s="40">
        <f t="shared" si="31"/>
        <v>0</v>
      </c>
      <c r="AR38" s="40">
        <f t="shared" si="32"/>
        <v>0</v>
      </c>
      <c r="AS38" s="40">
        <f t="shared" si="33"/>
        <v>1</v>
      </c>
      <c r="AT38" s="23">
        <f t="shared" si="34"/>
        <v>5</v>
      </c>
    </row>
    <row r="39" spans="1:46" ht="12.6" customHeight="1" x14ac:dyDescent="0.15">
      <c r="A39" s="29" t="s">
        <v>292</v>
      </c>
      <c r="B39" s="31">
        <f>VLOOKUP(A39,Master!$A:$H,2,FALSE)</f>
        <v>41230</v>
      </c>
      <c r="C39" s="65">
        <f>VLOOKUP(A39,Master!$A:$H,3,FALSE)</f>
        <v>0.54166666666666696</v>
      </c>
      <c r="D39" s="31" t="str">
        <f>VLOOKUP(A39,Master!$A:$H,4,FALSE)</f>
        <v>CTK</v>
      </c>
      <c r="E39" s="31" t="s">
        <v>16</v>
      </c>
      <c r="F39" s="31" t="s">
        <v>14</v>
      </c>
      <c r="G39" s="66">
        <f>VLOOKUP(A39,Master!$A:$H,7,FALSE)</f>
        <v>4</v>
      </c>
      <c r="H39" s="31" t="str">
        <f>VLOOKUP(A39,Master!$A:$H,8,FALSE)</f>
        <v>Boys</v>
      </c>
      <c r="I39" s="5" t="str">
        <f t="shared" si="9"/>
        <v>SJN2IHM1</v>
      </c>
      <c r="J39" s="5" t="str">
        <f t="shared" si="10"/>
        <v>BRGIHM1</v>
      </c>
      <c r="K39" s="5"/>
      <c r="L39" s="7"/>
      <c r="M39" s="5"/>
      <c r="N39" s="5"/>
      <c r="O39" s="5"/>
      <c r="P39" s="78"/>
      <c r="Q39" s="8" t="str">
        <f t="shared" si="11"/>
        <v>HSP1</v>
      </c>
      <c r="R39" s="40">
        <f t="shared" ref="R39:W39" si="35">COUNTIF($I$2:$I$151,CONCATENATE($Q$39,R$32))</f>
        <v>0</v>
      </c>
      <c r="S39" s="40">
        <f t="shared" si="35"/>
        <v>0</v>
      </c>
      <c r="T39" s="40">
        <f t="shared" si="35"/>
        <v>0</v>
      </c>
      <c r="U39" s="40">
        <f t="shared" si="35"/>
        <v>0</v>
      </c>
      <c r="V39" s="40">
        <f t="shared" si="35"/>
        <v>0</v>
      </c>
      <c r="W39" s="40">
        <f t="shared" si="35"/>
        <v>0</v>
      </c>
      <c r="X39" s="10"/>
      <c r="Y39" s="40">
        <f t="shared" si="13"/>
        <v>0</v>
      </c>
      <c r="Z39" s="40">
        <f t="shared" si="14"/>
        <v>0</v>
      </c>
      <c r="AA39" s="40">
        <f t="shared" si="15"/>
        <v>0</v>
      </c>
      <c r="AB39" s="40">
        <f t="shared" si="16"/>
        <v>0</v>
      </c>
      <c r="AC39" s="40">
        <f t="shared" si="17"/>
        <v>0</v>
      </c>
      <c r="AD39" s="40">
        <f t="shared" si="18"/>
        <v>0</v>
      </c>
      <c r="AE39" s="40">
        <f t="shared" si="19"/>
        <v>0</v>
      </c>
      <c r="AF39" s="40">
        <f t="shared" si="20"/>
        <v>1</v>
      </c>
      <c r="AG39" s="40">
        <f t="shared" si="21"/>
        <v>0</v>
      </c>
      <c r="AH39" s="40">
        <f t="shared" si="22"/>
        <v>1</v>
      </c>
      <c r="AI39" s="40">
        <f t="shared" si="23"/>
        <v>0</v>
      </c>
      <c r="AJ39" s="40">
        <f t="shared" si="24"/>
        <v>0</v>
      </c>
      <c r="AK39" s="40">
        <f t="shared" si="25"/>
        <v>0</v>
      </c>
      <c r="AL39" s="40">
        <f t="shared" si="26"/>
        <v>1</v>
      </c>
      <c r="AM39" s="40">
        <f t="shared" si="27"/>
        <v>0</v>
      </c>
      <c r="AN39" s="40">
        <f t="shared" si="28"/>
        <v>0</v>
      </c>
      <c r="AO39" s="40">
        <f t="shared" si="29"/>
        <v>0</v>
      </c>
      <c r="AP39" s="40">
        <f t="shared" si="30"/>
        <v>1</v>
      </c>
      <c r="AQ39" s="40">
        <f t="shared" si="31"/>
        <v>0</v>
      </c>
      <c r="AR39" s="40">
        <f t="shared" si="32"/>
        <v>1</v>
      </c>
      <c r="AS39" s="40">
        <f t="shared" si="33"/>
        <v>0</v>
      </c>
      <c r="AT39" s="23">
        <f t="shared" si="34"/>
        <v>5</v>
      </c>
    </row>
    <row r="40" spans="1:46" ht="12.6" customHeight="1" x14ac:dyDescent="0.15">
      <c r="A40" s="29" t="s">
        <v>293</v>
      </c>
      <c r="B40" s="31">
        <f>VLOOKUP(A40,Master!$A:$H,2,FALSE)</f>
        <v>41230</v>
      </c>
      <c r="C40" s="65">
        <f>VLOOKUP(A40,Master!$A:$H,3,FALSE)</f>
        <v>0.375</v>
      </c>
      <c r="D40" s="31" t="str">
        <f>VLOOKUP(A40,Master!$A:$H,4,FALSE)</f>
        <v>TRN</v>
      </c>
      <c r="E40" s="31" t="s">
        <v>43</v>
      </c>
      <c r="F40" s="31" t="s">
        <v>12</v>
      </c>
      <c r="G40" s="66">
        <f>VLOOKUP(A40,Master!$A:$H,7,FALSE)</f>
        <v>4</v>
      </c>
      <c r="H40" s="31" t="str">
        <f>VLOOKUP(A40,Master!$A:$H,8,FALSE)</f>
        <v>Boys</v>
      </c>
      <c r="I40" s="5" t="str">
        <f t="shared" si="9"/>
        <v>JOE2CTK3</v>
      </c>
      <c r="J40" s="5" t="str">
        <f t="shared" si="10"/>
        <v>SCSCTK3</v>
      </c>
      <c r="K40" s="5"/>
      <c r="L40" s="7"/>
      <c r="M40" s="5"/>
      <c r="N40" s="5"/>
      <c r="O40" s="5"/>
      <c r="P40" s="78"/>
      <c r="Q40" s="8" t="str">
        <f t="shared" si="11"/>
        <v>HSP2</v>
      </c>
      <c r="R40" s="40">
        <f t="shared" ref="R40:X40" si="36">COUNTIF($I$2:$I$151,CONCATENATE($Q$40,R$32))</f>
        <v>0</v>
      </c>
      <c r="S40" s="40">
        <f t="shared" si="36"/>
        <v>0</v>
      </c>
      <c r="T40" s="40">
        <f t="shared" si="36"/>
        <v>1</v>
      </c>
      <c r="U40" s="40">
        <f t="shared" si="36"/>
        <v>1</v>
      </c>
      <c r="V40" s="40">
        <f t="shared" si="36"/>
        <v>0</v>
      </c>
      <c r="W40" s="40">
        <f t="shared" si="36"/>
        <v>0</v>
      </c>
      <c r="X40" s="40">
        <f t="shared" si="36"/>
        <v>0</v>
      </c>
      <c r="Y40" s="10"/>
      <c r="Z40" s="40">
        <f t="shared" si="14"/>
        <v>0</v>
      </c>
      <c r="AA40" s="40">
        <f t="shared" si="15"/>
        <v>0</v>
      </c>
      <c r="AB40" s="40">
        <f t="shared" si="16"/>
        <v>0</v>
      </c>
      <c r="AC40" s="40">
        <f t="shared" si="17"/>
        <v>0</v>
      </c>
      <c r="AD40" s="40">
        <f t="shared" si="18"/>
        <v>0</v>
      </c>
      <c r="AE40" s="40">
        <f t="shared" si="19"/>
        <v>0</v>
      </c>
      <c r="AF40" s="40">
        <f t="shared" si="20"/>
        <v>0</v>
      </c>
      <c r="AG40" s="40">
        <f t="shared" si="21"/>
        <v>0</v>
      </c>
      <c r="AH40" s="40">
        <f t="shared" si="22"/>
        <v>0</v>
      </c>
      <c r="AI40" s="40">
        <f t="shared" si="23"/>
        <v>1</v>
      </c>
      <c r="AJ40" s="40">
        <f t="shared" si="24"/>
        <v>0</v>
      </c>
      <c r="AK40" s="40">
        <f t="shared" si="25"/>
        <v>1</v>
      </c>
      <c r="AL40" s="40">
        <f t="shared" si="26"/>
        <v>0</v>
      </c>
      <c r="AM40" s="40">
        <f t="shared" si="27"/>
        <v>0</v>
      </c>
      <c r="AN40" s="40">
        <f t="shared" si="28"/>
        <v>0</v>
      </c>
      <c r="AO40" s="40">
        <f t="shared" si="29"/>
        <v>0</v>
      </c>
      <c r="AP40" s="40">
        <f t="shared" si="30"/>
        <v>1</v>
      </c>
      <c r="AQ40" s="40">
        <f t="shared" si="31"/>
        <v>0</v>
      </c>
      <c r="AR40" s="40">
        <f t="shared" si="32"/>
        <v>0</v>
      </c>
      <c r="AS40" s="40">
        <f t="shared" si="33"/>
        <v>0</v>
      </c>
      <c r="AT40" s="23">
        <f t="shared" si="34"/>
        <v>5</v>
      </c>
    </row>
    <row r="41" spans="1:46" ht="12.6" customHeight="1" x14ac:dyDescent="0.15">
      <c r="A41" s="29" t="s">
        <v>294</v>
      </c>
      <c r="B41" s="31">
        <f>VLOOKUP(A41,Master!$A:$H,2,FALSE)</f>
        <v>41230</v>
      </c>
      <c r="C41" s="65">
        <f>VLOOKUP(A41,Master!$A:$H,3,FALSE)</f>
        <v>0.45833333333333298</v>
      </c>
      <c r="D41" s="31" t="str">
        <f>VLOOKUP(A41,Master!$A:$H,4,FALSE)</f>
        <v>HSP</v>
      </c>
      <c r="E41" s="31" t="s">
        <v>44</v>
      </c>
      <c r="F41" s="31" t="s">
        <v>19</v>
      </c>
      <c r="G41" s="66">
        <f>VLOOKUP(A41,Master!$A:$H,7,FALSE)</f>
        <v>4</v>
      </c>
      <c r="H41" s="31" t="str">
        <f>VLOOKUP(A41,Master!$A:$H,8,FALSE)</f>
        <v>Boys</v>
      </c>
      <c r="I41" s="5" t="str">
        <f t="shared" si="9"/>
        <v>CTK2SPC2</v>
      </c>
      <c r="J41" s="5" t="str">
        <f t="shared" si="10"/>
        <v>CTKSPC2</v>
      </c>
      <c r="K41" s="5"/>
      <c r="L41" s="7"/>
      <c r="M41" s="5"/>
      <c r="N41" s="5"/>
      <c r="O41" s="5"/>
      <c r="P41" s="78"/>
      <c r="Q41" s="8" t="str">
        <f t="shared" si="11"/>
        <v>IHM1</v>
      </c>
      <c r="R41" s="40">
        <f t="shared" ref="R41:Y41" si="37">COUNTIF($I$2:$I$151,CONCATENATE($Q$41,R$32))</f>
        <v>0</v>
      </c>
      <c r="S41" s="40">
        <f t="shared" si="37"/>
        <v>0</v>
      </c>
      <c r="T41" s="40">
        <f t="shared" si="37"/>
        <v>0</v>
      </c>
      <c r="U41" s="40">
        <f t="shared" si="37"/>
        <v>0</v>
      </c>
      <c r="V41" s="40">
        <f t="shared" si="37"/>
        <v>0</v>
      </c>
      <c r="W41" s="40">
        <f t="shared" si="37"/>
        <v>0</v>
      </c>
      <c r="X41" s="40">
        <f t="shared" si="37"/>
        <v>0</v>
      </c>
      <c r="Y41" s="40">
        <f t="shared" si="37"/>
        <v>0</v>
      </c>
      <c r="Z41" s="10"/>
      <c r="AA41" s="40">
        <f t="shared" si="15"/>
        <v>0</v>
      </c>
      <c r="AB41" s="40">
        <f t="shared" si="16"/>
        <v>0</v>
      </c>
      <c r="AC41" s="40">
        <f t="shared" si="17"/>
        <v>0</v>
      </c>
      <c r="AD41" s="40">
        <f t="shared" si="18"/>
        <v>1</v>
      </c>
      <c r="AE41" s="40">
        <f t="shared" si="19"/>
        <v>0</v>
      </c>
      <c r="AF41" s="40">
        <f t="shared" si="20"/>
        <v>0</v>
      </c>
      <c r="AG41" s="40">
        <f t="shared" si="21"/>
        <v>0</v>
      </c>
      <c r="AH41" s="40">
        <f t="shared" si="22"/>
        <v>0</v>
      </c>
      <c r="AI41" s="40">
        <f t="shared" si="23"/>
        <v>0</v>
      </c>
      <c r="AJ41" s="40">
        <f t="shared" si="24"/>
        <v>0</v>
      </c>
      <c r="AK41" s="40">
        <f t="shared" si="25"/>
        <v>0</v>
      </c>
      <c r="AL41" s="40">
        <f t="shared" si="26"/>
        <v>1</v>
      </c>
      <c r="AM41" s="40">
        <f t="shared" si="27"/>
        <v>0</v>
      </c>
      <c r="AN41" s="40">
        <f t="shared" si="28"/>
        <v>1</v>
      </c>
      <c r="AO41" s="40">
        <f t="shared" si="29"/>
        <v>0</v>
      </c>
      <c r="AP41" s="40">
        <f t="shared" si="30"/>
        <v>0</v>
      </c>
      <c r="AQ41" s="40">
        <f t="shared" si="31"/>
        <v>1</v>
      </c>
      <c r="AR41" s="40">
        <f t="shared" si="32"/>
        <v>1</v>
      </c>
      <c r="AS41" s="40">
        <f t="shared" si="33"/>
        <v>0</v>
      </c>
      <c r="AT41" s="23">
        <f t="shared" si="34"/>
        <v>5</v>
      </c>
    </row>
    <row r="42" spans="1:46" ht="12.6" customHeight="1" x14ac:dyDescent="0.15">
      <c r="A42" s="29" t="s">
        <v>295</v>
      </c>
      <c r="B42" s="31">
        <f>VLOOKUP(A42,Master!$A:$H,2,FALSE)</f>
        <v>41230</v>
      </c>
      <c r="C42" s="65">
        <f>VLOOKUP(A42,Master!$A:$H,3,FALSE)</f>
        <v>0.58333333333333304</v>
      </c>
      <c r="D42" s="31" t="str">
        <f>VLOOKUP(A42,Master!$A:$H,4,FALSE)</f>
        <v>CTK</v>
      </c>
      <c r="E42" s="31" t="s">
        <v>26</v>
      </c>
      <c r="F42" s="31" t="s">
        <v>6</v>
      </c>
      <c r="G42" s="66">
        <f>VLOOKUP(A42,Master!$A:$H,7,FALSE)</f>
        <v>4</v>
      </c>
      <c r="H42" s="31" t="str">
        <f>VLOOKUP(A42,Master!$A:$H,8,FALSE)</f>
        <v>Boys</v>
      </c>
      <c r="I42" s="5" t="str">
        <f t="shared" si="9"/>
        <v>JOE1JUD1</v>
      </c>
      <c r="J42" s="5" t="str">
        <f t="shared" si="10"/>
        <v>TRNJUD1</v>
      </c>
      <c r="K42" s="5"/>
      <c r="L42" s="7"/>
      <c r="M42" s="5"/>
      <c r="N42" s="5"/>
      <c r="O42" s="5"/>
      <c r="P42" s="78"/>
      <c r="Q42" s="8" t="str">
        <f t="shared" si="11"/>
        <v>IHM2</v>
      </c>
      <c r="R42" s="40">
        <f t="shared" ref="R42:Z42" si="38">COUNTIF($I$2:$I$151,CONCATENATE($Q$42,R$32))</f>
        <v>0</v>
      </c>
      <c r="S42" s="40">
        <f t="shared" si="38"/>
        <v>0</v>
      </c>
      <c r="T42" s="40">
        <f t="shared" si="38"/>
        <v>0</v>
      </c>
      <c r="U42" s="40">
        <f t="shared" si="38"/>
        <v>1</v>
      </c>
      <c r="V42" s="40">
        <f t="shared" si="38"/>
        <v>0</v>
      </c>
      <c r="W42" s="40">
        <f t="shared" si="38"/>
        <v>0</v>
      </c>
      <c r="X42" s="40">
        <f t="shared" si="38"/>
        <v>0</v>
      </c>
      <c r="Y42" s="40">
        <f t="shared" si="38"/>
        <v>0</v>
      </c>
      <c r="Z42" s="40">
        <f t="shared" si="38"/>
        <v>0</v>
      </c>
      <c r="AA42" s="10"/>
      <c r="AB42" s="40">
        <f t="shared" si="16"/>
        <v>0</v>
      </c>
      <c r="AC42" s="40">
        <f t="shared" si="17"/>
        <v>0</v>
      </c>
      <c r="AD42" s="40">
        <f t="shared" si="18"/>
        <v>0</v>
      </c>
      <c r="AE42" s="40">
        <f t="shared" si="19"/>
        <v>0</v>
      </c>
      <c r="AF42" s="40">
        <f t="shared" si="20"/>
        <v>0</v>
      </c>
      <c r="AG42" s="40">
        <f t="shared" si="21"/>
        <v>0</v>
      </c>
      <c r="AH42" s="40">
        <f t="shared" si="22"/>
        <v>1</v>
      </c>
      <c r="AI42" s="40">
        <f t="shared" si="23"/>
        <v>1</v>
      </c>
      <c r="AJ42" s="40">
        <f t="shared" si="24"/>
        <v>0</v>
      </c>
      <c r="AK42" s="40">
        <f t="shared" si="25"/>
        <v>1</v>
      </c>
      <c r="AL42" s="40">
        <f t="shared" si="26"/>
        <v>0</v>
      </c>
      <c r="AM42" s="40">
        <f t="shared" si="27"/>
        <v>0</v>
      </c>
      <c r="AN42" s="40">
        <f t="shared" si="28"/>
        <v>0</v>
      </c>
      <c r="AO42" s="40">
        <f t="shared" si="29"/>
        <v>0</v>
      </c>
      <c r="AP42" s="40">
        <f t="shared" si="30"/>
        <v>0</v>
      </c>
      <c r="AQ42" s="40">
        <f t="shared" si="31"/>
        <v>0</v>
      </c>
      <c r="AR42" s="40">
        <f t="shared" si="32"/>
        <v>1</v>
      </c>
      <c r="AS42" s="40">
        <f t="shared" si="33"/>
        <v>0</v>
      </c>
      <c r="AT42" s="23">
        <f t="shared" si="34"/>
        <v>5</v>
      </c>
    </row>
    <row r="43" spans="1:46" ht="12.6" customHeight="1" x14ac:dyDescent="0.15">
      <c r="A43" s="29" t="s">
        <v>296</v>
      </c>
      <c r="B43" s="31">
        <f>VLOOKUP(A43,Master!$A:$H,2,FALSE)</f>
        <v>41230</v>
      </c>
      <c r="C43" s="65">
        <f>VLOOKUP(A43,Master!$A:$H,3,FALSE)</f>
        <v>0.41666666666666702</v>
      </c>
      <c r="D43" s="31" t="str">
        <f>VLOOKUP(A43,Master!$A:$H,4,FALSE)</f>
        <v>SJN</v>
      </c>
      <c r="E43" s="31" t="s">
        <v>42</v>
      </c>
      <c r="F43" s="31" t="s">
        <v>59</v>
      </c>
      <c r="G43" s="66">
        <f>VLOOKUP(A43,Master!$A:$H,7,FALSE)</f>
        <v>4</v>
      </c>
      <c r="H43" s="31" t="str">
        <f>VLOOKUP(A43,Master!$A:$H,8,FALSE)</f>
        <v>Boys</v>
      </c>
      <c r="I43" s="5" t="str">
        <f t="shared" si="9"/>
        <v>SCL1SJN1</v>
      </c>
      <c r="J43" s="5" t="str">
        <f t="shared" si="10"/>
        <v>HSPSJN1</v>
      </c>
      <c r="K43" s="5"/>
      <c r="L43" s="7"/>
      <c r="M43" s="5"/>
      <c r="N43" s="5"/>
      <c r="O43" s="5"/>
      <c r="P43" s="78"/>
      <c r="Q43" s="8" t="str">
        <f t="shared" si="11"/>
        <v>IHM3</v>
      </c>
      <c r="R43" s="40">
        <f t="shared" ref="R43:AA43" si="39">COUNTIF($I$2:$I$151,CONCATENATE($Q$43,R$32))</f>
        <v>1</v>
      </c>
      <c r="S43" s="40">
        <f t="shared" si="39"/>
        <v>0</v>
      </c>
      <c r="T43" s="40">
        <f t="shared" si="39"/>
        <v>0</v>
      </c>
      <c r="U43" s="40">
        <f t="shared" si="39"/>
        <v>0</v>
      </c>
      <c r="V43" s="40">
        <f t="shared" si="39"/>
        <v>0</v>
      </c>
      <c r="W43" s="40">
        <f t="shared" si="39"/>
        <v>0</v>
      </c>
      <c r="X43" s="40">
        <f t="shared" si="39"/>
        <v>1</v>
      </c>
      <c r="Y43" s="40">
        <f t="shared" si="39"/>
        <v>1</v>
      </c>
      <c r="Z43" s="40">
        <f t="shared" si="39"/>
        <v>0</v>
      </c>
      <c r="AA43" s="40">
        <f t="shared" si="39"/>
        <v>0</v>
      </c>
      <c r="AB43" s="10"/>
      <c r="AC43" s="40">
        <f t="shared" si="17"/>
        <v>0</v>
      </c>
      <c r="AD43" s="40">
        <f t="shared" si="18"/>
        <v>0</v>
      </c>
      <c r="AE43" s="40">
        <f t="shared" si="19"/>
        <v>0</v>
      </c>
      <c r="AF43" s="40">
        <f t="shared" si="20"/>
        <v>1</v>
      </c>
      <c r="AG43" s="40">
        <f t="shared" si="21"/>
        <v>0</v>
      </c>
      <c r="AH43" s="40">
        <f t="shared" si="22"/>
        <v>1</v>
      </c>
      <c r="AI43" s="40">
        <f t="shared" si="23"/>
        <v>0</v>
      </c>
      <c r="AJ43" s="40">
        <f t="shared" si="24"/>
        <v>0</v>
      </c>
      <c r="AK43" s="40">
        <f t="shared" si="25"/>
        <v>0</v>
      </c>
      <c r="AL43" s="40">
        <f t="shared" si="26"/>
        <v>0</v>
      </c>
      <c r="AM43" s="40">
        <f t="shared" si="27"/>
        <v>0</v>
      </c>
      <c r="AN43" s="40">
        <f t="shared" si="28"/>
        <v>0</v>
      </c>
      <c r="AO43" s="40">
        <f t="shared" si="29"/>
        <v>0</v>
      </c>
      <c r="AP43" s="40">
        <f t="shared" si="30"/>
        <v>0</v>
      </c>
      <c r="AQ43" s="40">
        <f t="shared" si="31"/>
        <v>0</v>
      </c>
      <c r="AR43" s="40">
        <f t="shared" si="32"/>
        <v>0</v>
      </c>
      <c r="AS43" s="40">
        <f t="shared" si="33"/>
        <v>0</v>
      </c>
      <c r="AT43" s="23">
        <f t="shared" si="34"/>
        <v>5</v>
      </c>
    </row>
    <row r="44" spans="1:46" ht="12.6" customHeight="1" x14ac:dyDescent="0.15">
      <c r="A44" s="29" t="s">
        <v>297</v>
      </c>
      <c r="B44" s="31">
        <f>VLOOKUP(A44,Master!$A:$H,2,FALSE)</f>
        <v>41244</v>
      </c>
      <c r="C44" s="65">
        <f>VLOOKUP(A44,Master!$A:$H,3,FALSE)</f>
        <v>0.41666666666666702</v>
      </c>
      <c r="D44" s="31" t="str">
        <f>VLOOKUP(A44,Master!$A:$H,4,FALSE)</f>
        <v>HSP</v>
      </c>
      <c r="E44" s="31" t="s">
        <v>42</v>
      </c>
      <c r="F44" s="31" t="s">
        <v>18</v>
      </c>
      <c r="G44" s="66">
        <f>VLOOKUP(A44,Master!$A:$H,7,FALSE)</f>
        <v>4</v>
      </c>
      <c r="H44" s="31" t="str">
        <f>VLOOKUP(A44,Master!$A:$H,8,FALSE)</f>
        <v>Boys</v>
      </c>
      <c r="I44" s="5" t="str">
        <f t="shared" si="9"/>
        <v>SPC1IHM2</v>
      </c>
      <c r="J44" s="5" t="str">
        <f t="shared" si="10"/>
        <v>CTKIHM2</v>
      </c>
      <c r="K44" s="5"/>
      <c r="L44" s="7"/>
      <c r="M44" s="5"/>
      <c r="N44" s="5"/>
      <c r="O44" s="5"/>
      <c r="P44" s="78"/>
      <c r="Q44" s="8" t="str">
        <f t="shared" si="11"/>
        <v>JOE1</v>
      </c>
      <c r="R44" s="40">
        <f t="shared" ref="R44:AB44" si="40">COUNTIF($I$2:$I$151,CONCATENATE($Q$44,R$32))</f>
        <v>0</v>
      </c>
      <c r="S44" s="40">
        <f t="shared" si="40"/>
        <v>0</v>
      </c>
      <c r="T44" s="40">
        <f t="shared" si="40"/>
        <v>0</v>
      </c>
      <c r="U44" s="40">
        <f t="shared" si="40"/>
        <v>0</v>
      </c>
      <c r="V44" s="40">
        <f t="shared" si="40"/>
        <v>0</v>
      </c>
      <c r="W44" s="40">
        <f t="shared" si="40"/>
        <v>1</v>
      </c>
      <c r="X44" s="40">
        <f t="shared" si="40"/>
        <v>0</v>
      </c>
      <c r="Y44" s="40">
        <f t="shared" si="40"/>
        <v>0</v>
      </c>
      <c r="Z44" s="40">
        <f t="shared" si="40"/>
        <v>1</v>
      </c>
      <c r="AA44" s="40">
        <f t="shared" si="40"/>
        <v>1</v>
      </c>
      <c r="AB44" s="40">
        <f t="shared" si="40"/>
        <v>0</v>
      </c>
      <c r="AC44" s="10"/>
      <c r="AD44" s="40">
        <f t="shared" si="18"/>
        <v>0</v>
      </c>
      <c r="AE44" s="40">
        <f t="shared" si="19"/>
        <v>1</v>
      </c>
      <c r="AF44" s="40">
        <f t="shared" si="20"/>
        <v>0</v>
      </c>
      <c r="AG44" s="40">
        <f t="shared" si="21"/>
        <v>0</v>
      </c>
      <c r="AH44" s="40">
        <f t="shared" si="22"/>
        <v>0</v>
      </c>
      <c r="AI44" s="40">
        <f t="shared" si="23"/>
        <v>0</v>
      </c>
      <c r="AJ44" s="40">
        <f t="shared" si="24"/>
        <v>1</v>
      </c>
      <c r="AK44" s="40">
        <f t="shared" si="25"/>
        <v>0</v>
      </c>
      <c r="AL44" s="40">
        <f t="shared" si="26"/>
        <v>0</v>
      </c>
      <c r="AM44" s="40">
        <f t="shared" si="27"/>
        <v>0</v>
      </c>
      <c r="AN44" s="40">
        <f t="shared" si="28"/>
        <v>0</v>
      </c>
      <c r="AO44" s="40">
        <f t="shared" si="29"/>
        <v>0</v>
      </c>
      <c r="AP44" s="40">
        <f t="shared" si="30"/>
        <v>0</v>
      </c>
      <c r="AQ44" s="40">
        <f t="shared" si="31"/>
        <v>0</v>
      </c>
      <c r="AR44" s="40">
        <f t="shared" si="32"/>
        <v>0</v>
      </c>
      <c r="AS44" s="40">
        <f t="shared" si="33"/>
        <v>0</v>
      </c>
      <c r="AT44" s="23">
        <f t="shared" si="34"/>
        <v>5</v>
      </c>
    </row>
    <row r="45" spans="1:46" ht="12.6" customHeight="1" x14ac:dyDescent="0.15">
      <c r="A45" s="29" t="s">
        <v>298</v>
      </c>
      <c r="B45" s="31">
        <f>VLOOKUP(A45,Master!$A:$H,2,FALSE)</f>
        <v>41244</v>
      </c>
      <c r="C45" s="65">
        <f>VLOOKUP(A45,Master!$A:$H,3,FALSE)</f>
        <v>0.45833333333333298</v>
      </c>
      <c r="D45" s="31" t="str">
        <f>VLOOKUP(A45,Master!$A:$H,4,FALSE)</f>
        <v>STM</v>
      </c>
      <c r="E45" s="31" t="s">
        <v>20</v>
      </c>
      <c r="F45" s="31" t="s">
        <v>7</v>
      </c>
      <c r="G45" s="66">
        <f>VLOOKUP(A45,Master!$A:$H,7,FALSE)</f>
        <v>4</v>
      </c>
      <c r="H45" s="31" t="str">
        <f>VLOOKUP(A45,Master!$A:$H,8,FALSE)</f>
        <v>Boys</v>
      </c>
      <c r="I45" s="5" t="str">
        <f t="shared" si="9"/>
        <v>HSP1STM3</v>
      </c>
      <c r="J45" s="5" t="str">
        <f t="shared" si="10"/>
        <v>SJNSTM3</v>
      </c>
      <c r="K45" s="5"/>
      <c r="L45" s="7"/>
      <c r="M45" s="5"/>
      <c r="N45" s="5"/>
      <c r="O45" s="5"/>
      <c r="P45" s="78"/>
      <c r="Q45" s="8" t="str">
        <f t="shared" si="11"/>
        <v>JOE2</v>
      </c>
      <c r="R45" s="40">
        <f t="shared" ref="R45:AC45" si="41">COUNTIF($I$2:$I$151,CONCATENATE($Q$45,R$32))</f>
        <v>0</v>
      </c>
      <c r="S45" s="40">
        <f t="shared" si="41"/>
        <v>1</v>
      </c>
      <c r="T45" s="40">
        <f t="shared" si="41"/>
        <v>0</v>
      </c>
      <c r="U45" s="40">
        <f t="shared" si="41"/>
        <v>0</v>
      </c>
      <c r="V45" s="40">
        <f t="shared" si="41"/>
        <v>1</v>
      </c>
      <c r="W45" s="40">
        <f t="shared" si="41"/>
        <v>1</v>
      </c>
      <c r="X45" s="40">
        <f t="shared" si="41"/>
        <v>0</v>
      </c>
      <c r="Y45" s="40">
        <f t="shared" si="41"/>
        <v>0</v>
      </c>
      <c r="Z45" s="40">
        <f t="shared" si="41"/>
        <v>0</v>
      </c>
      <c r="AA45" s="40">
        <f t="shared" si="41"/>
        <v>0</v>
      </c>
      <c r="AB45" s="40">
        <f t="shared" si="41"/>
        <v>0</v>
      </c>
      <c r="AC45" s="40">
        <f t="shared" si="41"/>
        <v>0</v>
      </c>
      <c r="AD45" s="10"/>
      <c r="AE45" s="40">
        <f t="shared" si="19"/>
        <v>0</v>
      </c>
      <c r="AF45" s="40">
        <f t="shared" si="20"/>
        <v>0</v>
      </c>
      <c r="AG45" s="40">
        <f t="shared" si="21"/>
        <v>1</v>
      </c>
      <c r="AH45" s="40">
        <f t="shared" si="22"/>
        <v>0</v>
      </c>
      <c r="AI45" s="40">
        <f t="shared" si="23"/>
        <v>0</v>
      </c>
      <c r="AJ45" s="40">
        <f t="shared" si="24"/>
        <v>0</v>
      </c>
      <c r="AK45" s="40">
        <f t="shared" si="25"/>
        <v>0</v>
      </c>
      <c r="AL45" s="40">
        <f t="shared" si="26"/>
        <v>0</v>
      </c>
      <c r="AM45" s="40">
        <f t="shared" si="27"/>
        <v>0</v>
      </c>
      <c r="AN45" s="40">
        <f t="shared" si="28"/>
        <v>0</v>
      </c>
      <c r="AO45" s="40">
        <f t="shared" si="29"/>
        <v>1</v>
      </c>
      <c r="AP45" s="40">
        <f t="shared" si="30"/>
        <v>0</v>
      </c>
      <c r="AQ45" s="40">
        <f t="shared" si="31"/>
        <v>0</v>
      </c>
      <c r="AR45" s="40">
        <f t="shared" si="32"/>
        <v>0</v>
      </c>
      <c r="AS45" s="40">
        <f t="shared" si="33"/>
        <v>0</v>
      </c>
      <c r="AT45" s="23">
        <f t="shared" si="34"/>
        <v>5</v>
      </c>
    </row>
    <row r="46" spans="1:46" ht="12.6" customHeight="1" x14ac:dyDescent="0.15">
      <c r="A46" s="29" t="s">
        <v>299</v>
      </c>
      <c r="B46" s="31">
        <f>VLOOKUP(A46,Master!$A:$H,2,FALSE)</f>
        <v>41244</v>
      </c>
      <c r="C46" s="65">
        <f>VLOOKUP(A46,Master!$A:$H,3,FALSE)</f>
        <v>0.5</v>
      </c>
      <c r="D46" s="31" t="str">
        <f>VLOOKUP(A46,Master!$A:$H,4,FALSE)</f>
        <v>STM</v>
      </c>
      <c r="E46" s="31" t="s">
        <v>10</v>
      </c>
      <c r="F46" s="31" t="s">
        <v>25</v>
      </c>
      <c r="G46" s="66">
        <f>VLOOKUP(A46,Master!$A:$H,7,FALSE)</f>
        <v>4</v>
      </c>
      <c r="H46" s="31" t="str">
        <f>VLOOKUP(A46,Master!$A:$H,8,FALSE)</f>
        <v>Boys</v>
      </c>
      <c r="I46" s="5" t="e">
        <f>CONCATENATE(#REF!,#REF!)</f>
        <v>#REF!</v>
      </c>
      <c r="J46" s="5" t="e">
        <f>CONCATENATE(#REF!,#REF!)</f>
        <v>#REF!</v>
      </c>
      <c r="K46" s="5"/>
      <c r="L46" s="7"/>
      <c r="M46" s="5"/>
      <c r="N46" s="5"/>
      <c r="O46" s="5"/>
      <c r="P46" s="78"/>
      <c r="Q46" s="8" t="str">
        <f t="shared" si="11"/>
        <v>JUD1</v>
      </c>
      <c r="R46" s="40">
        <f t="shared" ref="R46:AD46" si="42">COUNTIF($I$2:$I$151,CONCATENATE($Q$46,R$32))</f>
        <v>0</v>
      </c>
      <c r="S46" s="40">
        <f t="shared" si="42"/>
        <v>0</v>
      </c>
      <c r="T46" s="40">
        <f t="shared" si="42"/>
        <v>0</v>
      </c>
      <c r="U46" s="40">
        <f t="shared" si="42"/>
        <v>1</v>
      </c>
      <c r="V46" s="40">
        <f t="shared" si="42"/>
        <v>0</v>
      </c>
      <c r="W46" s="40">
        <f t="shared" si="42"/>
        <v>0</v>
      </c>
      <c r="X46" s="40">
        <f t="shared" si="42"/>
        <v>0</v>
      </c>
      <c r="Y46" s="40">
        <f t="shared" si="42"/>
        <v>0</v>
      </c>
      <c r="Z46" s="40">
        <f t="shared" si="42"/>
        <v>0</v>
      </c>
      <c r="AA46" s="40">
        <f t="shared" si="42"/>
        <v>0</v>
      </c>
      <c r="AB46" s="40">
        <f t="shared" si="42"/>
        <v>0</v>
      </c>
      <c r="AC46" s="40">
        <f t="shared" si="42"/>
        <v>0</v>
      </c>
      <c r="AD46" s="40">
        <f t="shared" si="42"/>
        <v>1</v>
      </c>
      <c r="AE46" s="10"/>
      <c r="AF46" s="40">
        <f t="shared" si="20"/>
        <v>0</v>
      </c>
      <c r="AG46" s="40">
        <f t="shared" si="21"/>
        <v>0</v>
      </c>
      <c r="AH46" s="40">
        <f t="shared" si="22"/>
        <v>0</v>
      </c>
      <c r="AI46" s="40">
        <f t="shared" si="23"/>
        <v>1</v>
      </c>
      <c r="AJ46" s="40">
        <f t="shared" si="24"/>
        <v>0</v>
      </c>
      <c r="AK46" s="40">
        <f t="shared" si="25"/>
        <v>0</v>
      </c>
      <c r="AL46" s="40">
        <f t="shared" si="26"/>
        <v>1</v>
      </c>
      <c r="AM46" s="40">
        <f t="shared" si="27"/>
        <v>0</v>
      </c>
      <c r="AN46" s="40">
        <f t="shared" si="28"/>
        <v>0</v>
      </c>
      <c r="AO46" s="40">
        <f t="shared" si="29"/>
        <v>0</v>
      </c>
      <c r="AP46" s="40">
        <f t="shared" si="30"/>
        <v>1</v>
      </c>
      <c r="AQ46" s="40">
        <f t="shared" si="31"/>
        <v>0</v>
      </c>
      <c r="AR46" s="40">
        <f t="shared" si="32"/>
        <v>0</v>
      </c>
      <c r="AS46" s="40">
        <f t="shared" si="33"/>
        <v>0</v>
      </c>
      <c r="AT46" s="23">
        <f t="shared" si="34"/>
        <v>5</v>
      </c>
    </row>
    <row r="47" spans="1:46" ht="12.6" customHeight="1" x14ac:dyDescent="0.15">
      <c r="A47" s="29" t="s">
        <v>300</v>
      </c>
      <c r="B47" s="31">
        <f>VLOOKUP(A47,Master!$A:$H,2,FALSE)</f>
        <v>41244</v>
      </c>
      <c r="C47" s="65">
        <f>VLOOKUP(A47,Master!$A:$H,3,FALSE)</f>
        <v>0.5</v>
      </c>
      <c r="D47" s="31" t="str">
        <f>VLOOKUP(A47,Master!$A:$H,4,FALSE)</f>
        <v>CTK</v>
      </c>
      <c r="E47" s="31" t="s">
        <v>45</v>
      </c>
      <c r="F47" s="31" t="s">
        <v>4</v>
      </c>
      <c r="G47" s="66">
        <f>VLOOKUP(A47,Master!$A:$H,7,FALSE)</f>
        <v>4</v>
      </c>
      <c r="H47" s="31" t="str">
        <f>VLOOKUP(A47,Master!$A:$H,8,FALSE)</f>
        <v>Boys</v>
      </c>
      <c r="I47" s="5" t="e">
        <f>CONCATENATE(#REF!,#REF!)</f>
        <v>#REF!</v>
      </c>
      <c r="J47" s="5" t="e">
        <f>CONCATENATE(#REF!,#REF!)</f>
        <v>#REF!</v>
      </c>
      <c r="K47" s="5"/>
      <c r="L47" s="7"/>
      <c r="M47" s="5"/>
      <c r="N47" s="5"/>
      <c r="O47" s="5"/>
      <c r="P47" s="78"/>
      <c r="Q47" s="8" t="str">
        <f t="shared" si="11"/>
        <v>JUD2</v>
      </c>
      <c r="R47" s="40">
        <f t="shared" ref="R47:AE47" si="43">COUNTIF($I$2:$I$151,CONCATENATE($Q$47,R$32))</f>
        <v>1</v>
      </c>
      <c r="S47" s="40">
        <f t="shared" si="43"/>
        <v>0</v>
      </c>
      <c r="T47" s="40">
        <f t="shared" si="43"/>
        <v>0</v>
      </c>
      <c r="U47" s="40">
        <f t="shared" si="43"/>
        <v>0</v>
      </c>
      <c r="V47" s="40">
        <f t="shared" si="43"/>
        <v>0</v>
      </c>
      <c r="W47" s="40">
        <f t="shared" si="43"/>
        <v>0</v>
      </c>
      <c r="X47" s="40">
        <f t="shared" si="43"/>
        <v>0</v>
      </c>
      <c r="Y47" s="40">
        <f t="shared" si="43"/>
        <v>1</v>
      </c>
      <c r="Z47" s="40">
        <f t="shared" si="43"/>
        <v>0</v>
      </c>
      <c r="AA47" s="40">
        <f t="shared" si="43"/>
        <v>1</v>
      </c>
      <c r="AB47" s="40">
        <f t="shared" si="43"/>
        <v>0</v>
      </c>
      <c r="AC47" s="40">
        <f t="shared" si="43"/>
        <v>0</v>
      </c>
      <c r="AD47" s="40">
        <f t="shared" si="43"/>
        <v>0</v>
      </c>
      <c r="AE47" s="40">
        <f t="shared" si="43"/>
        <v>0</v>
      </c>
      <c r="AF47" s="10"/>
      <c r="AG47" s="40">
        <f t="shared" si="21"/>
        <v>1</v>
      </c>
      <c r="AH47" s="40">
        <f t="shared" si="22"/>
        <v>0</v>
      </c>
      <c r="AI47" s="40">
        <f t="shared" si="23"/>
        <v>0</v>
      </c>
      <c r="AJ47" s="40">
        <f t="shared" si="24"/>
        <v>0</v>
      </c>
      <c r="AK47" s="40">
        <f t="shared" si="25"/>
        <v>1</v>
      </c>
      <c r="AL47" s="40">
        <f t="shared" si="26"/>
        <v>0</v>
      </c>
      <c r="AM47" s="40">
        <f t="shared" si="27"/>
        <v>0</v>
      </c>
      <c r="AN47" s="40">
        <f t="shared" si="28"/>
        <v>0</v>
      </c>
      <c r="AO47" s="40">
        <f t="shared" si="29"/>
        <v>0</v>
      </c>
      <c r="AP47" s="40">
        <f t="shared" si="30"/>
        <v>0</v>
      </c>
      <c r="AQ47" s="40">
        <f t="shared" si="31"/>
        <v>0</v>
      </c>
      <c r="AR47" s="40">
        <f t="shared" si="32"/>
        <v>0</v>
      </c>
      <c r="AS47" s="40">
        <f t="shared" si="33"/>
        <v>0</v>
      </c>
      <c r="AT47" s="23">
        <f t="shared" si="34"/>
        <v>5</v>
      </c>
    </row>
    <row r="48" spans="1:46" ht="12.6" customHeight="1" x14ac:dyDescent="0.15">
      <c r="A48" s="29" t="s">
        <v>301</v>
      </c>
      <c r="B48" s="31">
        <f>VLOOKUP(A48,Master!$A:$H,2,FALSE)</f>
        <v>41244</v>
      </c>
      <c r="C48" s="65">
        <f>VLOOKUP(A48,Master!$A:$H,3,FALSE)</f>
        <v>0.54166666666666696</v>
      </c>
      <c r="D48" s="31" t="str">
        <f>VLOOKUP(A48,Master!$A:$H,4,FALSE)</f>
        <v>BRG</v>
      </c>
      <c r="E48" s="31" t="s">
        <v>62</v>
      </c>
      <c r="F48" s="31" t="s">
        <v>24</v>
      </c>
      <c r="G48" s="66">
        <f>VLOOKUP(A48,Master!$A:$H,7,FALSE)</f>
        <v>4</v>
      </c>
      <c r="H48" s="31" t="str">
        <f>VLOOKUP(A48,Master!$A:$H,8,FALSE)</f>
        <v>Boys</v>
      </c>
      <c r="I48" s="5" t="str">
        <f t="shared" ref="I48:I75" si="44">CONCATENATE(E44,F44)</f>
        <v>HSP1STM1</v>
      </c>
      <c r="J48" s="5" t="str">
        <f t="shared" ref="J48:J75" si="45">CONCATENATE(D44,F44)</f>
        <v>HSPSTM1</v>
      </c>
      <c r="K48" s="5"/>
      <c r="L48" s="7"/>
      <c r="M48" s="5"/>
      <c r="N48" s="5"/>
      <c r="O48" s="5"/>
      <c r="P48" s="78"/>
      <c r="Q48" s="8" t="str">
        <f t="shared" si="11"/>
        <v>NDA1</v>
      </c>
      <c r="R48" s="40">
        <f t="shared" ref="R48:AF48" si="46">COUNTIF($I$2:$I$151,CONCATENATE($Q$48,R$32))</f>
        <v>0</v>
      </c>
      <c r="S48" s="40">
        <f t="shared" si="46"/>
        <v>0</v>
      </c>
      <c r="T48" s="40">
        <f t="shared" si="46"/>
        <v>1</v>
      </c>
      <c r="U48" s="40">
        <f t="shared" si="46"/>
        <v>0</v>
      </c>
      <c r="V48" s="40">
        <f t="shared" si="46"/>
        <v>0</v>
      </c>
      <c r="W48" s="40">
        <f t="shared" si="46"/>
        <v>0</v>
      </c>
      <c r="X48" s="40">
        <f t="shared" si="46"/>
        <v>0</v>
      </c>
      <c r="Y48" s="40">
        <f t="shared" si="46"/>
        <v>1</v>
      </c>
      <c r="Z48" s="40">
        <f t="shared" si="46"/>
        <v>0</v>
      </c>
      <c r="AA48" s="40">
        <f t="shared" si="46"/>
        <v>0</v>
      </c>
      <c r="AB48" s="40">
        <f t="shared" si="46"/>
        <v>1</v>
      </c>
      <c r="AC48" s="40">
        <f t="shared" si="46"/>
        <v>0</v>
      </c>
      <c r="AD48" s="40">
        <f t="shared" si="46"/>
        <v>0</v>
      </c>
      <c r="AE48" s="40">
        <f t="shared" si="46"/>
        <v>0</v>
      </c>
      <c r="AF48" s="40">
        <f t="shared" si="46"/>
        <v>0</v>
      </c>
      <c r="AG48" s="10"/>
      <c r="AH48" s="40">
        <f t="shared" si="22"/>
        <v>0</v>
      </c>
      <c r="AI48" s="40">
        <f t="shared" si="23"/>
        <v>0</v>
      </c>
      <c r="AJ48" s="40">
        <f t="shared" si="24"/>
        <v>0</v>
      </c>
      <c r="AK48" s="40">
        <f t="shared" si="25"/>
        <v>0</v>
      </c>
      <c r="AL48" s="40">
        <f t="shared" si="26"/>
        <v>0</v>
      </c>
      <c r="AM48" s="40">
        <f t="shared" si="27"/>
        <v>0</v>
      </c>
      <c r="AN48" s="40">
        <f t="shared" si="28"/>
        <v>0</v>
      </c>
      <c r="AO48" s="40">
        <f t="shared" si="29"/>
        <v>0</v>
      </c>
      <c r="AP48" s="40">
        <f t="shared" si="30"/>
        <v>0</v>
      </c>
      <c r="AQ48" s="40">
        <f t="shared" si="31"/>
        <v>1</v>
      </c>
      <c r="AR48" s="40">
        <f t="shared" si="32"/>
        <v>0</v>
      </c>
      <c r="AS48" s="40">
        <f t="shared" si="33"/>
        <v>1</v>
      </c>
      <c r="AT48" s="23">
        <f t="shared" si="34"/>
        <v>5</v>
      </c>
    </row>
    <row r="49" spans="1:46" ht="12.6" customHeight="1" x14ac:dyDescent="0.15">
      <c r="A49" s="29" t="s">
        <v>302</v>
      </c>
      <c r="B49" s="31">
        <f>VLOOKUP(A49,Master!$A:$H,2,FALSE)</f>
        <v>41244</v>
      </c>
      <c r="C49" s="65">
        <f>VLOOKUP(A49,Master!$A:$H,3,FALSE)</f>
        <v>0.5</v>
      </c>
      <c r="D49" s="31" t="str">
        <f>VLOOKUP(A49,Master!$A:$H,4,FALSE)</f>
        <v>JOE</v>
      </c>
      <c r="E49" s="31" t="s">
        <v>49</v>
      </c>
      <c r="F49" s="31" t="s">
        <v>48</v>
      </c>
      <c r="G49" s="66">
        <f>VLOOKUP(A49,Master!$A:$H,7,FALSE)</f>
        <v>4</v>
      </c>
      <c r="H49" s="31" t="str">
        <f>VLOOKUP(A49,Master!$A:$H,8,FALSE)</f>
        <v>Boys</v>
      </c>
      <c r="I49" s="5" t="str">
        <f t="shared" si="44"/>
        <v>OLA1BRG1</v>
      </c>
      <c r="J49" s="5" t="str">
        <f t="shared" si="45"/>
        <v>STMBRG1</v>
      </c>
      <c r="K49" s="5"/>
      <c r="L49" s="7"/>
      <c r="M49" s="5"/>
      <c r="N49" s="5"/>
      <c r="O49" s="5"/>
      <c r="P49" s="78"/>
      <c r="Q49" s="8" t="str">
        <f t="shared" si="11"/>
        <v>OLA1</v>
      </c>
      <c r="R49" s="40">
        <f t="shared" ref="R49:AG49" si="47">COUNTIF($I$2:$I$151,CONCATENATE($Q$49,R$32))</f>
        <v>1</v>
      </c>
      <c r="S49" s="40">
        <f t="shared" si="47"/>
        <v>0</v>
      </c>
      <c r="T49" s="40">
        <f t="shared" si="47"/>
        <v>1</v>
      </c>
      <c r="U49" s="40">
        <f t="shared" si="47"/>
        <v>0</v>
      </c>
      <c r="V49" s="40">
        <f t="shared" si="47"/>
        <v>0</v>
      </c>
      <c r="W49" s="40">
        <f t="shared" si="47"/>
        <v>1</v>
      </c>
      <c r="X49" s="40">
        <f t="shared" si="47"/>
        <v>0</v>
      </c>
      <c r="Y49" s="40">
        <f t="shared" si="47"/>
        <v>1</v>
      </c>
      <c r="Z49" s="40">
        <f t="shared" si="47"/>
        <v>0</v>
      </c>
      <c r="AA49" s="40">
        <f t="shared" si="47"/>
        <v>0</v>
      </c>
      <c r="AB49" s="40">
        <f t="shared" si="47"/>
        <v>0</v>
      </c>
      <c r="AC49" s="40">
        <f t="shared" si="47"/>
        <v>0</v>
      </c>
      <c r="AD49" s="40">
        <f t="shared" si="47"/>
        <v>0</v>
      </c>
      <c r="AE49" s="40">
        <f t="shared" si="47"/>
        <v>1</v>
      </c>
      <c r="AF49" s="40">
        <f t="shared" si="47"/>
        <v>0</v>
      </c>
      <c r="AG49" s="40">
        <f t="shared" si="47"/>
        <v>0</v>
      </c>
      <c r="AH49" s="10"/>
      <c r="AI49" s="40">
        <f t="shared" si="23"/>
        <v>0</v>
      </c>
      <c r="AJ49" s="40">
        <f t="shared" si="24"/>
        <v>0</v>
      </c>
      <c r="AK49" s="40">
        <f t="shared" si="25"/>
        <v>0</v>
      </c>
      <c r="AL49" s="40">
        <f t="shared" si="26"/>
        <v>0</v>
      </c>
      <c r="AM49" s="40">
        <f t="shared" si="27"/>
        <v>0</v>
      </c>
      <c r="AN49" s="40">
        <f t="shared" si="28"/>
        <v>0</v>
      </c>
      <c r="AO49" s="40">
        <f t="shared" si="29"/>
        <v>0</v>
      </c>
      <c r="AP49" s="40">
        <f t="shared" si="30"/>
        <v>0</v>
      </c>
      <c r="AQ49" s="40">
        <f t="shared" si="31"/>
        <v>0</v>
      </c>
      <c r="AR49" s="40">
        <f t="shared" si="32"/>
        <v>0</v>
      </c>
      <c r="AS49" s="40">
        <f t="shared" si="33"/>
        <v>0</v>
      </c>
      <c r="AT49" s="23">
        <f t="shared" si="34"/>
        <v>5</v>
      </c>
    </row>
    <row r="50" spans="1:46" ht="12.6" customHeight="1" x14ac:dyDescent="0.15">
      <c r="A50" s="29" t="s">
        <v>303</v>
      </c>
      <c r="B50" s="31">
        <f>VLOOKUP(A50,Master!$A:$H,2,FALSE)</f>
        <v>41244</v>
      </c>
      <c r="C50" s="65">
        <f>VLOOKUP(A50,Master!$A:$H,3,FALSE)</f>
        <v>0.45833333333333298</v>
      </c>
      <c r="D50" s="31" t="str">
        <f>VLOOKUP(A50,Master!$A:$H,4,FALSE)</f>
        <v>SPC</v>
      </c>
      <c r="E50" s="31" t="s">
        <v>6</v>
      </c>
      <c r="F50" s="31" t="s">
        <v>59</v>
      </c>
      <c r="G50" s="66">
        <f>VLOOKUP(A50,Master!$A:$H,7,FALSE)</f>
        <v>4</v>
      </c>
      <c r="H50" s="31" t="str">
        <f>VLOOKUP(A50,Master!$A:$H,8,FALSE)</f>
        <v>Boys</v>
      </c>
      <c r="I50" s="5" t="str">
        <f t="shared" si="44"/>
        <v>BRG3OLA2</v>
      </c>
      <c r="J50" s="5" t="str">
        <f t="shared" si="45"/>
        <v>STMOLA2</v>
      </c>
      <c r="K50" s="5"/>
      <c r="L50" s="7"/>
      <c r="M50" s="5"/>
      <c r="N50" s="5"/>
      <c r="O50" s="5"/>
      <c r="P50" s="78"/>
      <c r="Q50" s="8" t="str">
        <f t="shared" si="11"/>
        <v>OLA2</v>
      </c>
      <c r="R50" s="40">
        <f t="shared" ref="R50:AH50" si="48">COUNTIF($I$2:$I$151,CONCATENATE($Q$50,R$32))</f>
        <v>1</v>
      </c>
      <c r="S50" s="40">
        <f t="shared" si="48"/>
        <v>0</v>
      </c>
      <c r="T50" s="40">
        <f t="shared" si="48"/>
        <v>0</v>
      </c>
      <c r="U50" s="40">
        <f t="shared" si="48"/>
        <v>0</v>
      </c>
      <c r="V50" s="40">
        <f t="shared" si="48"/>
        <v>1</v>
      </c>
      <c r="W50" s="40">
        <f t="shared" si="48"/>
        <v>0</v>
      </c>
      <c r="X50" s="40">
        <f t="shared" si="48"/>
        <v>1</v>
      </c>
      <c r="Y50" s="40">
        <f t="shared" si="48"/>
        <v>0</v>
      </c>
      <c r="Z50" s="40">
        <f t="shared" si="48"/>
        <v>0</v>
      </c>
      <c r="AA50" s="40">
        <f t="shared" si="48"/>
        <v>0</v>
      </c>
      <c r="AB50" s="40">
        <f t="shared" si="48"/>
        <v>1</v>
      </c>
      <c r="AC50" s="40">
        <f t="shared" si="48"/>
        <v>0</v>
      </c>
      <c r="AD50" s="40">
        <f t="shared" si="48"/>
        <v>0</v>
      </c>
      <c r="AE50" s="40">
        <f t="shared" si="48"/>
        <v>0</v>
      </c>
      <c r="AF50" s="40">
        <f t="shared" si="48"/>
        <v>0</v>
      </c>
      <c r="AG50" s="40">
        <f t="shared" si="48"/>
        <v>0</v>
      </c>
      <c r="AH50" s="40">
        <f t="shared" si="48"/>
        <v>0</v>
      </c>
      <c r="AI50" s="10"/>
      <c r="AJ50" s="40">
        <f t="shared" si="24"/>
        <v>1</v>
      </c>
      <c r="AK50" s="40">
        <f t="shared" si="25"/>
        <v>0</v>
      </c>
      <c r="AL50" s="40">
        <f t="shared" si="26"/>
        <v>0</v>
      </c>
      <c r="AM50" s="40">
        <f t="shared" si="27"/>
        <v>0</v>
      </c>
      <c r="AN50" s="40">
        <f t="shared" si="28"/>
        <v>0</v>
      </c>
      <c r="AO50" s="40">
        <f t="shared" si="29"/>
        <v>0</v>
      </c>
      <c r="AP50" s="40">
        <f t="shared" si="30"/>
        <v>0</v>
      </c>
      <c r="AQ50" s="40">
        <f t="shared" si="31"/>
        <v>0</v>
      </c>
      <c r="AR50" s="40">
        <f t="shared" si="32"/>
        <v>0</v>
      </c>
      <c r="AS50" s="40">
        <f t="shared" si="33"/>
        <v>0</v>
      </c>
      <c r="AT50" s="23">
        <f t="shared" si="34"/>
        <v>5</v>
      </c>
    </row>
    <row r="51" spans="1:46" ht="12.6" customHeight="1" x14ac:dyDescent="0.15">
      <c r="A51" s="29" t="s">
        <v>304</v>
      </c>
      <c r="B51" s="31">
        <f>VLOOKUP(A51,Master!$A:$H,2,FALSE)</f>
        <v>41244</v>
      </c>
      <c r="C51" s="65">
        <f>VLOOKUP(A51,Master!$A:$H,3,FALSE)</f>
        <v>0.41666666666666702</v>
      </c>
      <c r="D51" s="31" t="str">
        <f>VLOOKUP(A51,Master!$A:$H,4,FALSE)</f>
        <v>SJN</v>
      </c>
      <c r="E51" s="31" t="s">
        <v>60</v>
      </c>
      <c r="F51" s="31" t="s">
        <v>22</v>
      </c>
      <c r="G51" s="66">
        <f>VLOOKUP(A51,Master!$A:$H,7,FALSE)</f>
        <v>4</v>
      </c>
      <c r="H51" s="31" t="str">
        <f>VLOOKUP(A51,Master!$A:$H,8,FALSE)</f>
        <v>Boys</v>
      </c>
      <c r="I51" s="5" t="str">
        <f t="shared" si="44"/>
        <v>HSP2CTK1</v>
      </c>
      <c r="J51" s="5" t="str">
        <f t="shared" si="45"/>
        <v>CTKCTK1</v>
      </c>
      <c r="K51" s="5"/>
      <c r="L51" s="7"/>
      <c r="M51" s="5"/>
      <c r="N51" s="5"/>
      <c r="O51" s="5"/>
      <c r="P51" s="78"/>
      <c r="Q51" s="8" t="str">
        <f t="shared" si="11"/>
        <v>SCL1</v>
      </c>
      <c r="R51" s="40">
        <f t="shared" ref="R51:AI51" si="49">COUNTIF($I$2:$I$151,CONCATENATE($Q$51,R$32))</f>
        <v>0</v>
      </c>
      <c r="S51" s="40">
        <f t="shared" si="49"/>
        <v>0</v>
      </c>
      <c r="T51" s="40">
        <f t="shared" si="49"/>
        <v>0</v>
      </c>
      <c r="U51" s="40">
        <f t="shared" si="49"/>
        <v>0</v>
      </c>
      <c r="V51" s="40">
        <f t="shared" si="49"/>
        <v>0</v>
      </c>
      <c r="W51" s="40">
        <f t="shared" si="49"/>
        <v>0</v>
      </c>
      <c r="X51" s="40">
        <f t="shared" si="49"/>
        <v>0</v>
      </c>
      <c r="Y51" s="40">
        <f t="shared" si="49"/>
        <v>0</v>
      </c>
      <c r="Z51" s="40">
        <f t="shared" si="49"/>
        <v>0</v>
      </c>
      <c r="AA51" s="40">
        <f t="shared" si="49"/>
        <v>0</v>
      </c>
      <c r="AB51" s="40">
        <f t="shared" si="49"/>
        <v>0</v>
      </c>
      <c r="AC51" s="40">
        <f t="shared" si="49"/>
        <v>0</v>
      </c>
      <c r="AD51" s="40">
        <f t="shared" si="49"/>
        <v>0</v>
      </c>
      <c r="AE51" s="40">
        <f t="shared" si="49"/>
        <v>0</v>
      </c>
      <c r="AF51" s="40">
        <f t="shared" si="49"/>
        <v>1</v>
      </c>
      <c r="AG51" s="40">
        <f t="shared" si="49"/>
        <v>0</v>
      </c>
      <c r="AH51" s="40">
        <f t="shared" si="49"/>
        <v>1</v>
      </c>
      <c r="AI51" s="40">
        <f t="shared" si="49"/>
        <v>0</v>
      </c>
      <c r="AJ51" s="10"/>
      <c r="AK51" s="40">
        <f t="shared" si="25"/>
        <v>0</v>
      </c>
      <c r="AL51" s="40">
        <f t="shared" si="26"/>
        <v>1</v>
      </c>
      <c r="AM51" s="40">
        <f t="shared" si="27"/>
        <v>0</v>
      </c>
      <c r="AN51" s="40">
        <f t="shared" si="28"/>
        <v>1</v>
      </c>
      <c r="AO51" s="40">
        <f t="shared" si="29"/>
        <v>1</v>
      </c>
      <c r="AP51" s="40">
        <f t="shared" si="30"/>
        <v>0</v>
      </c>
      <c r="AQ51" s="40">
        <f t="shared" si="31"/>
        <v>0</v>
      </c>
      <c r="AR51" s="40">
        <f t="shared" si="32"/>
        <v>0</v>
      </c>
      <c r="AS51" s="40">
        <f t="shared" si="33"/>
        <v>0</v>
      </c>
      <c r="AT51" s="23">
        <f t="shared" si="34"/>
        <v>5</v>
      </c>
    </row>
    <row r="52" spans="1:46" ht="12.6" customHeight="1" x14ac:dyDescent="0.15">
      <c r="A52" s="29" t="s">
        <v>305</v>
      </c>
      <c r="B52" s="31">
        <f>VLOOKUP(A52,Master!$A:$H,2,FALSE)</f>
        <v>41244</v>
      </c>
      <c r="C52" s="65">
        <f>VLOOKUP(A52,Master!$A:$H,3,FALSE)</f>
        <v>0.45833333333333298</v>
      </c>
      <c r="D52" s="31" t="str">
        <f>VLOOKUP(A52,Master!$A:$H,4,FALSE)</f>
        <v>BRG</v>
      </c>
      <c r="E52" s="31" t="s">
        <v>9</v>
      </c>
      <c r="F52" s="31" t="s">
        <v>13</v>
      </c>
      <c r="G52" s="66">
        <f>VLOOKUP(A52,Master!$A:$H,7,FALSE)</f>
        <v>4</v>
      </c>
      <c r="H52" s="31" t="str">
        <f>VLOOKUP(A52,Master!$A:$H,8,FALSE)</f>
        <v>Boys</v>
      </c>
      <c r="I52" s="5" t="str">
        <f t="shared" si="44"/>
        <v>IHM3JUD2</v>
      </c>
      <c r="J52" s="5" t="str">
        <f t="shared" si="45"/>
        <v>BRGJUD2</v>
      </c>
      <c r="K52" s="5"/>
      <c r="L52" s="7"/>
      <c r="M52" s="5"/>
      <c r="N52" s="5"/>
      <c r="O52" s="5"/>
      <c r="P52" s="78"/>
      <c r="Q52" s="8" t="str">
        <f t="shared" si="11"/>
        <v>SCS1</v>
      </c>
      <c r="R52" s="40">
        <f t="shared" ref="R52:AJ52" si="50">COUNTIF($I$2:$I$151,CONCATENATE($Q$52,R$32))</f>
        <v>0</v>
      </c>
      <c r="S52" s="40">
        <f t="shared" si="50"/>
        <v>0</v>
      </c>
      <c r="T52" s="40">
        <f t="shared" si="50"/>
        <v>0</v>
      </c>
      <c r="U52" s="40">
        <f t="shared" si="50"/>
        <v>1</v>
      </c>
      <c r="V52" s="40">
        <f t="shared" si="50"/>
        <v>0</v>
      </c>
      <c r="W52" s="40">
        <f t="shared" si="50"/>
        <v>0</v>
      </c>
      <c r="X52" s="40">
        <f t="shared" si="50"/>
        <v>1</v>
      </c>
      <c r="Y52" s="40">
        <f t="shared" si="50"/>
        <v>0</v>
      </c>
      <c r="Z52" s="40">
        <f t="shared" si="50"/>
        <v>0</v>
      </c>
      <c r="AA52" s="40">
        <f t="shared" si="50"/>
        <v>0</v>
      </c>
      <c r="AB52" s="40">
        <f t="shared" si="50"/>
        <v>1</v>
      </c>
      <c r="AC52" s="40">
        <f t="shared" si="50"/>
        <v>0</v>
      </c>
      <c r="AD52" s="40">
        <f t="shared" si="50"/>
        <v>0</v>
      </c>
      <c r="AE52" s="40">
        <f t="shared" si="50"/>
        <v>0</v>
      </c>
      <c r="AF52" s="40">
        <f t="shared" si="50"/>
        <v>0</v>
      </c>
      <c r="AG52" s="40">
        <f t="shared" si="50"/>
        <v>1</v>
      </c>
      <c r="AH52" s="40">
        <f t="shared" si="50"/>
        <v>0</v>
      </c>
      <c r="AI52" s="40">
        <f t="shared" si="50"/>
        <v>1</v>
      </c>
      <c r="AJ52" s="40">
        <f t="shared" si="50"/>
        <v>0</v>
      </c>
      <c r="AK52" s="10"/>
      <c r="AL52" s="40">
        <f t="shared" si="26"/>
        <v>0</v>
      </c>
      <c r="AM52" s="40">
        <f t="shared" si="27"/>
        <v>0</v>
      </c>
      <c r="AN52" s="40">
        <f t="shared" si="28"/>
        <v>0</v>
      </c>
      <c r="AO52" s="40">
        <f t="shared" si="29"/>
        <v>0</v>
      </c>
      <c r="AP52" s="40">
        <f t="shared" si="30"/>
        <v>0</v>
      </c>
      <c r="AQ52" s="40">
        <f t="shared" si="31"/>
        <v>0</v>
      </c>
      <c r="AR52" s="40">
        <f t="shared" si="32"/>
        <v>0</v>
      </c>
      <c r="AS52" s="40">
        <f t="shared" si="33"/>
        <v>0</v>
      </c>
      <c r="AT52" s="23">
        <f t="shared" si="34"/>
        <v>5</v>
      </c>
    </row>
    <row r="53" spans="1:46" ht="12.6" customHeight="1" x14ac:dyDescent="0.15">
      <c r="A53" s="29" t="s">
        <v>306</v>
      </c>
      <c r="B53" s="31">
        <f>VLOOKUP(A53,Master!$A:$H,2,FALSE)</f>
        <v>41244</v>
      </c>
      <c r="C53" s="65">
        <f>VLOOKUP(A53,Master!$A:$H,3,FALSE)</f>
        <v>0.5</v>
      </c>
      <c r="D53" s="31" t="str">
        <f>VLOOKUP(A53,Master!$A:$H,4,FALSE)</f>
        <v>BRG</v>
      </c>
      <c r="E53" s="31" t="s">
        <v>15</v>
      </c>
      <c r="F53" s="31" t="s">
        <v>46</v>
      </c>
      <c r="G53" s="66">
        <f>VLOOKUP(A53,Master!$A:$H,7,FALSE)</f>
        <v>4</v>
      </c>
      <c r="H53" s="31" t="str">
        <f>VLOOKUP(A53,Master!$A:$H,8,FALSE)</f>
        <v>Boys</v>
      </c>
      <c r="I53" s="5" t="str">
        <f t="shared" si="44"/>
        <v>SCS1NDA1</v>
      </c>
      <c r="J53" s="5" t="str">
        <f t="shared" si="45"/>
        <v>JOENDA1</v>
      </c>
      <c r="K53" s="5"/>
      <c r="L53" s="7"/>
      <c r="M53" s="5"/>
      <c r="N53" s="5"/>
      <c r="O53" s="5"/>
      <c r="P53" s="78"/>
      <c r="Q53" s="8" t="str">
        <f t="shared" si="11"/>
        <v>SJN1</v>
      </c>
      <c r="R53" s="40">
        <f t="shared" ref="R53:AK53" si="51">COUNTIF($I$2:$I$151,CONCATENATE($Q$53,R$32))</f>
        <v>0</v>
      </c>
      <c r="S53" s="40">
        <f t="shared" si="51"/>
        <v>1</v>
      </c>
      <c r="T53" s="40">
        <f t="shared" si="51"/>
        <v>0</v>
      </c>
      <c r="U53" s="40">
        <f t="shared" si="51"/>
        <v>0</v>
      </c>
      <c r="V53" s="40">
        <f t="shared" si="51"/>
        <v>1</v>
      </c>
      <c r="W53" s="40">
        <f t="shared" si="51"/>
        <v>1</v>
      </c>
      <c r="X53" s="40">
        <f t="shared" si="51"/>
        <v>0</v>
      </c>
      <c r="Y53" s="40">
        <f t="shared" si="51"/>
        <v>0</v>
      </c>
      <c r="Z53" s="40">
        <f t="shared" si="51"/>
        <v>0</v>
      </c>
      <c r="AA53" s="40">
        <f t="shared" si="51"/>
        <v>1</v>
      </c>
      <c r="AB53" s="40">
        <f t="shared" si="51"/>
        <v>0</v>
      </c>
      <c r="AC53" s="40">
        <f t="shared" si="51"/>
        <v>0</v>
      </c>
      <c r="AD53" s="40">
        <f t="shared" si="51"/>
        <v>0</v>
      </c>
      <c r="AE53" s="40">
        <f t="shared" si="51"/>
        <v>0</v>
      </c>
      <c r="AF53" s="40">
        <f t="shared" si="51"/>
        <v>0</v>
      </c>
      <c r="AG53" s="40">
        <f t="shared" si="51"/>
        <v>0</v>
      </c>
      <c r="AH53" s="40">
        <f t="shared" si="51"/>
        <v>0</v>
      </c>
      <c r="AI53" s="40">
        <f t="shared" si="51"/>
        <v>0</v>
      </c>
      <c r="AJ53" s="40">
        <f t="shared" si="51"/>
        <v>0</v>
      </c>
      <c r="AK53" s="40">
        <f t="shared" si="51"/>
        <v>0</v>
      </c>
      <c r="AL53" s="10"/>
      <c r="AM53" s="40">
        <f t="shared" si="27"/>
        <v>0</v>
      </c>
      <c r="AN53" s="40">
        <f t="shared" si="28"/>
        <v>0</v>
      </c>
      <c r="AO53" s="40">
        <f t="shared" si="29"/>
        <v>0</v>
      </c>
      <c r="AP53" s="40">
        <f t="shared" si="30"/>
        <v>0</v>
      </c>
      <c r="AQ53" s="40">
        <f t="shared" si="31"/>
        <v>0</v>
      </c>
      <c r="AR53" s="40">
        <f t="shared" si="32"/>
        <v>0</v>
      </c>
      <c r="AS53" s="40">
        <f t="shared" si="33"/>
        <v>1</v>
      </c>
      <c r="AT53" s="23">
        <f t="shared" si="34"/>
        <v>5</v>
      </c>
    </row>
    <row r="54" spans="1:46" ht="12.6" customHeight="1" x14ac:dyDescent="0.15">
      <c r="A54" s="29" t="s">
        <v>307</v>
      </c>
      <c r="B54" s="31">
        <f>VLOOKUP(A54,Master!$A:$H,2,FALSE)</f>
        <v>41244</v>
      </c>
      <c r="C54" s="65">
        <f>VLOOKUP(A54,Master!$A:$H,3,FALSE)</f>
        <v>0.54166666666666596</v>
      </c>
      <c r="D54" s="31" t="str">
        <f>VLOOKUP(A54,Master!$A:$H,4,FALSE)</f>
        <v>SCS</v>
      </c>
      <c r="E54" s="31" t="s">
        <v>11</v>
      </c>
      <c r="F54" s="31" t="s">
        <v>14</v>
      </c>
      <c r="G54" s="66">
        <f>VLOOKUP(A54,Master!$A:$H,7,FALSE)</f>
        <v>4</v>
      </c>
      <c r="H54" s="31" t="str">
        <f>VLOOKUP(A54,Master!$A:$H,8,FALSE)</f>
        <v>Boys</v>
      </c>
      <c r="I54" s="5" t="str">
        <f t="shared" si="44"/>
        <v>IHM2STM3</v>
      </c>
      <c r="J54" s="5" t="str">
        <f t="shared" si="45"/>
        <v>SPCSTM3</v>
      </c>
      <c r="K54" s="5"/>
      <c r="L54" s="7"/>
      <c r="M54" s="5"/>
      <c r="N54" s="5"/>
      <c r="O54" s="5"/>
      <c r="P54" s="78"/>
      <c r="Q54" s="8" t="str">
        <f t="shared" si="11"/>
        <v>SJN2</v>
      </c>
      <c r="R54" s="40">
        <f t="shared" ref="R54:AL54" si="52">COUNTIF($I$2:$I$151,CONCATENATE($Q$54,R$32))</f>
        <v>0</v>
      </c>
      <c r="S54" s="40">
        <f t="shared" si="52"/>
        <v>0</v>
      </c>
      <c r="T54" s="40">
        <f t="shared" si="52"/>
        <v>0</v>
      </c>
      <c r="U54" s="40">
        <f t="shared" si="52"/>
        <v>0</v>
      </c>
      <c r="V54" s="40">
        <f t="shared" si="52"/>
        <v>0</v>
      </c>
      <c r="W54" s="40">
        <f t="shared" si="52"/>
        <v>0</v>
      </c>
      <c r="X54" s="40">
        <f t="shared" si="52"/>
        <v>0</v>
      </c>
      <c r="Y54" s="40">
        <f t="shared" si="52"/>
        <v>0</v>
      </c>
      <c r="Z54" s="40">
        <f t="shared" si="52"/>
        <v>1</v>
      </c>
      <c r="AA54" s="40">
        <f t="shared" si="52"/>
        <v>0</v>
      </c>
      <c r="AB54" s="40">
        <f t="shared" si="52"/>
        <v>0</v>
      </c>
      <c r="AC54" s="40">
        <f t="shared" si="52"/>
        <v>1</v>
      </c>
      <c r="AD54" s="40">
        <f t="shared" si="52"/>
        <v>1</v>
      </c>
      <c r="AE54" s="40">
        <f t="shared" si="52"/>
        <v>0</v>
      </c>
      <c r="AF54" s="40">
        <f t="shared" si="52"/>
        <v>0</v>
      </c>
      <c r="AG54" s="40">
        <f t="shared" si="52"/>
        <v>1</v>
      </c>
      <c r="AH54" s="40">
        <f t="shared" si="52"/>
        <v>0</v>
      </c>
      <c r="AI54" s="40">
        <f t="shared" si="52"/>
        <v>0</v>
      </c>
      <c r="AJ54" s="40">
        <f t="shared" si="52"/>
        <v>0</v>
      </c>
      <c r="AK54" s="40">
        <f t="shared" si="52"/>
        <v>0</v>
      </c>
      <c r="AL54" s="40">
        <f t="shared" si="52"/>
        <v>0</v>
      </c>
      <c r="AM54" s="10"/>
      <c r="AN54" s="40">
        <f t="shared" si="28"/>
        <v>0</v>
      </c>
      <c r="AO54" s="40">
        <f t="shared" si="29"/>
        <v>0</v>
      </c>
      <c r="AP54" s="40">
        <f t="shared" si="30"/>
        <v>0</v>
      </c>
      <c r="AQ54" s="40">
        <f t="shared" si="31"/>
        <v>1</v>
      </c>
      <c r="AR54" s="40">
        <f t="shared" si="32"/>
        <v>0</v>
      </c>
      <c r="AS54" s="40">
        <f t="shared" si="33"/>
        <v>0</v>
      </c>
      <c r="AT54" s="23">
        <f t="shared" si="34"/>
        <v>5</v>
      </c>
    </row>
    <row r="55" spans="1:46" ht="12.6" customHeight="1" x14ac:dyDescent="0.15">
      <c r="A55" s="29" t="s">
        <v>308</v>
      </c>
      <c r="B55" s="31">
        <f>VLOOKUP(A55,Master!$A:$H,2,FALSE)</f>
        <v>41244</v>
      </c>
      <c r="C55" s="65">
        <f>VLOOKUP(A55,Master!$A:$H,3,FALSE)</f>
        <v>0.5</v>
      </c>
      <c r="D55" s="31" t="str">
        <f>VLOOKUP(A55,Master!$A:$H,4,FALSE)</f>
        <v>OLA</v>
      </c>
      <c r="E55" s="31" t="s">
        <v>16</v>
      </c>
      <c r="F55" s="31" t="s">
        <v>43</v>
      </c>
      <c r="G55" s="66">
        <f>VLOOKUP(A55,Master!$A:$H,7,FALSE)</f>
        <v>4</v>
      </c>
      <c r="H55" s="31" t="str">
        <f>VLOOKUP(A55,Master!$A:$H,8,FALSE)</f>
        <v>Boys</v>
      </c>
      <c r="I55" s="5" t="str">
        <f t="shared" si="44"/>
        <v>TRN1STM2</v>
      </c>
      <c r="J55" s="5" t="str">
        <f t="shared" si="45"/>
        <v>SJNSTM2</v>
      </c>
      <c r="K55" s="5"/>
      <c r="L55" s="7"/>
      <c r="M55" s="5"/>
      <c r="N55" s="5"/>
      <c r="O55" s="5"/>
      <c r="P55" s="78"/>
      <c r="Q55" s="8" t="str">
        <f t="shared" si="11"/>
        <v>SPC1</v>
      </c>
      <c r="R55" s="40">
        <f t="shared" ref="R55:AM55" si="53">COUNTIF($I$2:$I$151,CONCATENATE($Q$55,R$32))</f>
        <v>0</v>
      </c>
      <c r="S55" s="40">
        <f t="shared" si="53"/>
        <v>0</v>
      </c>
      <c r="T55" s="40">
        <f t="shared" si="53"/>
        <v>0</v>
      </c>
      <c r="U55" s="40">
        <f t="shared" si="53"/>
        <v>0</v>
      </c>
      <c r="V55" s="40">
        <f t="shared" si="53"/>
        <v>1</v>
      </c>
      <c r="W55" s="40">
        <f t="shared" si="53"/>
        <v>0</v>
      </c>
      <c r="X55" s="40">
        <f t="shared" si="53"/>
        <v>1</v>
      </c>
      <c r="Y55" s="40">
        <f t="shared" si="53"/>
        <v>0</v>
      </c>
      <c r="Z55" s="40">
        <f t="shared" si="53"/>
        <v>0</v>
      </c>
      <c r="AA55" s="40">
        <f t="shared" si="53"/>
        <v>1</v>
      </c>
      <c r="AB55" s="40">
        <f t="shared" si="53"/>
        <v>0</v>
      </c>
      <c r="AC55" s="40">
        <f t="shared" si="53"/>
        <v>0</v>
      </c>
      <c r="AD55" s="40">
        <f t="shared" si="53"/>
        <v>0</v>
      </c>
      <c r="AE55" s="40">
        <f t="shared" si="53"/>
        <v>1</v>
      </c>
      <c r="AF55" s="40">
        <f t="shared" si="53"/>
        <v>0</v>
      </c>
      <c r="AG55" s="40">
        <f t="shared" si="53"/>
        <v>0</v>
      </c>
      <c r="AH55" s="40">
        <f t="shared" si="53"/>
        <v>0</v>
      </c>
      <c r="AI55" s="40">
        <f t="shared" si="53"/>
        <v>0</v>
      </c>
      <c r="AJ55" s="40">
        <f t="shared" si="53"/>
        <v>0</v>
      </c>
      <c r="AK55" s="40">
        <f t="shared" si="53"/>
        <v>0</v>
      </c>
      <c r="AL55" s="40">
        <f t="shared" si="53"/>
        <v>0</v>
      </c>
      <c r="AM55" s="40">
        <f t="shared" si="53"/>
        <v>0</v>
      </c>
      <c r="AN55" s="10"/>
      <c r="AO55" s="40">
        <f t="shared" si="29"/>
        <v>0</v>
      </c>
      <c r="AP55" s="40">
        <f t="shared" si="30"/>
        <v>0</v>
      </c>
      <c r="AQ55" s="40">
        <f t="shared" si="31"/>
        <v>1</v>
      </c>
      <c r="AR55" s="40">
        <f t="shared" si="32"/>
        <v>0</v>
      </c>
      <c r="AS55" s="40">
        <f t="shared" si="33"/>
        <v>0</v>
      </c>
      <c r="AT55" s="23">
        <f t="shared" si="34"/>
        <v>5</v>
      </c>
    </row>
    <row r="56" spans="1:46" ht="12.6" customHeight="1" x14ac:dyDescent="0.15">
      <c r="A56" s="29" t="s">
        <v>309</v>
      </c>
      <c r="B56" s="31">
        <f>VLOOKUP(A56,Master!$A:$H,2,FALSE)</f>
        <v>41244</v>
      </c>
      <c r="C56" s="65">
        <f>VLOOKUP(A56,Master!$A:$H,3,FALSE)</f>
        <v>0.45833333333333298</v>
      </c>
      <c r="D56" s="31" t="str">
        <f>VLOOKUP(A56,Master!$A:$H,4,FALSE)</f>
        <v>JUD</v>
      </c>
      <c r="E56" s="31" t="s">
        <v>12</v>
      </c>
      <c r="F56" s="31" t="s">
        <v>19</v>
      </c>
      <c r="G56" s="66">
        <f>VLOOKUP(A56,Master!$A:$H,7,FALSE)</f>
        <v>4</v>
      </c>
      <c r="H56" s="31" t="str">
        <f>VLOOKUP(A56,Master!$A:$H,8,FALSE)</f>
        <v>Boys</v>
      </c>
      <c r="I56" s="5" t="str">
        <f t="shared" si="44"/>
        <v>BRG2SJN2</v>
      </c>
      <c r="J56" s="5" t="str">
        <f t="shared" si="45"/>
        <v>BRGSJN2</v>
      </c>
      <c r="K56" s="5"/>
      <c r="L56" s="7"/>
      <c r="P56" s="78"/>
      <c r="Q56" s="8" t="str">
        <f t="shared" si="11"/>
        <v>SPC2</v>
      </c>
      <c r="R56" s="40">
        <f t="shared" ref="R56:AN56" si="54">COUNTIF($I$2:$I$151,CONCATENATE($Q$56,R$32))</f>
        <v>0</v>
      </c>
      <c r="S56" s="40">
        <f t="shared" si="54"/>
        <v>1</v>
      </c>
      <c r="T56" s="40">
        <f t="shared" si="54"/>
        <v>0</v>
      </c>
      <c r="U56" s="40">
        <f t="shared" si="54"/>
        <v>0</v>
      </c>
      <c r="V56" s="40">
        <f t="shared" si="54"/>
        <v>0</v>
      </c>
      <c r="W56" s="40">
        <f t="shared" si="54"/>
        <v>0</v>
      </c>
      <c r="X56" s="40">
        <f t="shared" si="54"/>
        <v>0</v>
      </c>
      <c r="Y56" s="40">
        <f t="shared" si="54"/>
        <v>0</v>
      </c>
      <c r="Z56" s="40">
        <f t="shared" si="54"/>
        <v>1</v>
      </c>
      <c r="AA56" s="40">
        <f t="shared" si="54"/>
        <v>0</v>
      </c>
      <c r="AB56" s="40">
        <f t="shared" si="54"/>
        <v>0</v>
      </c>
      <c r="AC56" s="40">
        <f t="shared" si="54"/>
        <v>0</v>
      </c>
      <c r="AD56" s="40">
        <f t="shared" si="54"/>
        <v>0</v>
      </c>
      <c r="AE56" s="40">
        <f t="shared" si="54"/>
        <v>1</v>
      </c>
      <c r="AF56" s="40">
        <f t="shared" si="54"/>
        <v>0</v>
      </c>
      <c r="AG56" s="40">
        <f t="shared" si="54"/>
        <v>0</v>
      </c>
      <c r="AH56" s="40">
        <f t="shared" si="54"/>
        <v>0</v>
      </c>
      <c r="AI56" s="40">
        <f t="shared" si="54"/>
        <v>0</v>
      </c>
      <c r="AJ56" s="40">
        <f t="shared" si="54"/>
        <v>0</v>
      </c>
      <c r="AK56" s="40">
        <f t="shared" si="54"/>
        <v>0</v>
      </c>
      <c r="AL56" s="40">
        <f t="shared" si="54"/>
        <v>0</v>
      </c>
      <c r="AM56" s="40">
        <f t="shared" si="54"/>
        <v>1</v>
      </c>
      <c r="AN56" s="40">
        <f t="shared" si="54"/>
        <v>0</v>
      </c>
      <c r="AO56" s="10"/>
      <c r="AP56" s="40">
        <f t="shared" si="30"/>
        <v>0</v>
      </c>
      <c r="AQ56" s="40">
        <f t="shared" si="31"/>
        <v>0</v>
      </c>
      <c r="AR56" s="40">
        <f t="shared" si="32"/>
        <v>0</v>
      </c>
      <c r="AS56" s="40">
        <f t="shared" si="33"/>
        <v>1</v>
      </c>
      <c r="AT56" s="23">
        <f t="shared" si="34"/>
        <v>5</v>
      </c>
    </row>
    <row r="57" spans="1:46" ht="12.6" customHeight="1" x14ac:dyDescent="0.15">
      <c r="A57" s="29" t="s">
        <v>310</v>
      </c>
      <c r="B57" s="31">
        <f>VLOOKUP(A57,Master!$A:$H,2,FALSE)</f>
        <v>41244</v>
      </c>
      <c r="C57" s="65">
        <f>VLOOKUP(A57,Master!$A:$H,3,FALSE)</f>
        <v>0.45833333333333298</v>
      </c>
      <c r="D57" s="31" t="str">
        <f>VLOOKUP(A57,Master!$A:$H,4,FALSE)</f>
        <v>IHM</v>
      </c>
      <c r="E57" s="31" t="s">
        <v>44</v>
      </c>
      <c r="F57" s="31" t="s">
        <v>26</v>
      </c>
      <c r="G57" s="66">
        <f>VLOOKUP(A57,Master!$A:$H,7,FALSE)</f>
        <v>4</v>
      </c>
      <c r="H57" s="31" t="str">
        <f>VLOOKUP(A57,Master!$A:$H,8,FALSE)</f>
        <v>Boys</v>
      </c>
      <c r="I57" s="5" t="str">
        <f t="shared" si="44"/>
        <v>IHM1JOE2</v>
      </c>
      <c r="J57" s="5" t="str">
        <f t="shared" si="45"/>
        <v>BRGJOE2</v>
      </c>
      <c r="K57" s="5"/>
      <c r="L57" s="7"/>
      <c r="P57" s="78"/>
      <c r="Q57" s="8" t="str">
        <f t="shared" si="11"/>
        <v>STM1</v>
      </c>
      <c r="R57" s="40">
        <f t="shared" ref="R57:AO57" si="55">COUNTIF($I$2:$I$151,CONCATENATE($Q$57,R$32))</f>
        <v>0</v>
      </c>
      <c r="S57" s="40">
        <f t="shared" si="55"/>
        <v>0</v>
      </c>
      <c r="T57" s="40">
        <f t="shared" si="55"/>
        <v>1</v>
      </c>
      <c r="U57" s="40">
        <f t="shared" si="55"/>
        <v>0</v>
      </c>
      <c r="V57" s="40">
        <f t="shared" si="55"/>
        <v>1</v>
      </c>
      <c r="W57" s="40">
        <f t="shared" si="55"/>
        <v>0</v>
      </c>
      <c r="X57" s="40">
        <f t="shared" si="55"/>
        <v>0</v>
      </c>
      <c r="Y57" s="40">
        <f t="shared" si="55"/>
        <v>0</v>
      </c>
      <c r="Z57" s="40">
        <f t="shared" si="55"/>
        <v>1</v>
      </c>
      <c r="AA57" s="40">
        <f t="shared" si="55"/>
        <v>1</v>
      </c>
      <c r="AB57" s="40">
        <f t="shared" si="55"/>
        <v>0</v>
      </c>
      <c r="AC57" s="40">
        <f t="shared" si="55"/>
        <v>0</v>
      </c>
      <c r="AD57" s="40">
        <f t="shared" si="55"/>
        <v>0</v>
      </c>
      <c r="AE57" s="40">
        <f t="shared" si="55"/>
        <v>0</v>
      </c>
      <c r="AF57" s="40">
        <f t="shared" si="55"/>
        <v>0</v>
      </c>
      <c r="AG57" s="40">
        <f t="shared" si="55"/>
        <v>0</v>
      </c>
      <c r="AH57" s="40">
        <f t="shared" si="55"/>
        <v>0</v>
      </c>
      <c r="AI57" s="40">
        <f t="shared" si="55"/>
        <v>0</v>
      </c>
      <c r="AJ57" s="40">
        <f t="shared" si="55"/>
        <v>1</v>
      </c>
      <c r="AK57" s="40">
        <f t="shared" si="55"/>
        <v>0</v>
      </c>
      <c r="AL57" s="40">
        <f t="shared" si="55"/>
        <v>0</v>
      </c>
      <c r="AM57" s="40">
        <f t="shared" si="55"/>
        <v>0</v>
      </c>
      <c r="AN57" s="40">
        <f t="shared" si="55"/>
        <v>0</v>
      </c>
      <c r="AO57" s="40">
        <f t="shared" si="55"/>
        <v>0</v>
      </c>
      <c r="AP57" s="10"/>
      <c r="AQ57" s="40">
        <f t="shared" si="31"/>
        <v>0</v>
      </c>
      <c r="AR57" s="40">
        <f t="shared" si="32"/>
        <v>0</v>
      </c>
      <c r="AS57" s="40">
        <f t="shared" si="33"/>
        <v>0</v>
      </c>
      <c r="AT57" s="23">
        <f t="shared" si="34"/>
        <v>5</v>
      </c>
    </row>
    <row r="58" spans="1:46" ht="12.6" customHeight="1" x14ac:dyDescent="0.15">
      <c r="A58" s="29" t="s">
        <v>311</v>
      </c>
      <c r="B58" s="31">
        <f>VLOOKUP(A58,Master!$A:$H,2,FALSE)</f>
        <v>41251</v>
      </c>
      <c r="C58" s="65">
        <f>VLOOKUP(A58,Master!$A:$H,3,FALSE)</f>
        <v>0.5</v>
      </c>
      <c r="D58" s="31" t="str">
        <f>VLOOKUP(A58,Master!$A:$H,4,FALSE)</f>
        <v>STM</v>
      </c>
      <c r="E58" s="31" t="s">
        <v>59</v>
      </c>
      <c r="F58" s="31" t="s">
        <v>44</v>
      </c>
      <c r="G58" s="66">
        <f>VLOOKUP(A58,Master!$A:$H,7,FALSE)</f>
        <v>4</v>
      </c>
      <c r="H58" s="31" t="str">
        <f>VLOOKUP(A58,Master!$A:$H,8,FALSE)</f>
        <v>Boys</v>
      </c>
      <c r="I58" s="5" t="str">
        <f t="shared" si="44"/>
        <v>CTK3SPC2</v>
      </c>
      <c r="J58" s="5" t="str">
        <f t="shared" si="45"/>
        <v>SCSSPC2</v>
      </c>
      <c r="K58" s="5"/>
      <c r="L58" s="7"/>
      <c r="P58" s="78"/>
      <c r="Q58" s="8" t="str">
        <f t="shared" si="11"/>
        <v>STM2</v>
      </c>
      <c r="R58" s="40">
        <f t="shared" ref="R58:AP58" si="56">COUNTIF($I$2:$I$151,CONCATENATE($Q$58,R$32))</f>
        <v>0</v>
      </c>
      <c r="S58" s="40">
        <f t="shared" si="56"/>
        <v>1</v>
      </c>
      <c r="T58" s="40">
        <f t="shared" si="56"/>
        <v>0</v>
      </c>
      <c r="U58" s="40">
        <f t="shared" si="56"/>
        <v>0</v>
      </c>
      <c r="V58" s="40">
        <f t="shared" si="56"/>
        <v>0</v>
      </c>
      <c r="W58" s="40">
        <f t="shared" si="56"/>
        <v>0</v>
      </c>
      <c r="X58" s="40">
        <f t="shared" si="56"/>
        <v>0</v>
      </c>
      <c r="Y58" s="40">
        <f t="shared" si="56"/>
        <v>0</v>
      </c>
      <c r="Z58" s="40">
        <f t="shared" si="56"/>
        <v>0</v>
      </c>
      <c r="AA58" s="40">
        <f t="shared" si="56"/>
        <v>0</v>
      </c>
      <c r="AB58" s="40">
        <f t="shared" si="56"/>
        <v>0</v>
      </c>
      <c r="AC58" s="40">
        <f t="shared" si="56"/>
        <v>1</v>
      </c>
      <c r="AD58" s="40">
        <f t="shared" si="56"/>
        <v>1</v>
      </c>
      <c r="AE58" s="40">
        <f t="shared" si="56"/>
        <v>0</v>
      </c>
      <c r="AF58" s="40">
        <f t="shared" si="56"/>
        <v>0</v>
      </c>
      <c r="AG58" s="40">
        <f t="shared" si="56"/>
        <v>0</v>
      </c>
      <c r="AH58" s="40">
        <f t="shared" si="56"/>
        <v>0</v>
      </c>
      <c r="AI58" s="40">
        <f t="shared" si="56"/>
        <v>0</v>
      </c>
      <c r="AJ58" s="40">
        <f t="shared" si="56"/>
        <v>0</v>
      </c>
      <c r="AK58" s="40">
        <f t="shared" si="56"/>
        <v>0</v>
      </c>
      <c r="AL58" s="40">
        <f t="shared" si="56"/>
        <v>1</v>
      </c>
      <c r="AM58" s="40">
        <f t="shared" si="56"/>
        <v>0</v>
      </c>
      <c r="AN58" s="40">
        <f t="shared" si="56"/>
        <v>0</v>
      </c>
      <c r="AO58" s="40">
        <f t="shared" si="56"/>
        <v>1</v>
      </c>
      <c r="AP58" s="40">
        <f t="shared" si="56"/>
        <v>0</v>
      </c>
      <c r="AQ58" s="10"/>
      <c r="AR58" s="40">
        <f t="shared" si="32"/>
        <v>0</v>
      </c>
      <c r="AS58" s="40">
        <f t="shared" si="33"/>
        <v>0</v>
      </c>
      <c r="AT58" s="23">
        <f t="shared" si="34"/>
        <v>5</v>
      </c>
    </row>
    <row r="59" spans="1:46" ht="12.6" customHeight="1" x14ac:dyDescent="0.15">
      <c r="A59" s="29" t="s">
        <v>312</v>
      </c>
      <c r="B59" s="31">
        <f>VLOOKUP(A59,Master!$A:$H,2,FALSE)</f>
        <v>41251</v>
      </c>
      <c r="C59" s="65">
        <f>VLOOKUP(A59,Master!$A:$H,3,FALSE)</f>
        <v>0.375</v>
      </c>
      <c r="D59" s="31" t="str">
        <f>VLOOKUP(A59,Master!$A:$H,4,FALSE)</f>
        <v>HSP</v>
      </c>
      <c r="E59" s="31" t="s">
        <v>18</v>
      </c>
      <c r="F59" s="31" t="s">
        <v>6</v>
      </c>
      <c r="G59" s="66">
        <f>VLOOKUP(A59,Master!$A:$H,7,FALSE)</f>
        <v>4</v>
      </c>
      <c r="H59" s="31" t="str">
        <f>VLOOKUP(A59,Master!$A:$H,8,FALSE)</f>
        <v>Boys</v>
      </c>
      <c r="I59" s="5" t="str">
        <f t="shared" si="44"/>
        <v>CTK2JOE1</v>
      </c>
      <c r="J59" s="5" t="str">
        <f t="shared" si="45"/>
        <v>OLAJOE1</v>
      </c>
      <c r="K59" s="5"/>
      <c r="L59" s="7"/>
      <c r="P59" s="78"/>
      <c r="Q59" s="8" t="str">
        <f t="shared" si="11"/>
        <v>STM3</v>
      </c>
      <c r="R59" s="40">
        <f t="shared" ref="R59:AQ59" si="57">COUNTIF($I$2:$I$151,CONCATENATE($Q$59,R$32))</f>
        <v>1</v>
      </c>
      <c r="S59" s="40">
        <f t="shared" si="57"/>
        <v>1</v>
      </c>
      <c r="T59" s="40">
        <f t="shared" si="57"/>
        <v>0</v>
      </c>
      <c r="U59" s="40">
        <f t="shared" si="57"/>
        <v>0</v>
      </c>
      <c r="V59" s="40">
        <f t="shared" si="57"/>
        <v>0</v>
      </c>
      <c r="W59" s="40">
        <f t="shared" si="57"/>
        <v>1</v>
      </c>
      <c r="X59" s="40">
        <f t="shared" si="57"/>
        <v>0</v>
      </c>
      <c r="Y59" s="40">
        <f t="shared" si="57"/>
        <v>0</v>
      </c>
      <c r="Z59" s="40">
        <f t="shared" si="57"/>
        <v>0</v>
      </c>
      <c r="AA59" s="40">
        <f t="shared" si="57"/>
        <v>0</v>
      </c>
      <c r="AB59" s="40">
        <f t="shared" si="57"/>
        <v>0</v>
      </c>
      <c r="AC59" s="40">
        <f t="shared" si="57"/>
        <v>0</v>
      </c>
      <c r="AD59" s="40">
        <f t="shared" si="57"/>
        <v>0</v>
      </c>
      <c r="AE59" s="40">
        <f t="shared" si="57"/>
        <v>1</v>
      </c>
      <c r="AF59" s="40">
        <f t="shared" si="57"/>
        <v>0</v>
      </c>
      <c r="AG59" s="40">
        <f t="shared" si="57"/>
        <v>0</v>
      </c>
      <c r="AH59" s="40">
        <f t="shared" si="57"/>
        <v>0</v>
      </c>
      <c r="AI59" s="40">
        <f t="shared" si="57"/>
        <v>0</v>
      </c>
      <c r="AJ59" s="40">
        <f t="shared" si="57"/>
        <v>1</v>
      </c>
      <c r="AK59" s="40">
        <f t="shared" si="57"/>
        <v>0</v>
      </c>
      <c r="AL59" s="40">
        <f t="shared" si="57"/>
        <v>0</v>
      </c>
      <c r="AM59" s="40">
        <f t="shared" si="57"/>
        <v>0</v>
      </c>
      <c r="AN59" s="40">
        <f t="shared" si="57"/>
        <v>0</v>
      </c>
      <c r="AO59" s="40">
        <f t="shared" si="57"/>
        <v>0</v>
      </c>
      <c r="AP59" s="40">
        <f t="shared" si="57"/>
        <v>0</v>
      </c>
      <c r="AQ59" s="40">
        <f t="shared" si="57"/>
        <v>0</v>
      </c>
      <c r="AR59" s="10"/>
      <c r="AS59" s="40">
        <f t="shared" si="33"/>
        <v>0</v>
      </c>
      <c r="AT59" s="23">
        <f t="shared" si="34"/>
        <v>5</v>
      </c>
    </row>
    <row r="60" spans="1:46" ht="12.6" customHeight="1" x14ac:dyDescent="0.15">
      <c r="A60" s="29" t="s">
        <v>313</v>
      </c>
      <c r="B60" s="31">
        <f>VLOOKUP(A60,Master!$A:$H,2,FALSE)</f>
        <v>41251</v>
      </c>
      <c r="C60" s="65">
        <f>VLOOKUP(A60,Master!$A:$H,3,FALSE)</f>
        <v>0.375</v>
      </c>
      <c r="D60" s="31" t="str">
        <f>VLOOKUP(A60,Master!$A:$H,4,FALSE)</f>
        <v>TRN</v>
      </c>
      <c r="E60" s="31" t="s">
        <v>42</v>
      </c>
      <c r="F60" s="31" t="s">
        <v>20</v>
      </c>
      <c r="G60" s="66">
        <f>VLOOKUP(A60,Master!$A:$H,7,FALSE)</f>
        <v>4</v>
      </c>
      <c r="H60" s="31" t="str">
        <f>VLOOKUP(A60,Master!$A:$H,8,FALSE)</f>
        <v>Boys</v>
      </c>
      <c r="I60" s="5" t="str">
        <f t="shared" si="44"/>
        <v>JUD1SJN1</v>
      </c>
      <c r="J60" s="5" t="str">
        <f t="shared" si="45"/>
        <v>JUDSJN1</v>
      </c>
      <c r="K60" s="5"/>
      <c r="L60" s="7"/>
      <c r="P60" s="79"/>
      <c r="Q60" s="8" t="str">
        <f t="shared" si="11"/>
        <v>TRN1</v>
      </c>
      <c r="R60" s="40">
        <f t="shared" ref="R60:AR60" si="58">COUNTIF($I$2:$I$151,CONCATENATE($Q$60,R$32))</f>
        <v>0</v>
      </c>
      <c r="S60" s="40">
        <f t="shared" si="58"/>
        <v>0</v>
      </c>
      <c r="T60" s="40">
        <f t="shared" si="58"/>
        <v>0</v>
      </c>
      <c r="U60" s="40">
        <f t="shared" si="58"/>
        <v>0</v>
      </c>
      <c r="V60" s="40">
        <f t="shared" si="58"/>
        <v>0</v>
      </c>
      <c r="W60" s="40">
        <f t="shared" si="58"/>
        <v>0</v>
      </c>
      <c r="X60" s="40">
        <f t="shared" si="58"/>
        <v>0</v>
      </c>
      <c r="Y60" s="40">
        <f t="shared" si="58"/>
        <v>0</v>
      </c>
      <c r="Z60" s="40">
        <f t="shared" si="58"/>
        <v>1</v>
      </c>
      <c r="AA60" s="40">
        <f t="shared" si="58"/>
        <v>0</v>
      </c>
      <c r="AB60" s="40">
        <f t="shared" si="58"/>
        <v>0</v>
      </c>
      <c r="AC60" s="40">
        <f t="shared" si="58"/>
        <v>1</v>
      </c>
      <c r="AD60" s="40">
        <f t="shared" si="58"/>
        <v>1</v>
      </c>
      <c r="AE60" s="40">
        <f t="shared" si="58"/>
        <v>0</v>
      </c>
      <c r="AF60" s="40">
        <f t="shared" si="58"/>
        <v>0</v>
      </c>
      <c r="AG60" s="40">
        <f t="shared" si="58"/>
        <v>0</v>
      </c>
      <c r="AH60" s="40">
        <f t="shared" si="58"/>
        <v>0</v>
      </c>
      <c r="AI60" s="40">
        <f t="shared" si="58"/>
        <v>0</v>
      </c>
      <c r="AJ60" s="40">
        <f t="shared" si="58"/>
        <v>0</v>
      </c>
      <c r="AK60" s="40">
        <f t="shared" si="58"/>
        <v>0</v>
      </c>
      <c r="AL60" s="40">
        <f t="shared" si="58"/>
        <v>0</v>
      </c>
      <c r="AM60" s="40">
        <f t="shared" si="58"/>
        <v>1</v>
      </c>
      <c r="AN60" s="40">
        <f t="shared" si="58"/>
        <v>0</v>
      </c>
      <c r="AO60" s="40">
        <f t="shared" si="58"/>
        <v>0</v>
      </c>
      <c r="AP60" s="40">
        <f t="shared" si="58"/>
        <v>0</v>
      </c>
      <c r="AQ60" s="40">
        <f t="shared" si="58"/>
        <v>1</v>
      </c>
      <c r="AR60" s="40">
        <f t="shared" si="58"/>
        <v>0</v>
      </c>
      <c r="AS60" s="10"/>
      <c r="AT60" s="23">
        <f t="shared" si="34"/>
        <v>5</v>
      </c>
    </row>
    <row r="61" spans="1:46" ht="12.6" customHeight="1" x14ac:dyDescent="0.2">
      <c r="A61" s="29" t="s">
        <v>314</v>
      </c>
      <c r="B61" s="31">
        <f>VLOOKUP(A61,Master!$A:$H,2,FALSE)</f>
        <v>41251</v>
      </c>
      <c r="C61" s="65">
        <f>VLOOKUP(A61,Master!$A:$H,3,FALSE)</f>
        <v>0.5</v>
      </c>
      <c r="D61" s="31" t="str">
        <f>VLOOKUP(A61,Master!$A:$H,4,FALSE)</f>
        <v>SJN</v>
      </c>
      <c r="E61" s="31" t="s">
        <v>25</v>
      </c>
      <c r="F61" s="31" t="s">
        <v>7</v>
      </c>
      <c r="G61" s="66">
        <f>VLOOKUP(A61,Master!$A:$H,7,FALSE)</f>
        <v>4</v>
      </c>
      <c r="H61" s="31" t="str">
        <f>VLOOKUP(A61,Master!$A:$H,8,FALSE)</f>
        <v>Boys</v>
      </c>
      <c r="I61" s="5" t="str">
        <f t="shared" si="44"/>
        <v>SCL1SPC1</v>
      </c>
      <c r="J61" s="5" t="str">
        <f t="shared" si="45"/>
        <v>IHMSPC1</v>
      </c>
      <c r="K61" s="5"/>
      <c r="L61" s="7"/>
      <c r="P61"/>
      <c r="Q61" s="55" t="s">
        <v>29</v>
      </c>
      <c r="R61" s="9">
        <f t="shared" ref="R61:AS61" si="59">SUM(R33:R60)</f>
        <v>5</v>
      </c>
      <c r="S61" s="9">
        <f t="shared" si="59"/>
        <v>5</v>
      </c>
      <c r="T61" s="9">
        <f t="shared" si="59"/>
        <v>5</v>
      </c>
      <c r="U61" s="9">
        <f t="shared" si="59"/>
        <v>5</v>
      </c>
      <c r="V61" s="9">
        <f t="shared" si="59"/>
        <v>5</v>
      </c>
      <c r="W61" s="9">
        <f t="shared" si="59"/>
        <v>5</v>
      </c>
      <c r="X61" s="9">
        <f t="shared" si="59"/>
        <v>5</v>
      </c>
      <c r="Y61" s="9">
        <f t="shared" si="59"/>
        <v>5</v>
      </c>
      <c r="Z61" s="9">
        <f t="shared" si="59"/>
        <v>5</v>
      </c>
      <c r="AA61" s="9">
        <f t="shared" si="59"/>
        <v>5</v>
      </c>
      <c r="AB61" s="9">
        <f t="shared" si="59"/>
        <v>5</v>
      </c>
      <c r="AC61" s="9">
        <f t="shared" si="59"/>
        <v>5</v>
      </c>
      <c r="AD61" s="9">
        <f t="shared" si="59"/>
        <v>5</v>
      </c>
      <c r="AE61" s="9">
        <f t="shared" si="59"/>
        <v>5</v>
      </c>
      <c r="AF61" s="9">
        <f t="shared" si="59"/>
        <v>5</v>
      </c>
      <c r="AG61" s="9">
        <f t="shared" si="59"/>
        <v>5</v>
      </c>
      <c r="AH61" s="9">
        <f t="shared" si="59"/>
        <v>5</v>
      </c>
      <c r="AI61" s="9">
        <f t="shared" si="59"/>
        <v>5</v>
      </c>
      <c r="AJ61" s="9">
        <f t="shared" si="59"/>
        <v>5</v>
      </c>
      <c r="AK61" s="9">
        <f t="shared" si="59"/>
        <v>5</v>
      </c>
      <c r="AL61" s="9">
        <f t="shared" si="59"/>
        <v>5</v>
      </c>
      <c r="AM61" s="9">
        <f t="shared" si="59"/>
        <v>5</v>
      </c>
      <c r="AN61" s="9">
        <f t="shared" si="59"/>
        <v>5</v>
      </c>
      <c r="AO61" s="9">
        <f t="shared" si="59"/>
        <v>5</v>
      </c>
      <c r="AP61" s="9">
        <f t="shared" si="59"/>
        <v>5</v>
      </c>
      <c r="AQ61" s="9">
        <f t="shared" si="59"/>
        <v>5</v>
      </c>
      <c r="AR61" s="9">
        <f t="shared" si="59"/>
        <v>5</v>
      </c>
      <c r="AS61" s="9">
        <f t="shared" si="59"/>
        <v>5</v>
      </c>
      <c r="AT61" s="23">
        <f t="shared" si="34"/>
        <v>140</v>
      </c>
    </row>
    <row r="62" spans="1:46" ht="12.6" customHeight="1" x14ac:dyDescent="0.2">
      <c r="A62" s="29" t="s">
        <v>315</v>
      </c>
      <c r="B62" s="31">
        <f>VLOOKUP(A62,Master!$A:$H,2,FALSE)</f>
        <v>41251</v>
      </c>
      <c r="C62" s="65">
        <f>VLOOKUP(A62,Master!$A:$H,3,FALSE)</f>
        <v>0.5</v>
      </c>
      <c r="D62" s="31" t="str">
        <f>VLOOKUP(A62,Master!$A:$H,4,FALSE)</f>
        <v>JOE</v>
      </c>
      <c r="E62" s="31" t="s">
        <v>4</v>
      </c>
      <c r="F62" s="31" t="s">
        <v>10</v>
      </c>
      <c r="G62" s="66">
        <f>VLOOKUP(A62,Master!$A:$H,7,FALSE)</f>
        <v>4</v>
      </c>
      <c r="H62" s="31" t="str">
        <f>VLOOKUP(A62,Master!$A:$H,8,FALSE)</f>
        <v>Boys</v>
      </c>
      <c r="I62" s="5" t="str">
        <f t="shared" si="44"/>
        <v>STM3SCL1</v>
      </c>
      <c r="J62" s="5" t="str">
        <f t="shared" si="45"/>
        <v>STMSCL1</v>
      </c>
      <c r="K62" s="5"/>
      <c r="L62" s="7"/>
      <c r="P62"/>
    </row>
    <row r="63" spans="1:46" ht="12.6" customHeight="1" x14ac:dyDescent="0.2">
      <c r="A63" s="29" t="s">
        <v>316</v>
      </c>
      <c r="B63" s="31">
        <f>VLOOKUP(A63,Master!$A:$H,2,FALSE)</f>
        <v>41251</v>
      </c>
      <c r="C63" s="65">
        <f>VLOOKUP(A63,Master!$A:$H,3,FALSE)</f>
        <v>0.375</v>
      </c>
      <c r="D63" s="31" t="str">
        <f>VLOOKUP(A63,Master!$A:$H,4,FALSE)</f>
        <v>CTK</v>
      </c>
      <c r="E63" s="31" t="s">
        <v>24</v>
      </c>
      <c r="F63" s="31" t="s">
        <v>45</v>
      </c>
      <c r="G63" s="66">
        <f>VLOOKUP(A63,Master!$A:$H,7,FALSE)</f>
        <v>4</v>
      </c>
      <c r="H63" s="31" t="str">
        <f>VLOOKUP(A63,Master!$A:$H,8,FALSE)</f>
        <v>Boys</v>
      </c>
      <c r="I63" s="5" t="str">
        <f t="shared" si="44"/>
        <v>STM1IHM2</v>
      </c>
      <c r="J63" s="5" t="str">
        <f t="shared" si="45"/>
        <v>HSPIHM2</v>
      </c>
      <c r="K63" s="5"/>
      <c r="L63" s="7"/>
      <c r="P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46" ht="12.6" customHeight="1" x14ac:dyDescent="0.2">
      <c r="A64" s="29" t="s">
        <v>317</v>
      </c>
      <c r="B64" s="31">
        <f>VLOOKUP(A64,Master!$A:$H,2,FALSE)</f>
        <v>41251</v>
      </c>
      <c r="C64" s="65">
        <f>VLOOKUP(A64,Master!$A:$H,3,FALSE)</f>
        <v>0.54166666666666696</v>
      </c>
      <c r="D64" s="31" t="str">
        <f>VLOOKUP(A64,Master!$A:$H,4,FALSE)</f>
        <v>BRG</v>
      </c>
      <c r="E64" s="31" t="s">
        <v>49</v>
      </c>
      <c r="F64" s="31" t="s">
        <v>62</v>
      </c>
      <c r="G64" s="66">
        <f>VLOOKUP(A64,Master!$A:$H,7,FALSE)</f>
        <v>4</v>
      </c>
      <c r="H64" s="31" t="str">
        <f>VLOOKUP(A64,Master!$A:$H,8,FALSE)</f>
        <v>Boys</v>
      </c>
      <c r="I64" s="5" t="str">
        <f t="shared" si="44"/>
        <v>HSP1OLA1</v>
      </c>
      <c r="J64" s="5" t="str">
        <f t="shared" si="45"/>
        <v>TRNOLA1</v>
      </c>
      <c r="K64" s="5"/>
      <c r="L64" s="7"/>
      <c r="P64"/>
      <c r="Q64" s="9"/>
      <c r="R64" s="10" t="str">
        <f>P2</f>
        <v>BRG1</v>
      </c>
      <c r="S64" s="10" t="str">
        <f>P3</f>
        <v>BRG2</v>
      </c>
      <c r="T64" s="10" t="str">
        <f>P4</f>
        <v>BRG3</v>
      </c>
      <c r="U64" s="10" t="str">
        <f>P5</f>
        <v>CTK1</v>
      </c>
      <c r="V64" s="10" t="str">
        <f>P6</f>
        <v>CTK2</v>
      </c>
      <c r="W64" s="10" t="str">
        <f>P7</f>
        <v>CTK3</v>
      </c>
      <c r="X64" s="10" t="str">
        <f>P8</f>
        <v>HSP1</v>
      </c>
      <c r="Y64" s="10" t="str">
        <f>P9</f>
        <v>HSP2</v>
      </c>
      <c r="Z64" s="10" t="str">
        <f>P10</f>
        <v>IHM1</v>
      </c>
      <c r="AA64" s="10" t="str">
        <f>P11</f>
        <v>IHM2</v>
      </c>
      <c r="AB64" s="10" t="str">
        <f>P12</f>
        <v>IHM3</v>
      </c>
      <c r="AC64" s="10" t="str">
        <f>P13</f>
        <v>JOE1</v>
      </c>
      <c r="AD64" s="10" t="str">
        <f>P14</f>
        <v>JOE2</v>
      </c>
      <c r="AE64" s="10" t="str">
        <f>P15</f>
        <v>JUD1</v>
      </c>
      <c r="AF64" s="10" t="str">
        <f>P16</f>
        <v>JUD2</v>
      </c>
      <c r="AG64" s="10" t="str">
        <f>P17</f>
        <v>NDA1</v>
      </c>
      <c r="AH64" s="10" t="str">
        <f>P18</f>
        <v>OLA1</v>
      </c>
      <c r="AI64" s="10" t="str">
        <f>P19</f>
        <v>OLA2</v>
      </c>
      <c r="AJ64" s="10" t="str">
        <f>P20</f>
        <v>SCL1</v>
      </c>
      <c r="AK64" s="10" t="str">
        <f>P21</f>
        <v>SCS1</v>
      </c>
      <c r="AL64" s="10" t="str">
        <f>P22</f>
        <v>SJN1</v>
      </c>
      <c r="AM64" s="10" t="str">
        <f>P23</f>
        <v>SJN2</v>
      </c>
      <c r="AN64" s="10" t="str">
        <f>P24</f>
        <v>SPC1</v>
      </c>
      <c r="AO64" s="10" t="str">
        <f>P25</f>
        <v>SPC2</v>
      </c>
      <c r="AP64" s="10" t="str">
        <f>P26</f>
        <v>STM1</v>
      </c>
      <c r="AQ64" s="10" t="str">
        <f>P27</f>
        <v>STM2</v>
      </c>
      <c r="AR64" s="10" t="str">
        <f>P28</f>
        <v>STM3</v>
      </c>
      <c r="AS64" s="10" t="str">
        <f>P29</f>
        <v>TRN1</v>
      </c>
      <c r="AT64" s="10" t="s">
        <v>29</v>
      </c>
    </row>
    <row r="65" spans="1:46" ht="12.6" customHeight="1" x14ac:dyDescent="0.15">
      <c r="A65" s="29" t="s">
        <v>318</v>
      </c>
      <c r="B65" s="31">
        <f>VLOOKUP(A65,Master!$A:$H,2,FALSE)</f>
        <v>41251</v>
      </c>
      <c r="C65" s="65">
        <f>VLOOKUP(A65,Master!$A:$H,3,FALSE)</f>
        <v>0.5</v>
      </c>
      <c r="D65" s="31" t="str">
        <f>VLOOKUP(A65,Master!$A:$H,4,FALSE)</f>
        <v>IHM</v>
      </c>
      <c r="E65" s="31" t="s">
        <v>26</v>
      </c>
      <c r="F65" s="31" t="s">
        <v>12</v>
      </c>
      <c r="G65" s="66">
        <f>VLOOKUP(A65,Master!$A:$H,7,FALSE)</f>
        <v>4</v>
      </c>
      <c r="H65" s="31" t="str">
        <f>VLOOKUP(A65,Master!$A:$H,8,FALSE)</f>
        <v>Boys</v>
      </c>
      <c r="I65" s="5" t="str">
        <f t="shared" si="44"/>
        <v>OLA2BRG1</v>
      </c>
      <c r="J65" s="5" t="str">
        <f t="shared" si="45"/>
        <v>SJNBRG1</v>
      </c>
      <c r="K65" s="5"/>
      <c r="L65" s="7"/>
      <c r="M65" s="51">
        <f>SUM(AP65:AR65)</f>
        <v>2</v>
      </c>
      <c r="N65" s="51">
        <f>SUM(Z65:AB65)</f>
        <v>1</v>
      </c>
      <c r="O65" s="51">
        <f>SUM(U65:W65)</f>
        <v>1</v>
      </c>
      <c r="P65" s="51">
        <f>SUM(R65:T65)</f>
        <v>0</v>
      </c>
      <c r="Q65" s="8" t="str">
        <f t="shared" ref="Q65:Q92" si="60">P2</f>
        <v>BRG1</v>
      </c>
      <c r="R65" s="58">
        <f t="shared" ref="R65:AA74" si="61">SUM(COUNTIF($I$2:$I$151,CONCATENATE($Q65,R$64))+COUNTIF($I$2:$I$151,CONCATENATE(R$64,$Q65)))</f>
        <v>0</v>
      </c>
      <c r="S65" s="58">
        <f t="shared" si="61"/>
        <v>0</v>
      </c>
      <c r="T65" s="58">
        <f t="shared" si="61"/>
        <v>0</v>
      </c>
      <c r="U65" s="54">
        <f t="shared" si="61"/>
        <v>1</v>
      </c>
      <c r="V65" s="54">
        <f t="shared" si="61"/>
        <v>0</v>
      </c>
      <c r="W65" s="54">
        <f t="shared" si="61"/>
        <v>0</v>
      </c>
      <c r="X65" s="54">
        <f t="shared" si="61"/>
        <v>0</v>
      </c>
      <c r="Y65" s="54">
        <f t="shared" si="61"/>
        <v>1</v>
      </c>
      <c r="Z65" s="54">
        <f t="shared" si="61"/>
        <v>0</v>
      </c>
      <c r="AA65" s="54">
        <f t="shared" si="61"/>
        <v>0</v>
      </c>
      <c r="AB65" s="54">
        <f t="shared" ref="AB65:AK74" si="62">SUM(COUNTIF($I$2:$I$151,CONCATENATE($Q65,AB$64))+COUNTIF($I$2:$I$151,CONCATENATE(AB$64,$Q65)))</f>
        <v>1</v>
      </c>
      <c r="AC65" s="54">
        <f t="shared" si="62"/>
        <v>0</v>
      </c>
      <c r="AD65" s="54">
        <f t="shared" si="62"/>
        <v>0</v>
      </c>
      <c r="AE65" s="54">
        <f t="shared" si="62"/>
        <v>0</v>
      </c>
      <c r="AF65" s="54">
        <f t="shared" si="62"/>
        <v>1</v>
      </c>
      <c r="AG65" s="54">
        <f t="shared" si="62"/>
        <v>0</v>
      </c>
      <c r="AH65" s="54">
        <f t="shared" si="62"/>
        <v>1</v>
      </c>
      <c r="AI65" s="54">
        <f t="shared" si="62"/>
        <v>1</v>
      </c>
      <c r="AJ65" s="54">
        <f t="shared" si="62"/>
        <v>0</v>
      </c>
      <c r="AK65" s="54">
        <f t="shared" si="62"/>
        <v>1</v>
      </c>
      <c r="AL65" s="54">
        <f t="shared" ref="AL65:AS74" si="63">SUM(COUNTIF($I$2:$I$151,CONCATENATE($Q65,AL$64))+COUNTIF($I$2:$I$151,CONCATENATE(AL$64,$Q65)))</f>
        <v>0</v>
      </c>
      <c r="AM65" s="54">
        <f t="shared" si="63"/>
        <v>0</v>
      </c>
      <c r="AN65" s="54">
        <f t="shared" si="63"/>
        <v>1</v>
      </c>
      <c r="AO65" s="54">
        <f t="shared" si="63"/>
        <v>0</v>
      </c>
      <c r="AP65" s="54">
        <f t="shared" si="63"/>
        <v>1</v>
      </c>
      <c r="AQ65" s="54">
        <f t="shared" si="63"/>
        <v>0</v>
      </c>
      <c r="AR65" s="54">
        <f t="shared" si="63"/>
        <v>1</v>
      </c>
      <c r="AS65" s="54">
        <f t="shared" si="63"/>
        <v>0</v>
      </c>
      <c r="AT65" s="23">
        <f t="shared" ref="AT65:AT92" si="64">SUM(R65:AS65)</f>
        <v>10</v>
      </c>
    </row>
    <row r="66" spans="1:46" ht="12.6" customHeight="1" x14ac:dyDescent="0.15">
      <c r="A66" s="29" t="s">
        <v>319</v>
      </c>
      <c r="B66" s="31">
        <f>VLOOKUP(A66,Master!$A:$H,2,FALSE)</f>
        <v>41251</v>
      </c>
      <c r="C66" s="65">
        <f>VLOOKUP(A66,Master!$A:$H,3,FALSE)</f>
        <v>0.54166666666666696</v>
      </c>
      <c r="D66" s="31" t="str">
        <f>VLOOKUP(A66,Master!$A:$H,4,FALSE)</f>
        <v>SJN</v>
      </c>
      <c r="E66" s="31" t="s">
        <v>48</v>
      </c>
      <c r="F66" s="31" t="s">
        <v>60</v>
      </c>
      <c r="G66" s="66">
        <f>VLOOKUP(A66,Master!$A:$H,7,FALSE)</f>
        <v>4</v>
      </c>
      <c r="H66" s="31" t="str">
        <f>VLOOKUP(A66,Master!$A:$H,8,FALSE)</f>
        <v>Boys</v>
      </c>
      <c r="I66" s="5" t="str">
        <f t="shared" si="44"/>
        <v>CTK1BRG3</v>
      </c>
      <c r="J66" s="5" t="str">
        <f t="shared" si="45"/>
        <v>JOEBRG3</v>
      </c>
      <c r="K66" s="5"/>
      <c r="L66" s="7"/>
      <c r="M66" s="51">
        <f t="shared" ref="M66:M92" si="65">SUM(AP66:AR66)</f>
        <v>2</v>
      </c>
      <c r="N66" s="51">
        <f t="shared" ref="N66:N92" si="66">SUM(Z66:AB66)</f>
        <v>0</v>
      </c>
      <c r="O66" s="51">
        <f t="shared" ref="O66:O92" si="67">SUM(U66:W66)</f>
        <v>0</v>
      </c>
      <c r="P66" s="51">
        <f t="shared" ref="P66:P92" si="68">SUM(R66:T66)</f>
        <v>0</v>
      </c>
      <c r="Q66" s="8" t="str">
        <f t="shared" si="60"/>
        <v>BRG2</v>
      </c>
      <c r="R66" s="58">
        <f t="shared" si="61"/>
        <v>0</v>
      </c>
      <c r="S66" s="58">
        <f t="shared" si="61"/>
        <v>0</v>
      </c>
      <c r="T66" s="58">
        <f t="shared" si="61"/>
        <v>0</v>
      </c>
      <c r="U66" s="54">
        <f t="shared" si="61"/>
        <v>0</v>
      </c>
      <c r="V66" s="54">
        <f t="shared" si="61"/>
        <v>0</v>
      </c>
      <c r="W66" s="54">
        <f t="shared" si="61"/>
        <v>0</v>
      </c>
      <c r="X66" s="54">
        <f t="shared" si="61"/>
        <v>0</v>
      </c>
      <c r="Y66" s="54">
        <f t="shared" si="61"/>
        <v>0</v>
      </c>
      <c r="Z66" s="54">
        <f t="shared" si="61"/>
        <v>0</v>
      </c>
      <c r="AA66" s="54">
        <f t="shared" si="61"/>
        <v>0</v>
      </c>
      <c r="AB66" s="54">
        <f t="shared" si="62"/>
        <v>0</v>
      </c>
      <c r="AC66" s="54">
        <f t="shared" si="62"/>
        <v>1</v>
      </c>
      <c r="AD66" s="54">
        <f t="shared" si="62"/>
        <v>1</v>
      </c>
      <c r="AE66" s="54">
        <f t="shared" si="62"/>
        <v>0</v>
      </c>
      <c r="AF66" s="54">
        <f t="shared" si="62"/>
        <v>0</v>
      </c>
      <c r="AG66" s="54">
        <f t="shared" si="62"/>
        <v>1</v>
      </c>
      <c r="AH66" s="54">
        <f t="shared" si="62"/>
        <v>0</v>
      </c>
      <c r="AI66" s="54">
        <f t="shared" si="62"/>
        <v>0</v>
      </c>
      <c r="AJ66" s="54">
        <f t="shared" si="62"/>
        <v>0</v>
      </c>
      <c r="AK66" s="54">
        <f t="shared" si="62"/>
        <v>0</v>
      </c>
      <c r="AL66" s="54">
        <f t="shared" si="63"/>
        <v>1</v>
      </c>
      <c r="AM66" s="54">
        <f t="shared" si="63"/>
        <v>1</v>
      </c>
      <c r="AN66" s="54">
        <f t="shared" si="63"/>
        <v>1</v>
      </c>
      <c r="AO66" s="54">
        <f t="shared" si="63"/>
        <v>1</v>
      </c>
      <c r="AP66" s="54">
        <f t="shared" si="63"/>
        <v>0</v>
      </c>
      <c r="AQ66" s="54">
        <f t="shared" si="63"/>
        <v>1</v>
      </c>
      <c r="AR66" s="54">
        <f t="shared" si="63"/>
        <v>1</v>
      </c>
      <c r="AS66" s="54">
        <f t="shared" si="63"/>
        <v>1</v>
      </c>
      <c r="AT66" s="23">
        <f t="shared" si="64"/>
        <v>10</v>
      </c>
    </row>
    <row r="67" spans="1:46" ht="12.6" customHeight="1" x14ac:dyDescent="0.15">
      <c r="A67" s="29" t="s">
        <v>320</v>
      </c>
      <c r="B67" s="31">
        <f>VLOOKUP(A67,Master!$A:$H,2,FALSE)</f>
        <v>41251</v>
      </c>
      <c r="C67" s="65">
        <f>VLOOKUP(A67,Master!$A:$H,3,FALSE)</f>
        <v>0.54166666666666696</v>
      </c>
      <c r="D67" s="31" t="str">
        <f>VLOOKUP(A67,Master!$A:$H,4,FALSE)</f>
        <v>SPC</v>
      </c>
      <c r="E67" s="31" t="s">
        <v>13</v>
      </c>
      <c r="F67" s="31" t="s">
        <v>22</v>
      </c>
      <c r="G67" s="66">
        <f>VLOOKUP(A67,Master!$A:$H,7,FALSE)</f>
        <v>4</v>
      </c>
      <c r="H67" s="31" t="str">
        <f>VLOOKUP(A67,Master!$A:$H,8,FALSE)</f>
        <v>Boys</v>
      </c>
      <c r="I67" s="5" t="str">
        <f t="shared" si="44"/>
        <v>JUD2HSP2</v>
      </c>
      <c r="J67" s="5" t="str">
        <f t="shared" si="45"/>
        <v>CTKHSP2</v>
      </c>
      <c r="K67" s="5"/>
      <c r="L67" s="7"/>
      <c r="M67" s="51">
        <f t="shared" si="65"/>
        <v>2</v>
      </c>
      <c r="N67" s="51">
        <f t="shared" si="66"/>
        <v>1</v>
      </c>
      <c r="O67" s="51">
        <f t="shared" si="67"/>
        <v>1</v>
      </c>
      <c r="P67" s="51">
        <f t="shared" si="68"/>
        <v>0</v>
      </c>
      <c r="Q67" s="8" t="str">
        <f t="shared" si="60"/>
        <v>BRG3</v>
      </c>
      <c r="R67" s="58">
        <f t="shared" si="61"/>
        <v>0</v>
      </c>
      <c r="S67" s="58">
        <f t="shared" si="61"/>
        <v>0</v>
      </c>
      <c r="T67" s="58">
        <f t="shared" si="61"/>
        <v>0</v>
      </c>
      <c r="U67" s="54">
        <f t="shared" si="61"/>
        <v>1</v>
      </c>
      <c r="V67" s="54">
        <f t="shared" si="61"/>
        <v>0</v>
      </c>
      <c r="W67" s="54">
        <f t="shared" si="61"/>
        <v>0</v>
      </c>
      <c r="X67" s="54">
        <f t="shared" si="61"/>
        <v>0</v>
      </c>
      <c r="Y67" s="54">
        <f t="shared" si="61"/>
        <v>1</v>
      </c>
      <c r="Z67" s="54">
        <f t="shared" si="61"/>
        <v>0</v>
      </c>
      <c r="AA67" s="54">
        <f t="shared" si="61"/>
        <v>0</v>
      </c>
      <c r="AB67" s="54">
        <f t="shared" si="62"/>
        <v>1</v>
      </c>
      <c r="AC67" s="54">
        <f t="shared" si="62"/>
        <v>0</v>
      </c>
      <c r="AD67" s="54">
        <f t="shared" si="62"/>
        <v>0</v>
      </c>
      <c r="AE67" s="54">
        <f t="shared" si="62"/>
        <v>0</v>
      </c>
      <c r="AF67" s="54">
        <f t="shared" si="62"/>
        <v>1</v>
      </c>
      <c r="AG67" s="54">
        <f t="shared" si="62"/>
        <v>1</v>
      </c>
      <c r="AH67" s="54">
        <f t="shared" si="62"/>
        <v>1</v>
      </c>
      <c r="AI67" s="54">
        <f t="shared" si="62"/>
        <v>1</v>
      </c>
      <c r="AJ67" s="54">
        <f t="shared" si="62"/>
        <v>0</v>
      </c>
      <c r="AK67" s="54">
        <f t="shared" si="62"/>
        <v>1</v>
      </c>
      <c r="AL67" s="54">
        <f t="shared" si="63"/>
        <v>0</v>
      </c>
      <c r="AM67" s="54">
        <f t="shared" si="63"/>
        <v>0</v>
      </c>
      <c r="AN67" s="54">
        <f t="shared" si="63"/>
        <v>0</v>
      </c>
      <c r="AO67" s="54">
        <f t="shared" si="63"/>
        <v>0</v>
      </c>
      <c r="AP67" s="54">
        <f t="shared" si="63"/>
        <v>1</v>
      </c>
      <c r="AQ67" s="54">
        <f t="shared" si="63"/>
        <v>0</v>
      </c>
      <c r="AR67" s="54">
        <f t="shared" si="63"/>
        <v>1</v>
      </c>
      <c r="AS67" s="54">
        <f t="shared" si="63"/>
        <v>0</v>
      </c>
      <c r="AT67" s="23">
        <f t="shared" si="64"/>
        <v>10</v>
      </c>
    </row>
    <row r="68" spans="1:46" ht="12.6" customHeight="1" x14ac:dyDescent="0.15">
      <c r="A68" s="29" t="s">
        <v>321</v>
      </c>
      <c r="B68" s="31">
        <f>VLOOKUP(A68,Master!$A:$H,2,FALSE)</f>
        <v>41251</v>
      </c>
      <c r="C68" s="65">
        <f>VLOOKUP(A68,Master!$A:$H,3,FALSE)</f>
        <v>0.54166666666666696</v>
      </c>
      <c r="D68" s="31" t="str">
        <f>VLOOKUP(A68,Master!$A:$H,4,FALSE)</f>
        <v>STM</v>
      </c>
      <c r="E68" s="31" t="s">
        <v>46</v>
      </c>
      <c r="F68" s="31" t="s">
        <v>9</v>
      </c>
      <c r="G68" s="66">
        <f>VLOOKUP(A68,Master!$A:$H,7,FALSE)</f>
        <v>4</v>
      </c>
      <c r="H68" s="31" t="str">
        <f>VLOOKUP(A68,Master!$A:$H,8,FALSE)</f>
        <v>Boys</v>
      </c>
      <c r="I68" s="5" t="str">
        <f t="shared" si="44"/>
        <v>SCS1IHM3</v>
      </c>
      <c r="J68" s="5" t="str">
        <f t="shared" si="45"/>
        <v>BRGIHM3</v>
      </c>
      <c r="K68" s="5"/>
      <c r="L68" s="7"/>
      <c r="M68" s="51">
        <f t="shared" si="65"/>
        <v>0</v>
      </c>
      <c r="N68" s="51">
        <f t="shared" si="66"/>
        <v>2</v>
      </c>
      <c r="O68" s="51">
        <f t="shared" si="67"/>
        <v>0</v>
      </c>
      <c r="P68" s="51">
        <f t="shared" si="68"/>
        <v>2</v>
      </c>
      <c r="Q68" s="8" t="str">
        <f t="shared" si="60"/>
        <v>CTK1</v>
      </c>
      <c r="R68" s="59">
        <f t="shared" si="61"/>
        <v>1</v>
      </c>
      <c r="S68" s="59">
        <f t="shared" si="61"/>
        <v>0</v>
      </c>
      <c r="T68" s="59">
        <f t="shared" si="61"/>
        <v>1</v>
      </c>
      <c r="U68" s="58">
        <f t="shared" si="61"/>
        <v>0</v>
      </c>
      <c r="V68" s="58">
        <f t="shared" si="61"/>
        <v>0</v>
      </c>
      <c r="W68" s="58">
        <f t="shared" si="61"/>
        <v>0</v>
      </c>
      <c r="X68" s="59">
        <f t="shared" si="61"/>
        <v>1</v>
      </c>
      <c r="Y68" s="59">
        <f t="shared" si="61"/>
        <v>1</v>
      </c>
      <c r="Z68" s="59">
        <f t="shared" si="61"/>
        <v>0</v>
      </c>
      <c r="AA68" s="59">
        <f t="shared" si="61"/>
        <v>1</v>
      </c>
      <c r="AB68" s="59">
        <f t="shared" si="62"/>
        <v>1</v>
      </c>
      <c r="AC68" s="59">
        <f t="shared" si="62"/>
        <v>0</v>
      </c>
      <c r="AD68" s="59">
        <f t="shared" si="62"/>
        <v>0</v>
      </c>
      <c r="AE68" s="59">
        <f t="shared" si="62"/>
        <v>1</v>
      </c>
      <c r="AF68" s="59">
        <f t="shared" si="62"/>
        <v>1</v>
      </c>
      <c r="AG68" s="59">
        <f t="shared" si="62"/>
        <v>0</v>
      </c>
      <c r="AH68" s="59">
        <f t="shared" si="62"/>
        <v>0</v>
      </c>
      <c r="AI68" s="59">
        <f t="shared" si="62"/>
        <v>0</v>
      </c>
      <c r="AJ68" s="59">
        <f t="shared" si="62"/>
        <v>1</v>
      </c>
      <c r="AK68" s="59">
        <f t="shared" si="62"/>
        <v>1</v>
      </c>
      <c r="AL68" s="59">
        <f t="shared" si="63"/>
        <v>0</v>
      </c>
      <c r="AM68" s="59">
        <f t="shared" si="63"/>
        <v>0</v>
      </c>
      <c r="AN68" s="59">
        <f t="shared" si="63"/>
        <v>0</v>
      </c>
      <c r="AO68" s="59">
        <f t="shared" si="63"/>
        <v>0</v>
      </c>
      <c r="AP68" s="59">
        <f t="shared" si="63"/>
        <v>0</v>
      </c>
      <c r="AQ68" s="59">
        <f t="shared" si="63"/>
        <v>0</v>
      </c>
      <c r="AR68" s="59">
        <f t="shared" si="63"/>
        <v>0</v>
      </c>
      <c r="AS68" s="59">
        <f t="shared" si="63"/>
        <v>0</v>
      </c>
      <c r="AT68" s="60">
        <f t="shared" si="64"/>
        <v>10</v>
      </c>
    </row>
    <row r="69" spans="1:46" ht="12.6" customHeight="1" x14ac:dyDescent="0.15">
      <c r="A69" s="29" t="s">
        <v>322</v>
      </c>
      <c r="B69" s="31">
        <f>VLOOKUP(A69,Master!$A:$H,2,FALSE)</f>
        <v>41251</v>
      </c>
      <c r="C69" s="65">
        <f>VLOOKUP(A69,Master!$A:$H,3,FALSE)</f>
        <v>0.41666666666666702</v>
      </c>
      <c r="D69" s="31" t="str">
        <f>VLOOKUP(A69,Master!$A:$H,4,FALSE)</f>
        <v>HSP</v>
      </c>
      <c r="E69" s="31" t="s">
        <v>14</v>
      </c>
      <c r="F69" s="31" t="s">
        <v>15</v>
      </c>
      <c r="G69" s="66">
        <f>VLOOKUP(A69,Master!$A:$H,7,FALSE)</f>
        <v>4</v>
      </c>
      <c r="H69" s="31" t="str">
        <f>VLOOKUP(A69,Master!$A:$H,8,FALSE)</f>
        <v>Boys</v>
      </c>
      <c r="I69" s="5" t="str">
        <f t="shared" si="44"/>
        <v>SPC1JUD1</v>
      </c>
      <c r="J69" s="5" t="str">
        <f t="shared" si="45"/>
        <v>IHMJUD1</v>
      </c>
      <c r="K69" s="5"/>
      <c r="L69" s="7"/>
      <c r="M69" s="51">
        <f t="shared" si="65"/>
        <v>2</v>
      </c>
      <c r="N69" s="51">
        <f t="shared" si="66"/>
        <v>0</v>
      </c>
      <c r="O69" s="51">
        <f t="shared" si="67"/>
        <v>0</v>
      </c>
      <c r="P69" s="51">
        <f t="shared" si="68"/>
        <v>0</v>
      </c>
      <c r="Q69" s="8" t="str">
        <f t="shared" si="60"/>
        <v>CTK2</v>
      </c>
      <c r="R69" s="59">
        <f t="shared" si="61"/>
        <v>0</v>
      </c>
      <c r="S69" s="59">
        <f t="shared" si="61"/>
        <v>0</v>
      </c>
      <c r="T69" s="59">
        <f t="shared" si="61"/>
        <v>0</v>
      </c>
      <c r="U69" s="58">
        <f t="shared" si="61"/>
        <v>0</v>
      </c>
      <c r="V69" s="58">
        <f t="shared" si="61"/>
        <v>0</v>
      </c>
      <c r="W69" s="58">
        <f t="shared" si="61"/>
        <v>0</v>
      </c>
      <c r="X69" s="59">
        <f t="shared" si="61"/>
        <v>0</v>
      </c>
      <c r="Y69" s="59">
        <f t="shared" si="61"/>
        <v>0</v>
      </c>
      <c r="Z69" s="59">
        <f t="shared" si="61"/>
        <v>0</v>
      </c>
      <c r="AA69" s="59">
        <f t="shared" si="61"/>
        <v>0</v>
      </c>
      <c r="AB69" s="59">
        <f t="shared" si="62"/>
        <v>0</v>
      </c>
      <c r="AC69" s="59">
        <f t="shared" si="62"/>
        <v>1</v>
      </c>
      <c r="AD69" s="59">
        <f t="shared" si="62"/>
        <v>1</v>
      </c>
      <c r="AE69" s="59">
        <f t="shared" si="62"/>
        <v>0</v>
      </c>
      <c r="AF69" s="59">
        <f t="shared" si="62"/>
        <v>0</v>
      </c>
      <c r="AG69" s="59">
        <f t="shared" si="62"/>
        <v>0</v>
      </c>
      <c r="AH69" s="59">
        <f t="shared" si="62"/>
        <v>1</v>
      </c>
      <c r="AI69" s="59">
        <f t="shared" si="62"/>
        <v>1</v>
      </c>
      <c r="AJ69" s="59">
        <f t="shared" si="62"/>
        <v>0</v>
      </c>
      <c r="AK69" s="59">
        <f t="shared" si="62"/>
        <v>0</v>
      </c>
      <c r="AL69" s="59">
        <f t="shared" si="63"/>
        <v>1</v>
      </c>
      <c r="AM69" s="59">
        <f t="shared" si="63"/>
        <v>1</v>
      </c>
      <c r="AN69" s="59">
        <f t="shared" si="63"/>
        <v>1</v>
      </c>
      <c r="AO69" s="59">
        <f t="shared" si="63"/>
        <v>1</v>
      </c>
      <c r="AP69" s="59">
        <f t="shared" si="63"/>
        <v>1</v>
      </c>
      <c r="AQ69" s="59">
        <f t="shared" si="63"/>
        <v>0</v>
      </c>
      <c r="AR69" s="59">
        <f t="shared" si="63"/>
        <v>1</v>
      </c>
      <c r="AS69" s="59">
        <f t="shared" si="63"/>
        <v>0</v>
      </c>
      <c r="AT69" s="60">
        <f t="shared" si="64"/>
        <v>10</v>
      </c>
    </row>
    <row r="70" spans="1:46" ht="12.6" customHeight="1" x14ac:dyDescent="0.15">
      <c r="A70" s="29" t="s">
        <v>323</v>
      </c>
      <c r="B70" s="31">
        <f>VLOOKUP(A70,Master!$A:$H,2,FALSE)</f>
        <v>41251</v>
      </c>
      <c r="C70" s="65">
        <f>VLOOKUP(A70,Master!$A:$H,3,FALSE)</f>
        <v>0.5</v>
      </c>
      <c r="D70" s="31" t="str">
        <f>VLOOKUP(A70,Master!$A:$H,4,FALSE)</f>
        <v>SCS</v>
      </c>
      <c r="E70" s="31" t="s">
        <v>43</v>
      </c>
      <c r="F70" s="31" t="s">
        <v>11</v>
      </c>
      <c r="G70" s="66">
        <f>VLOOKUP(A70,Master!$A:$H,7,FALSE)</f>
        <v>4</v>
      </c>
      <c r="H70" s="31" t="str">
        <f>VLOOKUP(A70,Master!$A:$H,8,FALSE)</f>
        <v>Boys</v>
      </c>
      <c r="I70" s="5" t="str">
        <f t="shared" si="44"/>
        <v>NDA1TRN1</v>
      </c>
      <c r="J70" s="5" t="str">
        <f t="shared" si="45"/>
        <v>SJNTRN1</v>
      </c>
      <c r="K70" s="5"/>
      <c r="L70" s="7"/>
      <c r="M70" s="51">
        <f t="shared" si="65"/>
        <v>2</v>
      </c>
      <c r="N70" s="51">
        <f t="shared" si="66"/>
        <v>0</v>
      </c>
      <c r="O70" s="51">
        <f t="shared" si="67"/>
        <v>0</v>
      </c>
      <c r="P70" s="51">
        <f t="shared" si="68"/>
        <v>0</v>
      </c>
      <c r="Q70" s="8" t="str">
        <f t="shared" si="60"/>
        <v>CTK3</v>
      </c>
      <c r="R70" s="59">
        <f t="shared" si="61"/>
        <v>0</v>
      </c>
      <c r="S70" s="59">
        <f t="shared" si="61"/>
        <v>0</v>
      </c>
      <c r="T70" s="59">
        <f t="shared" si="61"/>
        <v>0</v>
      </c>
      <c r="U70" s="58">
        <f t="shared" si="61"/>
        <v>0</v>
      </c>
      <c r="V70" s="58">
        <f t="shared" si="61"/>
        <v>0</v>
      </c>
      <c r="W70" s="58">
        <f t="shared" si="61"/>
        <v>0</v>
      </c>
      <c r="X70" s="59">
        <f t="shared" si="61"/>
        <v>0</v>
      </c>
      <c r="Y70" s="59">
        <f t="shared" si="61"/>
        <v>0</v>
      </c>
      <c r="Z70" s="59">
        <f t="shared" si="61"/>
        <v>0</v>
      </c>
      <c r="AA70" s="59">
        <f t="shared" si="61"/>
        <v>0</v>
      </c>
      <c r="AB70" s="59">
        <f t="shared" si="62"/>
        <v>0</v>
      </c>
      <c r="AC70" s="59">
        <f t="shared" si="62"/>
        <v>1</v>
      </c>
      <c r="AD70" s="59">
        <f t="shared" si="62"/>
        <v>1</v>
      </c>
      <c r="AE70" s="59">
        <f t="shared" si="62"/>
        <v>0</v>
      </c>
      <c r="AF70" s="59">
        <f t="shared" si="62"/>
        <v>0</v>
      </c>
      <c r="AG70" s="59">
        <f t="shared" si="62"/>
        <v>0</v>
      </c>
      <c r="AH70" s="59">
        <f t="shared" si="62"/>
        <v>1</v>
      </c>
      <c r="AI70" s="59">
        <f t="shared" si="62"/>
        <v>0</v>
      </c>
      <c r="AJ70" s="59">
        <f t="shared" si="62"/>
        <v>0</v>
      </c>
      <c r="AK70" s="59">
        <f t="shared" si="62"/>
        <v>0</v>
      </c>
      <c r="AL70" s="59">
        <f t="shared" si="63"/>
        <v>1</v>
      </c>
      <c r="AM70" s="59">
        <f t="shared" si="63"/>
        <v>1</v>
      </c>
      <c r="AN70" s="59">
        <f t="shared" si="63"/>
        <v>1</v>
      </c>
      <c r="AO70" s="59">
        <f t="shared" si="63"/>
        <v>1</v>
      </c>
      <c r="AP70" s="59">
        <f t="shared" si="63"/>
        <v>1</v>
      </c>
      <c r="AQ70" s="59">
        <f t="shared" si="63"/>
        <v>0</v>
      </c>
      <c r="AR70" s="59">
        <f t="shared" si="63"/>
        <v>1</v>
      </c>
      <c r="AS70" s="59">
        <f t="shared" si="63"/>
        <v>1</v>
      </c>
      <c r="AT70" s="60">
        <f t="shared" si="64"/>
        <v>10</v>
      </c>
    </row>
    <row r="71" spans="1:46" ht="12.6" customHeight="1" x14ac:dyDescent="0.15">
      <c r="A71" s="29" t="s">
        <v>324</v>
      </c>
      <c r="B71" s="31">
        <f>VLOOKUP(A71,Master!$A:$H,2,FALSE)</f>
        <v>41251</v>
      </c>
      <c r="C71" s="65">
        <f>VLOOKUP(A71,Master!$A:$H,3,FALSE)</f>
        <v>0.41666666666666702</v>
      </c>
      <c r="D71" s="31" t="str">
        <f>VLOOKUP(A71,Master!$A:$H,4,FALSE)</f>
        <v>CTK</v>
      </c>
      <c r="E71" s="31" t="s">
        <v>19</v>
      </c>
      <c r="F71" s="31" t="s">
        <v>16</v>
      </c>
      <c r="G71" s="66">
        <f>VLOOKUP(A71,Master!$A:$H,7,FALSE)</f>
        <v>4</v>
      </c>
      <c r="H71" s="31" t="str">
        <f>VLOOKUP(A71,Master!$A:$H,8,FALSE)</f>
        <v>Boys</v>
      </c>
      <c r="I71" s="5" t="str">
        <f t="shared" si="44"/>
        <v>SJN2STM2</v>
      </c>
      <c r="J71" s="5" t="str">
        <f t="shared" si="45"/>
        <v>SPCSTM2</v>
      </c>
      <c r="K71" s="5"/>
      <c r="L71" s="7"/>
      <c r="M71" s="51">
        <f t="shared" si="65"/>
        <v>2</v>
      </c>
      <c r="N71" s="51">
        <f t="shared" si="66"/>
        <v>1</v>
      </c>
      <c r="O71" s="51">
        <f t="shared" si="67"/>
        <v>1</v>
      </c>
      <c r="P71" s="51">
        <f t="shared" si="68"/>
        <v>0</v>
      </c>
      <c r="Q71" s="8" t="str">
        <f t="shared" si="60"/>
        <v>HSP1</v>
      </c>
      <c r="R71" s="54">
        <f t="shared" si="61"/>
        <v>0</v>
      </c>
      <c r="S71" s="54">
        <f t="shared" si="61"/>
        <v>0</v>
      </c>
      <c r="T71" s="54">
        <f t="shared" si="61"/>
        <v>0</v>
      </c>
      <c r="U71" s="54">
        <f t="shared" si="61"/>
        <v>1</v>
      </c>
      <c r="V71" s="54">
        <f t="shared" si="61"/>
        <v>0</v>
      </c>
      <c r="W71" s="54">
        <f t="shared" si="61"/>
        <v>0</v>
      </c>
      <c r="X71" s="58">
        <f t="shared" si="61"/>
        <v>0</v>
      </c>
      <c r="Y71" s="58">
        <f t="shared" si="61"/>
        <v>0</v>
      </c>
      <c r="Z71" s="54">
        <f t="shared" si="61"/>
        <v>0</v>
      </c>
      <c r="AA71" s="54">
        <f t="shared" si="61"/>
        <v>0</v>
      </c>
      <c r="AB71" s="54">
        <f t="shared" si="62"/>
        <v>1</v>
      </c>
      <c r="AC71" s="54">
        <f t="shared" si="62"/>
        <v>0</v>
      </c>
      <c r="AD71" s="54">
        <f t="shared" si="62"/>
        <v>0</v>
      </c>
      <c r="AE71" s="54">
        <f t="shared" si="62"/>
        <v>0</v>
      </c>
      <c r="AF71" s="54">
        <f t="shared" si="62"/>
        <v>1</v>
      </c>
      <c r="AG71" s="54">
        <f t="shared" si="62"/>
        <v>0</v>
      </c>
      <c r="AH71" s="54">
        <f t="shared" si="62"/>
        <v>1</v>
      </c>
      <c r="AI71" s="54">
        <f t="shared" si="62"/>
        <v>1</v>
      </c>
      <c r="AJ71" s="54">
        <f t="shared" si="62"/>
        <v>0</v>
      </c>
      <c r="AK71" s="54">
        <f t="shared" si="62"/>
        <v>1</v>
      </c>
      <c r="AL71" s="54">
        <f t="shared" si="63"/>
        <v>1</v>
      </c>
      <c r="AM71" s="54">
        <f t="shared" si="63"/>
        <v>0</v>
      </c>
      <c r="AN71" s="54">
        <f t="shared" si="63"/>
        <v>1</v>
      </c>
      <c r="AO71" s="54">
        <f t="shared" si="63"/>
        <v>0</v>
      </c>
      <c r="AP71" s="54">
        <f t="shared" si="63"/>
        <v>1</v>
      </c>
      <c r="AQ71" s="54">
        <f t="shared" si="63"/>
        <v>0</v>
      </c>
      <c r="AR71" s="54">
        <f t="shared" si="63"/>
        <v>1</v>
      </c>
      <c r="AS71" s="54">
        <f t="shared" si="63"/>
        <v>0</v>
      </c>
      <c r="AT71" s="23">
        <f t="shared" si="64"/>
        <v>10</v>
      </c>
    </row>
    <row r="72" spans="1:46" ht="12.6" customHeight="1" x14ac:dyDescent="0.15">
      <c r="A72" s="29" t="s">
        <v>325</v>
      </c>
      <c r="B72" s="31">
        <f>VLOOKUP(A72,Master!$A:$H,2,FALSE)</f>
        <v>41258</v>
      </c>
      <c r="C72" s="65">
        <f>VLOOKUP(A72,Master!$A:$H,3,FALSE)</f>
        <v>0.5</v>
      </c>
      <c r="D72" s="31" t="str">
        <f>VLOOKUP(A72,Master!$A:$H,4,FALSE)</f>
        <v>SCS</v>
      </c>
      <c r="E72" s="31" t="s">
        <v>26</v>
      </c>
      <c r="F72" s="31" t="s">
        <v>16</v>
      </c>
      <c r="G72" s="66">
        <f>VLOOKUP(A72,Master!$A:$H,7,FALSE)</f>
        <v>4</v>
      </c>
      <c r="H72" s="31" t="str">
        <f>VLOOKUP(A72,Master!$A:$H,8,FALSE)</f>
        <v>Boys</v>
      </c>
      <c r="I72" s="5" t="str">
        <f t="shared" si="44"/>
        <v>JOE2BRG2</v>
      </c>
      <c r="J72" s="5" t="str">
        <f t="shared" si="45"/>
        <v>STMBRG2</v>
      </c>
      <c r="K72" s="5"/>
      <c r="L72" s="7"/>
      <c r="M72" s="51">
        <f t="shared" si="65"/>
        <v>1</v>
      </c>
      <c r="N72" s="51">
        <f t="shared" si="66"/>
        <v>1</v>
      </c>
      <c r="O72" s="51">
        <f t="shared" si="67"/>
        <v>1</v>
      </c>
      <c r="P72" s="51">
        <f t="shared" si="68"/>
        <v>2</v>
      </c>
      <c r="Q72" s="8" t="str">
        <f t="shared" si="60"/>
        <v>HSP2</v>
      </c>
      <c r="R72" s="54">
        <f t="shared" si="61"/>
        <v>1</v>
      </c>
      <c r="S72" s="54">
        <f t="shared" si="61"/>
        <v>0</v>
      </c>
      <c r="T72" s="54">
        <f t="shared" si="61"/>
        <v>1</v>
      </c>
      <c r="U72" s="54">
        <f t="shared" si="61"/>
        <v>1</v>
      </c>
      <c r="V72" s="54">
        <f t="shared" si="61"/>
        <v>0</v>
      </c>
      <c r="W72" s="54">
        <f t="shared" si="61"/>
        <v>0</v>
      </c>
      <c r="X72" s="58">
        <f t="shared" si="61"/>
        <v>0</v>
      </c>
      <c r="Y72" s="58">
        <f t="shared" si="61"/>
        <v>0</v>
      </c>
      <c r="Z72" s="54">
        <f t="shared" si="61"/>
        <v>0</v>
      </c>
      <c r="AA72" s="54">
        <f t="shared" si="61"/>
        <v>0</v>
      </c>
      <c r="AB72" s="54">
        <f t="shared" si="62"/>
        <v>1</v>
      </c>
      <c r="AC72" s="54">
        <f t="shared" si="62"/>
        <v>0</v>
      </c>
      <c r="AD72" s="54">
        <f t="shared" si="62"/>
        <v>0</v>
      </c>
      <c r="AE72" s="54">
        <f t="shared" si="62"/>
        <v>0</v>
      </c>
      <c r="AF72" s="54">
        <f t="shared" si="62"/>
        <v>1</v>
      </c>
      <c r="AG72" s="54">
        <f t="shared" si="62"/>
        <v>1</v>
      </c>
      <c r="AH72" s="54">
        <f t="shared" si="62"/>
        <v>1</v>
      </c>
      <c r="AI72" s="54">
        <f t="shared" si="62"/>
        <v>1</v>
      </c>
      <c r="AJ72" s="54">
        <f t="shared" si="62"/>
        <v>0</v>
      </c>
      <c r="AK72" s="54">
        <f t="shared" si="62"/>
        <v>1</v>
      </c>
      <c r="AL72" s="54">
        <f t="shared" si="63"/>
        <v>0</v>
      </c>
      <c r="AM72" s="54">
        <f t="shared" si="63"/>
        <v>0</v>
      </c>
      <c r="AN72" s="54">
        <f t="shared" si="63"/>
        <v>0</v>
      </c>
      <c r="AO72" s="54">
        <f t="shared" si="63"/>
        <v>0</v>
      </c>
      <c r="AP72" s="54">
        <f t="shared" si="63"/>
        <v>1</v>
      </c>
      <c r="AQ72" s="54">
        <f t="shared" si="63"/>
        <v>0</v>
      </c>
      <c r="AR72" s="54">
        <f t="shared" si="63"/>
        <v>0</v>
      </c>
      <c r="AS72" s="54">
        <f t="shared" si="63"/>
        <v>0</v>
      </c>
      <c r="AT72" s="23">
        <f t="shared" si="64"/>
        <v>10</v>
      </c>
    </row>
    <row r="73" spans="1:46" ht="12.6" customHeight="1" x14ac:dyDescent="0.15">
      <c r="A73" s="29" t="s">
        <v>326</v>
      </c>
      <c r="B73" s="31">
        <f>VLOOKUP(A73,Master!$A:$H,2,FALSE)</f>
        <v>41258</v>
      </c>
      <c r="C73" s="65">
        <f>VLOOKUP(A73,Master!$A:$H,3,FALSE)</f>
        <v>0.54166666666666696</v>
      </c>
      <c r="D73" s="31" t="str">
        <f>VLOOKUP(A73,Master!$A:$H,4,FALSE)</f>
        <v>CTK</v>
      </c>
      <c r="E73" s="31" t="s">
        <v>59</v>
      </c>
      <c r="F73" s="31" t="s">
        <v>12</v>
      </c>
      <c r="G73" s="66">
        <f>VLOOKUP(A73,Master!$A:$H,7,FALSE)</f>
        <v>4</v>
      </c>
      <c r="H73" s="31" t="str">
        <f>VLOOKUP(A73,Master!$A:$H,8,FALSE)</f>
        <v>Boys</v>
      </c>
      <c r="I73" s="5" t="str">
        <f t="shared" si="44"/>
        <v>SPC2IHM1</v>
      </c>
      <c r="J73" s="5" t="str">
        <f t="shared" si="45"/>
        <v>HSPIHM1</v>
      </c>
      <c r="K73" s="5"/>
      <c r="L73" s="7"/>
      <c r="M73" s="51">
        <f t="shared" si="65"/>
        <v>3</v>
      </c>
      <c r="N73" s="51">
        <f t="shared" si="66"/>
        <v>0</v>
      </c>
      <c r="O73" s="51">
        <f t="shared" si="67"/>
        <v>0</v>
      </c>
      <c r="P73" s="51">
        <f t="shared" si="68"/>
        <v>0</v>
      </c>
      <c r="Q73" s="8" t="str">
        <f t="shared" si="60"/>
        <v>IHM1</v>
      </c>
      <c r="R73" s="59">
        <f t="shared" si="61"/>
        <v>0</v>
      </c>
      <c r="S73" s="59">
        <f t="shared" si="61"/>
        <v>0</v>
      </c>
      <c r="T73" s="59">
        <f t="shared" si="61"/>
        <v>0</v>
      </c>
      <c r="U73" s="59">
        <f t="shared" si="61"/>
        <v>0</v>
      </c>
      <c r="V73" s="59">
        <f t="shared" si="61"/>
        <v>0</v>
      </c>
      <c r="W73" s="59">
        <f t="shared" si="61"/>
        <v>0</v>
      </c>
      <c r="X73" s="59">
        <f t="shared" si="61"/>
        <v>0</v>
      </c>
      <c r="Y73" s="59">
        <f t="shared" si="61"/>
        <v>0</v>
      </c>
      <c r="Z73" s="58">
        <f t="shared" si="61"/>
        <v>0</v>
      </c>
      <c r="AA73" s="58">
        <f t="shared" si="61"/>
        <v>0</v>
      </c>
      <c r="AB73" s="58">
        <f t="shared" si="62"/>
        <v>0</v>
      </c>
      <c r="AC73" s="59">
        <f t="shared" si="62"/>
        <v>1</v>
      </c>
      <c r="AD73" s="59">
        <f t="shared" si="62"/>
        <v>1</v>
      </c>
      <c r="AE73" s="59">
        <f t="shared" si="62"/>
        <v>0</v>
      </c>
      <c r="AF73" s="59">
        <f t="shared" si="62"/>
        <v>0</v>
      </c>
      <c r="AG73" s="59">
        <f t="shared" si="62"/>
        <v>0</v>
      </c>
      <c r="AH73" s="59">
        <f t="shared" si="62"/>
        <v>0</v>
      </c>
      <c r="AI73" s="59">
        <f t="shared" si="62"/>
        <v>0</v>
      </c>
      <c r="AJ73" s="59">
        <f t="shared" si="62"/>
        <v>0</v>
      </c>
      <c r="AK73" s="59">
        <f t="shared" si="62"/>
        <v>0</v>
      </c>
      <c r="AL73" s="59">
        <f t="shared" si="63"/>
        <v>1</v>
      </c>
      <c r="AM73" s="59">
        <f t="shared" si="63"/>
        <v>1</v>
      </c>
      <c r="AN73" s="59">
        <f t="shared" si="63"/>
        <v>1</v>
      </c>
      <c r="AO73" s="59">
        <f t="shared" si="63"/>
        <v>1</v>
      </c>
      <c r="AP73" s="59">
        <f t="shared" si="63"/>
        <v>1</v>
      </c>
      <c r="AQ73" s="59">
        <f t="shared" si="63"/>
        <v>1</v>
      </c>
      <c r="AR73" s="59">
        <f t="shared" si="63"/>
        <v>1</v>
      </c>
      <c r="AS73" s="59">
        <f t="shared" si="63"/>
        <v>1</v>
      </c>
      <c r="AT73" s="60">
        <f t="shared" si="64"/>
        <v>10</v>
      </c>
    </row>
    <row r="74" spans="1:46" ht="12.6" customHeight="1" x14ac:dyDescent="0.15">
      <c r="A74" s="29" t="s">
        <v>327</v>
      </c>
      <c r="B74" s="31">
        <f>VLOOKUP(A74,Master!$A:$H,2,FALSE)</f>
        <v>41258</v>
      </c>
      <c r="C74" s="65">
        <f>VLOOKUP(A74,Master!$A:$H,3,FALSE)</f>
        <v>0.5</v>
      </c>
      <c r="D74" s="31" t="str">
        <f>VLOOKUP(A74,Master!$A:$H,4,FALSE)</f>
        <v>IHM</v>
      </c>
      <c r="E74" s="31" t="s">
        <v>18</v>
      </c>
      <c r="F74" s="31" t="s">
        <v>44</v>
      </c>
      <c r="G74" s="66">
        <f>VLOOKUP(A74,Master!$A:$H,7,FALSE)</f>
        <v>4</v>
      </c>
      <c r="H74" s="31" t="str">
        <f>VLOOKUP(A74,Master!$A:$H,8,FALSE)</f>
        <v>Boys</v>
      </c>
      <c r="I74" s="5" t="str">
        <f t="shared" si="44"/>
        <v>JOE1CTK3</v>
      </c>
      <c r="J74" s="5" t="str">
        <f t="shared" si="45"/>
        <v>SCSCTK3</v>
      </c>
      <c r="K74" s="5"/>
      <c r="L74" s="7"/>
      <c r="M74" s="51">
        <f t="shared" si="65"/>
        <v>2</v>
      </c>
      <c r="N74" s="51">
        <f t="shared" si="66"/>
        <v>0</v>
      </c>
      <c r="O74" s="51">
        <f t="shared" si="67"/>
        <v>1</v>
      </c>
      <c r="P74" s="51">
        <f t="shared" si="68"/>
        <v>0</v>
      </c>
      <c r="Q74" s="8" t="str">
        <f t="shared" si="60"/>
        <v>IHM2</v>
      </c>
      <c r="R74" s="59">
        <f t="shared" si="61"/>
        <v>0</v>
      </c>
      <c r="S74" s="59">
        <f t="shared" si="61"/>
        <v>0</v>
      </c>
      <c r="T74" s="59">
        <f t="shared" si="61"/>
        <v>0</v>
      </c>
      <c r="U74" s="59">
        <f t="shared" si="61"/>
        <v>1</v>
      </c>
      <c r="V74" s="59">
        <f t="shared" si="61"/>
        <v>0</v>
      </c>
      <c r="W74" s="59">
        <f t="shared" si="61"/>
        <v>0</v>
      </c>
      <c r="X74" s="59">
        <f t="shared" si="61"/>
        <v>0</v>
      </c>
      <c r="Y74" s="59">
        <f t="shared" si="61"/>
        <v>0</v>
      </c>
      <c r="Z74" s="58">
        <f t="shared" si="61"/>
        <v>0</v>
      </c>
      <c r="AA74" s="58">
        <f t="shared" si="61"/>
        <v>0</v>
      </c>
      <c r="AB74" s="58">
        <f t="shared" si="62"/>
        <v>0</v>
      </c>
      <c r="AC74" s="59">
        <f t="shared" si="62"/>
        <v>1</v>
      </c>
      <c r="AD74" s="59">
        <f t="shared" si="62"/>
        <v>0</v>
      </c>
      <c r="AE74" s="59">
        <f t="shared" si="62"/>
        <v>0</v>
      </c>
      <c r="AF74" s="59">
        <f t="shared" si="62"/>
        <v>1</v>
      </c>
      <c r="AG74" s="59">
        <f t="shared" si="62"/>
        <v>0</v>
      </c>
      <c r="AH74" s="59">
        <f t="shared" si="62"/>
        <v>1</v>
      </c>
      <c r="AI74" s="59">
        <f t="shared" si="62"/>
        <v>1</v>
      </c>
      <c r="AJ74" s="59">
        <f t="shared" si="62"/>
        <v>0</v>
      </c>
      <c r="AK74" s="59">
        <f t="shared" si="62"/>
        <v>1</v>
      </c>
      <c r="AL74" s="59">
        <f t="shared" si="63"/>
        <v>1</v>
      </c>
      <c r="AM74" s="59">
        <f t="shared" si="63"/>
        <v>0</v>
      </c>
      <c r="AN74" s="59">
        <f t="shared" si="63"/>
        <v>1</v>
      </c>
      <c r="AO74" s="59">
        <f t="shared" si="63"/>
        <v>0</v>
      </c>
      <c r="AP74" s="59">
        <f t="shared" si="63"/>
        <v>1</v>
      </c>
      <c r="AQ74" s="59">
        <f t="shared" si="63"/>
        <v>0</v>
      </c>
      <c r="AR74" s="59">
        <f t="shared" si="63"/>
        <v>1</v>
      </c>
      <c r="AS74" s="59">
        <f t="shared" si="63"/>
        <v>0</v>
      </c>
      <c r="AT74" s="60">
        <f t="shared" si="64"/>
        <v>10</v>
      </c>
    </row>
    <row r="75" spans="1:46" ht="12.6" customHeight="1" x14ac:dyDescent="0.15">
      <c r="A75" s="29" t="s">
        <v>328</v>
      </c>
      <c r="B75" s="31">
        <f>VLOOKUP(A75,Master!$A:$H,2,FALSE)</f>
        <v>41258</v>
      </c>
      <c r="C75" s="65">
        <f>VLOOKUP(A75,Master!$A:$H,3,FALSE)</f>
        <v>0.41666666666666702</v>
      </c>
      <c r="D75" s="31" t="str">
        <f>VLOOKUP(A75,Master!$A:$H,4,FALSE)</f>
        <v>HSP</v>
      </c>
      <c r="E75" s="31" t="s">
        <v>6</v>
      </c>
      <c r="F75" s="31" t="s">
        <v>20</v>
      </c>
      <c r="G75" s="66">
        <f>VLOOKUP(A75,Master!$A:$H,7,FALSE)</f>
        <v>4</v>
      </c>
      <c r="H75" s="31" t="str">
        <f>VLOOKUP(A75,Master!$A:$H,8,FALSE)</f>
        <v>Boys</v>
      </c>
      <c r="I75" s="5" t="str">
        <f t="shared" si="44"/>
        <v>SJN1CTK2</v>
      </c>
      <c r="J75" s="5" t="str">
        <f t="shared" si="45"/>
        <v>CTKCTK2</v>
      </c>
      <c r="K75" s="5"/>
      <c r="L75" s="7"/>
      <c r="M75" s="51">
        <f t="shared" si="65"/>
        <v>0</v>
      </c>
      <c r="N75" s="51">
        <f t="shared" si="66"/>
        <v>0</v>
      </c>
      <c r="O75" s="51">
        <f t="shared" si="67"/>
        <v>1</v>
      </c>
      <c r="P75" s="51">
        <f t="shared" si="68"/>
        <v>2</v>
      </c>
      <c r="Q75" s="8" t="str">
        <f t="shared" si="60"/>
        <v>IHM3</v>
      </c>
      <c r="R75" s="59">
        <f t="shared" ref="R75:AA84" si="69">SUM(COUNTIF($I$2:$I$151,CONCATENATE($Q75,R$64))+COUNTIF($I$2:$I$151,CONCATENATE(R$64,$Q75)))</f>
        <v>1</v>
      </c>
      <c r="S75" s="59">
        <f t="shared" si="69"/>
        <v>0</v>
      </c>
      <c r="T75" s="59">
        <f t="shared" si="69"/>
        <v>1</v>
      </c>
      <c r="U75" s="59">
        <f t="shared" si="69"/>
        <v>1</v>
      </c>
      <c r="V75" s="59">
        <f t="shared" si="69"/>
        <v>0</v>
      </c>
      <c r="W75" s="59">
        <f t="shared" si="69"/>
        <v>0</v>
      </c>
      <c r="X75" s="59">
        <f t="shared" si="69"/>
        <v>1</v>
      </c>
      <c r="Y75" s="59">
        <f t="shared" si="69"/>
        <v>1</v>
      </c>
      <c r="Z75" s="58">
        <f t="shared" si="69"/>
        <v>0</v>
      </c>
      <c r="AA75" s="58">
        <f t="shared" si="69"/>
        <v>0</v>
      </c>
      <c r="AB75" s="58">
        <f t="shared" ref="AB75:AK84" si="70">SUM(COUNTIF($I$2:$I$151,CONCATENATE($Q75,AB$64))+COUNTIF($I$2:$I$151,CONCATENATE(AB$64,$Q75)))</f>
        <v>0</v>
      </c>
      <c r="AC75" s="59">
        <f t="shared" si="70"/>
        <v>0</v>
      </c>
      <c r="AD75" s="59">
        <f t="shared" si="70"/>
        <v>0</v>
      </c>
      <c r="AE75" s="59">
        <f t="shared" si="70"/>
        <v>0</v>
      </c>
      <c r="AF75" s="59">
        <f t="shared" si="70"/>
        <v>1</v>
      </c>
      <c r="AG75" s="59">
        <f t="shared" si="70"/>
        <v>1</v>
      </c>
      <c r="AH75" s="59">
        <f t="shared" si="70"/>
        <v>1</v>
      </c>
      <c r="AI75" s="59">
        <f t="shared" si="70"/>
        <v>1</v>
      </c>
      <c r="AJ75" s="59">
        <f t="shared" si="70"/>
        <v>0</v>
      </c>
      <c r="AK75" s="59">
        <f t="shared" si="70"/>
        <v>1</v>
      </c>
      <c r="AL75" s="59">
        <f t="shared" ref="AL75:AS84" si="71">SUM(COUNTIF($I$2:$I$151,CONCATENATE($Q75,AL$64))+COUNTIF($I$2:$I$151,CONCATENATE(AL$64,$Q75)))</f>
        <v>0</v>
      </c>
      <c r="AM75" s="59">
        <f t="shared" si="71"/>
        <v>0</v>
      </c>
      <c r="AN75" s="59">
        <f t="shared" si="71"/>
        <v>0</v>
      </c>
      <c r="AO75" s="59">
        <f t="shared" si="71"/>
        <v>0</v>
      </c>
      <c r="AP75" s="59">
        <f t="shared" si="71"/>
        <v>0</v>
      </c>
      <c r="AQ75" s="59">
        <f t="shared" si="71"/>
        <v>0</v>
      </c>
      <c r="AR75" s="59">
        <f t="shared" si="71"/>
        <v>0</v>
      </c>
      <c r="AS75" s="59">
        <f t="shared" si="71"/>
        <v>0</v>
      </c>
      <c r="AT75" s="60">
        <f t="shared" si="64"/>
        <v>10</v>
      </c>
    </row>
    <row r="76" spans="1:46" ht="12.6" customHeight="1" x14ac:dyDescent="0.15">
      <c r="A76" s="29" t="s">
        <v>329</v>
      </c>
      <c r="B76" s="31">
        <f>VLOOKUP(A76,Master!$A:$H,2,FALSE)</f>
        <v>41258</v>
      </c>
      <c r="C76" s="65">
        <f>VLOOKUP(A76,Master!$A:$H,3,FALSE)</f>
        <v>0.58333333333333304</v>
      </c>
      <c r="D76" s="31" t="str">
        <f>VLOOKUP(A76,Master!$A:$H,4,FALSE)</f>
        <v>CTK</v>
      </c>
      <c r="E76" s="31" t="s">
        <v>25</v>
      </c>
      <c r="F76" s="31" t="s">
        <v>42</v>
      </c>
      <c r="G76" s="66">
        <f>VLOOKUP(A76,Master!$A:$H,7,FALSE)</f>
        <v>4</v>
      </c>
      <c r="H76" s="31" t="str">
        <f>VLOOKUP(A76,Master!$A:$H,8,FALSE)</f>
        <v>Boys</v>
      </c>
      <c r="I76" s="5" t="e">
        <f>CONCATENATE(#REF!,#REF!)</f>
        <v>#REF!</v>
      </c>
      <c r="J76" s="5" t="e">
        <f>CONCATENATE(#REF!,#REF!)</f>
        <v>#REF!</v>
      </c>
      <c r="K76" s="5"/>
      <c r="L76" s="7"/>
      <c r="M76" s="51">
        <f t="shared" si="65"/>
        <v>1</v>
      </c>
      <c r="N76" s="51">
        <f t="shared" si="66"/>
        <v>2</v>
      </c>
      <c r="O76" s="51">
        <f t="shared" si="67"/>
        <v>2</v>
      </c>
      <c r="P76" s="51">
        <f t="shared" si="68"/>
        <v>1</v>
      </c>
      <c r="Q76" s="8" t="str">
        <f t="shared" si="60"/>
        <v>JOE1</v>
      </c>
      <c r="R76" s="54">
        <f t="shared" si="69"/>
        <v>0</v>
      </c>
      <c r="S76" s="54">
        <f t="shared" si="69"/>
        <v>1</v>
      </c>
      <c r="T76" s="54">
        <f t="shared" si="69"/>
        <v>0</v>
      </c>
      <c r="U76" s="54">
        <f t="shared" si="69"/>
        <v>0</v>
      </c>
      <c r="V76" s="54">
        <f t="shared" si="69"/>
        <v>1</v>
      </c>
      <c r="W76" s="54">
        <f t="shared" si="69"/>
        <v>1</v>
      </c>
      <c r="X76" s="54">
        <f t="shared" si="69"/>
        <v>0</v>
      </c>
      <c r="Y76" s="54">
        <f t="shared" si="69"/>
        <v>0</v>
      </c>
      <c r="Z76" s="54">
        <f t="shared" si="69"/>
        <v>1</v>
      </c>
      <c r="AA76" s="54">
        <f t="shared" si="69"/>
        <v>1</v>
      </c>
      <c r="AB76" s="54">
        <f t="shared" si="70"/>
        <v>0</v>
      </c>
      <c r="AC76" s="58">
        <f t="shared" si="70"/>
        <v>0</v>
      </c>
      <c r="AD76" s="58">
        <f t="shared" si="70"/>
        <v>0</v>
      </c>
      <c r="AE76" s="54">
        <f t="shared" si="70"/>
        <v>1</v>
      </c>
      <c r="AF76" s="54">
        <f t="shared" si="70"/>
        <v>0</v>
      </c>
      <c r="AG76" s="54">
        <f t="shared" si="70"/>
        <v>0</v>
      </c>
      <c r="AH76" s="54">
        <f t="shared" si="70"/>
        <v>0</v>
      </c>
      <c r="AI76" s="54">
        <f t="shared" si="70"/>
        <v>0</v>
      </c>
      <c r="AJ76" s="54">
        <f t="shared" si="70"/>
        <v>1</v>
      </c>
      <c r="AK76" s="54">
        <f t="shared" si="70"/>
        <v>0</v>
      </c>
      <c r="AL76" s="54">
        <f t="shared" si="71"/>
        <v>0</v>
      </c>
      <c r="AM76" s="54">
        <f t="shared" si="71"/>
        <v>1</v>
      </c>
      <c r="AN76" s="54">
        <f t="shared" si="71"/>
        <v>0</v>
      </c>
      <c r="AO76" s="54">
        <f t="shared" si="71"/>
        <v>0</v>
      </c>
      <c r="AP76" s="54">
        <f t="shared" si="71"/>
        <v>0</v>
      </c>
      <c r="AQ76" s="54">
        <f t="shared" si="71"/>
        <v>1</v>
      </c>
      <c r="AR76" s="54">
        <f t="shared" si="71"/>
        <v>0</v>
      </c>
      <c r="AS76" s="54">
        <f t="shared" si="71"/>
        <v>1</v>
      </c>
      <c r="AT76" s="23">
        <f t="shared" si="64"/>
        <v>10</v>
      </c>
    </row>
    <row r="77" spans="1:46" ht="12.6" customHeight="1" x14ac:dyDescent="0.15">
      <c r="A77" s="29" t="s">
        <v>330</v>
      </c>
      <c r="B77" s="31">
        <f>VLOOKUP(A77,Master!$A:$H,2,FALSE)</f>
        <v>41258</v>
      </c>
      <c r="C77" s="65">
        <f>VLOOKUP(A77,Master!$A:$H,3,FALSE)</f>
        <v>0.5</v>
      </c>
      <c r="D77" s="31" t="str">
        <f>VLOOKUP(A77,Master!$A:$H,4,FALSE)</f>
        <v>MAR-C</v>
      </c>
      <c r="E77" s="31" t="s">
        <v>7</v>
      </c>
      <c r="F77" s="31" t="s">
        <v>4</v>
      </c>
      <c r="G77" s="66">
        <f>VLOOKUP(A77,Master!$A:$H,7,FALSE)</f>
        <v>4</v>
      </c>
      <c r="H77" s="31" t="str">
        <f>VLOOKUP(A77,Master!$A:$H,8,FALSE)</f>
        <v>Boys</v>
      </c>
      <c r="I77" s="5" t="e">
        <f>CONCATENATE(#REF!,#REF!)</f>
        <v>#REF!</v>
      </c>
      <c r="J77" s="5" t="e">
        <f>CONCATENATE(#REF!,#REF!)</f>
        <v>#REF!</v>
      </c>
      <c r="K77" s="5"/>
      <c r="L77" s="7"/>
      <c r="M77" s="51">
        <f t="shared" si="65"/>
        <v>1</v>
      </c>
      <c r="N77" s="51">
        <f t="shared" si="66"/>
        <v>1</v>
      </c>
      <c r="O77" s="51">
        <f t="shared" si="67"/>
        <v>2</v>
      </c>
      <c r="P77" s="51">
        <f t="shared" si="68"/>
        <v>1</v>
      </c>
      <c r="Q77" s="8" t="str">
        <f t="shared" si="60"/>
        <v>JOE2</v>
      </c>
      <c r="R77" s="54">
        <f t="shared" si="69"/>
        <v>0</v>
      </c>
      <c r="S77" s="54">
        <f t="shared" si="69"/>
        <v>1</v>
      </c>
      <c r="T77" s="54">
        <f t="shared" si="69"/>
        <v>0</v>
      </c>
      <c r="U77" s="54">
        <f t="shared" si="69"/>
        <v>0</v>
      </c>
      <c r="V77" s="54">
        <f t="shared" si="69"/>
        <v>1</v>
      </c>
      <c r="W77" s="54">
        <f t="shared" si="69"/>
        <v>1</v>
      </c>
      <c r="X77" s="54">
        <f t="shared" si="69"/>
        <v>0</v>
      </c>
      <c r="Y77" s="54">
        <f t="shared" si="69"/>
        <v>0</v>
      </c>
      <c r="Z77" s="54">
        <f t="shared" si="69"/>
        <v>1</v>
      </c>
      <c r="AA77" s="54">
        <f t="shared" si="69"/>
        <v>0</v>
      </c>
      <c r="AB77" s="54">
        <f t="shared" si="70"/>
        <v>0</v>
      </c>
      <c r="AC77" s="58">
        <f t="shared" si="70"/>
        <v>0</v>
      </c>
      <c r="AD77" s="58">
        <f t="shared" si="70"/>
        <v>0</v>
      </c>
      <c r="AE77" s="54">
        <f t="shared" si="70"/>
        <v>1</v>
      </c>
      <c r="AF77" s="54">
        <f t="shared" si="70"/>
        <v>0</v>
      </c>
      <c r="AG77" s="54">
        <f t="shared" si="70"/>
        <v>1</v>
      </c>
      <c r="AH77" s="54">
        <f t="shared" si="70"/>
        <v>0</v>
      </c>
      <c r="AI77" s="54">
        <f t="shared" si="70"/>
        <v>0</v>
      </c>
      <c r="AJ77" s="54">
        <f t="shared" si="70"/>
        <v>0</v>
      </c>
      <c r="AK77" s="54">
        <f t="shared" si="70"/>
        <v>0</v>
      </c>
      <c r="AL77" s="54">
        <f t="shared" si="71"/>
        <v>0</v>
      </c>
      <c r="AM77" s="54">
        <f t="shared" si="71"/>
        <v>1</v>
      </c>
      <c r="AN77" s="54">
        <f t="shared" si="71"/>
        <v>0</v>
      </c>
      <c r="AO77" s="54">
        <f t="shared" si="71"/>
        <v>1</v>
      </c>
      <c r="AP77" s="54">
        <f t="shared" si="71"/>
        <v>0</v>
      </c>
      <c r="AQ77" s="54">
        <f t="shared" si="71"/>
        <v>1</v>
      </c>
      <c r="AR77" s="54">
        <f t="shared" si="71"/>
        <v>0</v>
      </c>
      <c r="AS77" s="54">
        <f t="shared" si="71"/>
        <v>1</v>
      </c>
      <c r="AT77" s="23">
        <f t="shared" si="64"/>
        <v>10</v>
      </c>
    </row>
    <row r="78" spans="1:46" ht="12.6" customHeight="1" x14ac:dyDescent="0.15">
      <c r="A78" s="29" t="s">
        <v>331</v>
      </c>
      <c r="B78" s="31">
        <f>VLOOKUP(A78,Master!$A:$H,2,FALSE)</f>
        <v>41258</v>
      </c>
      <c r="C78" s="65">
        <f>VLOOKUP(A78,Master!$A:$H,3,FALSE)</f>
        <v>0.45833333333333298</v>
      </c>
      <c r="D78" s="31" t="str">
        <f>VLOOKUP(A78,Master!$A:$H,4,FALSE)</f>
        <v>JUD</v>
      </c>
      <c r="E78" s="31" t="s">
        <v>10</v>
      </c>
      <c r="F78" s="31" t="s">
        <v>24</v>
      </c>
      <c r="G78" s="66">
        <f>VLOOKUP(A78,Master!$A:$H,7,FALSE)</f>
        <v>4</v>
      </c>
      <c r="H78" s="31" t="str">
        <f>VLOOKUP(A78,Master!$A:$H,8,FALSE)</f>
        <v>Boys</v>
      </c>
      <c r="I78" s="5" t="str">
        <f t="shared" ref="I78:I105" si="72">CONCATENATE(E72,F72)</f>
        <v>SPC1CTK2</v>
      </c>
      <c r="J78" s="5" t="str">
        <f t="shared" ref="J78:J105" si="73">CONCATENATE(D72,F72)</f>
        <v>SCSCTK2</v>
      </c>
      <c r="K78" s="5"/>
      <c r="L78" s="7"/>
      <c r="M78" s="51">
        <f t="shared" si="65"/>
        <v>2</v>
      </c>
      <c r="N78" s="51">
        <f t="shared" si="66"/>
        <v>0</v>
      </c>
      <c r="O78" s="51">
        <f t="shared" si="67"/>
        <v>1</v>
      </c>
      <c r="P78" s="51">
        <f t="shared" si="68"/>
        <v>0</v>
      </c>
      <c r="Q78" s="8" t="str">
        <f t="shared" si="60"/>
        <v>JUD1</v>
      </c>
      <c r="R78" s="59">
        <f t="shared" si="69"/>
        <v>0</v>
      </c>
      <c r="S78" s="59">
        <f t="shared" si="69"/>
        <v>0</v>
      </c>
      <c r="T78" s="59">
        <f t="shared" si="69"/>
        <v>0</v>
      </c>
      <c r="U78" s="59">
        <f t="shared" si="69"/>
        <v>1</v>
      </c>
      <c r="V78" s="59">
        <f t="shared" si="69"/>
        <v>0</v>
      </c>
      <c r="W78" s="59">
        <f t="shared" si="69"/>
        <v>0</v>
      </c>
      <c r="X78" s="59">
        <f t="shared" si="69"/>
        <v>0</v>
      </c>
      <c r="Y78" s="59">
        <f t="shared" si="69"/>
        <v>0</v>
      </c>
      <c r="Z78" s="59">
        <f t="shared" si="69"/>
        <v>0</v>
      </c>
      <c r="AA78" s="59">
        <f t="shared" si="69"/>
        <v>0</v>
      </c>
      <c r="AB78" s="59">
        <f t="shared" si="70"/>
        <v>0</v>
      </c>
      <c r="AC78" s="59">
        <f t="shared" si="70"/>
        <v>1</v>
      </c>
      <c r="AD78" s="59">
        <f t="shared" si="70"/>
        <v>1</v>
      </c>
      <c r="AE78" s="58">
        <f t="shared" si="70"/>
        <v>0</v>
      </c>
      <c r="AF78" s="58">
        <f t="shared" si="70"/>
        <v>0</v>
      </c>
      <c r="AG78" s="59">
        <f t="shared" si="70"/>
        <v>0</v>
      </c>
      <c r="AH78" s="59">
        <f t="shared" si="70"/>
        <v>1</v>
      </c>
      <c r="AI78" s="59">
        <f t="shared" si="70"/>
        <v>1</v>
      </c>
      <c r="AJ78" s="59">
        <f t="shared" si="70"/>
        <v>0</v>
      </c>
      <c r="AK78" s="59">
        <f t="shared" si="70"/>
        <v>0</v>
      </c>
      <c r="AL78" s="59">
        <f t="shared" si="71"/>
        <v>1</v>
      </c>
      <c r="AM78" s="59">
        <f t="shared" si="71"/>
        <v>0</v>
      </c>
      <c r="AN78" s="59">
        <f t="shared" si="71"/>
        <v>1</v>
      </c>
      <c r="AO78" s="59">
        <f t="shared" si="71"/>
        <v>1</v>
      </c>
      <c r="AP78" s="59">
        <f t="shared" si="71"/>
        <v>1</v>
      </c>
      <c r="AQ78" s="59">
        <f t="shared" si="71"/>
        <v>0</v>
      </c>
      <c r="AR78" s="59">
        <f t="shared" si="71"/>
        <v>1</v>
      </c>
      <c r="AS78" s="59">
        <f t="shared" si="71"/>
        <v>0</v>
      </c>
      <c r="AT78" s="60">
        <f t="shared" si="64"/>
        <v>10</v>
      </c>
    </row>
    <row r="79" spans="1:46" ht="12.6" customHeight="1" x14ac:dyDescent="0.15">
      <c r="A79" s="29" t="s">
        <v>332</v>
      </c>
      <c r="B79" s="31">
        <f>VLOOKUP(A79,Master!$A:$H,2,FALSE)</f>
        <v>41258</v>
      </c>
      <c r="C79" s="65">
        <f>VLOOKUP(A79,Master!$A:$H,3,FALSE)</f>
        <v>0.45833333333333298</v>
      </c>
      <c r="D79" s="31" t="str">
        <f>VLOOKUP(A79,Master!$A:$H,4,FALSE)</f>
        <v>STM</v>
      </c>
      <c r="E79" s="31" t="s">
        <v>45</v>
      </c>
      <c r="F79" s="31" t="s">
        <v>49</v>
      </c>
      <c r="G79" s="66">
        <f>VLOOKUP(A79,Master!$A:$H,7,FALSE)</f>
        <v>4</v>
      </c>
      <c r="H79" s="31" t="str">
        <f>VLOOKUP(A79,Master!$A:$H,8,FALSE)</f>
        <v>Boys</v>
      </c>
      <c r="I79" s="5" t="str">
        <f t="shared" si="72"/>
        <v>STM3JUD1</v>
      </c>
      <c r="J79" s="5" t="str">
        <f t="shared" si="73"/>
        <v>CTKJUD1</v>
      </c>
      <c r="K79" s="5"/>
      <c r="L79" s="7"/>
      <c r="M79" s="51">
        <f t="shared" si="65"/>
        <v>0</v>
      </c>
      <c r="N79" s="51">
        <f t="shared" si="66"/>
        <v>2</v>
      </c>
      <c r="O79" s="51">
        <f t="shared" si="67"/>
        <v>1</v>
      </c>
      <c r="P79" s="51">
        <f t="shared" si="68"/>
        <v>2</v>
      </c>
      <c r="Q79" s="8" t="str">
        <f t="shared" si="60"/>
        <v>JUD2</v>
      </c>
      <c r="R79" s="59">
        <f t="shared" si="69"/>
        <v>1</v>
      </c>
      <c r="S79" s="59">
        <f t="shared" si="69"/>
        <v>0</v>
      </c>
      <c r="T79" s="59">
        <f t="shared" si="69"/>
        <v>1</v>
      </c>
      <c r="U79" s="59">
        <f t="shared" si="69"/>
        <v>1</v>
      </c>
      <c r="V79" s="59">
        <f t="shared" si="69"/>
        <v>0</v>
      </c>
      <c r="W79" s="59">
        <f t="shared" si="69"/>
        <v>0</v>
      </c>
      <c r="X79" s="59">
        <f t="shared" si="69"/>
        <v>1</v>
      </c>
      <c r="Y79" s="59">
        <f t="shared" si="69"/>
        <v>1</v>
      </c>
      <c r="Z79" s="59">
        <f t="shared" si="69"/>
        <v>0</v>
      </c>
      <c r="AA79" s="59">
        <f t="shared" si="69"/>
        <v>1</v>
      </c>
      <c r="AB79" s="59">
        <f t="shared" si="70"/>
        <v>1</v>
      </c>
      <c r="AC79" s="59">
        <f t="shared" si="70"/>
        <v>0</v>
      </c>
      <c r="AD79" s="59">
        <f t="shared" si="70"/>
        <v>0</v>
      </c>
      <c r="AE79" s="58">
        <f t="shared" si="70"/>
        <v>0</v>
      </c>
      <c r="AF79" s="58">
        <f t="shared" si="70"/>
        <v>0</v>
      </c>
      <c r="AG79" s="59">
        <f t="shared" si="70"/>
        <v>1</v>
      </c>
      <c r="AH79" s="59">
        <f t="shared" si="70"/>
        <v>0</v>
      </c>
      <c r="AI79" s="59">
        <f t="shared" si="70"/>
        <v>0</v>
      </c>
      <c r="AJ79" s="59">
        <f t="shared" si="70"/>
        <v>1</v>
      </c>
      <c r="AK79" s="59">
        <f t="shared" si="70"/>
        <v>1</v>
      </c>
      <c r="AL79" s="59">
        <f t="shared" si="71"/>
        <v>0</v>
      </c>
      <c r="AM79" s="59">
        <f t="shared" si="71"/>
        <v>0</v>
      </c>
      <c r="AN79" s="59">
        <f t="shared" si="71"/>
        <v>0</v>
      </c>
      <c r="AO79" s="59">
        <f t="shared" si="71"/>
        <v>0</v>
      </c>
      <c r="AP79" s="59">
        <f t="shared" si="71"/>
        <v>0</v>
      </c>
      <c r="AQ79" s="59">
        <f t="shared" si="71"/>
        <v>0</v>
      </c>
      <c r="AR79" s="59">
        <f t="shared" si="71"/>
        <v>0</v>
      </c>
      <c r="AS79" s="59">
        <f t="shared" si="71"/>
        <v>0</v>
      </c>
      <c r="AT79" s="60">
        <f t="shared" si="64"/>
        <v>10</v>
      </c>
    </row>
    <row r="80" spans="1:46" ht="12.6" customHeight="1" x14ac:dyDescent="0.15">
      <c r="A80" s="29" t="s">
        <v>333</v>
      </c>
      <c r="B80" s="31">
        <f>VLOOKUP(A80,Master!$A:$H,2,FALSE)</f>
        <v>41258</v>
      </c>
      <c r="C80" s="65">
        <f>VLOOKUP(A80,Master!$A:$H,3,FALSE)</f>
        <v>0.5</v>
      </c>
      <c r="D80" s="31" t="str">
        <f>VLOOKUP(A80,Master!$A:$H,4,FALSE)</f>
        <v>JOE</v>
      </c>
      <c r="E80" s="31" t="s">
        <v>48</v>
      </c>
      <c r="F80" s="31" t="s">
        <v>62</v>
      </c>
      <c r="G80" s="66">
        <f>VLOOKUP(A80,Master!$A:$H,7,FALSE)</f>
        <v>4</v>
      </c>
      <c r="H80" s="31" t="str">
        <f>VLOOKUP(A80,Master!$A:$H,8,FALSE)</f>
        <v>Boys</v>
      </c>
      <c r="I80" s="5" t="str">
        <f t="shared" si="72"/>
        <v>STM1SCL1</v>
      </c>
      <c r="J80" s="5" t="str">
        <f t="shared" si="73"/>
        <v>IHMSCL1</v>
      </c>
      <c r="K80" s="5"/>
      <c r="L80" s="7"/>
      <c r="M80" s="51">
        <f t="shared" si="65"/>
        <v>1</v>
      </c>
      <c r="N80" s="51">
        <f t="shared" si="66"/>
        <v>1</v>
      </c>
      <c r="O80" s="51">
        <f t="shared" si="67"/>
        <v>0</v>
      </c>
      <c r="P80" s="51">
        <f t="shared" si="68"/>
        <v>2</v>
      </c>
      <c r="Q80" s="8" t="str">
        <f t="shared" si="60"/>
        <v>NDA1</v>
      </c>
      <c r="R80" s="54">
        <f t="shared" si="69"/>
        <v>0</v>
      </c>
      <c r="S80" s="54">
        <f t="shared" si="69"/>
        <v>1</v>
      </c>
      <c r="T80" s="54">
        <f t="shared" si="69"/>
        <v>1</v>
      </c>
      <c r="U80" s="54">
        <f t="shared" si="69"/>
        <v>0</v>
      </c>
      <c r="V80" s="54">
        <f t="shared" si="69"/>
        <v>0</v>
      </c>
      <c r="W80" s="54">
        <f t="shared" si="69"/>
        <v>0</v>
      </c>
      <c r="X80" s="54">
        <f t="shared" si="69"/>
        <v>0</v>
      </c>
      <c r="Y80" s="54">
        <f t="shared" si="69"/>
        <v>1</v>
      </c>
      <c r="Z80" s="54">
        <f t="shared" si="69"/>
        <v>0</v>
      </c>
      <c r="AA80" s="54">
        <f t="shared" si="69"/>
        <v>0</v>
      </c>
      <c r="AB80" s="54">
        <f t="shared" si="70"/>
        <v>1</v>
      </c>
      <c r="AC80" s="54">
        <f t="shared" si="70"/>
        <v>0</v>
      </c>
      <c r="AD80" s="54">
        <f t="shared" si="70"/>
        <v>1</v>
      </c>
      <c r="AE80" s="54">
        <f t="shared" si="70"/>
        <v>0</v>
      </c>
      <c r="AF80" s="54">
        <f t="shared" si="70"/>
        <v>1</v>
      </c>
      <c r="AG80" s="58">
        <f t="shared" si="70"/>
        <v>0</v>
      </c>
      <c r="AH80" s="54">
        <f t="shared" si="70"/>
        <v>0</v>
      </c>
      <c r="AI80" s="54">
        <f t="shared" si="70"/>
        <v>0</v>
      </c>
      <c r="AJ80" s="54">
        <f t="shared" si="70"/>
        <v>0</v>
      </c>
      <c r="AK80" s="54">
        <f t="shared" si="70"/>
        <v>1</v>
      </c>
      <c r="AL80" s="54">
        <f t="shared" si="71"/>
        <v>0</v>
      </c>
      <c r="AM80" s="54">
        <f t="shared" si="71"/>
        <v>1</v>
      </c>
      <c r="AN80" s="54">
        <f t="shared" si="71"/>
        <v>0</v>
      </c>
      <c r="AO80" s="54">
        <f t="shared" si="71"/>
        <v>0</v>
      </c>
      <c r="AP80" s="54">
        <f t="shared" si="71"/>
        <v>0</v>
      </c>
      <c r="AQ80" s="54">
        <f t="shared" si="71"/>
        <v>1</v>
      </c>
      <c r="AR80" s="54">
        <f t="shared" si="71"/>
        <v>0</v>
      </c>
      <c r="AS80" s="54">
        <f t="shared" si="71"/>
        <v>1</v>
      </c>
      <c r="AT80" s="23">
        <f t="shared" si="64"/>
        <v>10</v>
      </c>
    </row>
    <row r="81" spans="1:46" ht="12.6" customHeight="1" x14ac:dyDescent="0.15">
      <c r="A81" s="29" t="s">
        <v>334</v>
      </c>
      <c r="B81" s="31">
        <f>VLOOKUP(A81,Master!$A:$H,2,FALSE)</f>
        <v>41258</v>
      </c>
      <c r="C81" s="65">
        <f>VLOOKUP(A81,Master!$A:$H,3,FALSE)</f>
        <v>0.45833333333333398</v>
      </c>
      <c r="D81" s="31" t="str">
        <f>VLOOKUP(A81,Master!$A:$H,4,FALSE)</f>
        <v>IHM</v>
      </c>
      <c r="E81" s="31" t="s">
        <v>60</v>
      </c>
      <c r="F81" s="31" t="s">
        <v>13</v>
      </c>
      <c r="G81" s="66">
        <f>VLOOKUP(A81,Master!$A:$H,7,FALSE)</f>
        <v>4</v>
      </c>
      <c r="H81" s="31" t="str">
        <f>VLOOKUP(A81,Master!$A:$H,8,FALSE)</f>
        <v>Boys</v>
      </c>
      <c r="I81" s="5" t="str">
        <f t="shared" si="72"/>
        <v>IHM2OLA1</v>
      </c>
      <c r="J81" s="5" t="str">
        <f t="shared" si="73"/>
        <v>HSPOLA1</v>
      </c>
      <c r="K81" s="5"/>
      <c r="L81" s="7"/>
      <c r="M81" s="51">
        <f t="shared" si="65"/>
        <v>0</v>
      </c>
      <c r="N81" s="51">
        <f t="shared" si="66"/>
        <v>2</v>
      </c>
      <c r="O81" s="51">
        <f t="shared" si="67"/>
        <v>2</v>
      </c>
      <c r="P81" s="51">
        <f t="shared" si="68"/>
        <v>2</v>
      </c>
      <c r="Q81" s="8" t="str">
        <f t="shared" si="60"/>
        <v>OLA1</v>
      </c>
      <c r="R81" s="59">
        <f t="shared" si="69"/>
        <v>1</v>
      </c>
      <c r="S81" s="59">
        <f t="shared" si="69"/>
        <v>0</v>
      </c>
      <c r="T81" s="59">
        <f t="shared" si="69"/>
        <v>1</v>
      </c>
      <c r="U81" s="59">
        <f t="shared" si="69"/>
        <v>0</v>
      </c>
      <c r="V81" s="59">
        <f t="shared" si="69"/>
        <v>1</v>
      </c>
      <c r="W81" s="59">
        <f t="shared" si="69"/>
        <v>1</v>
      </c>
      <c r="X81" s="59">
        <f t="shared" si="69"/>
        <v>1</v>
      </c>
      <c r="Y81" s="59">
        <f t="shared" si="69"/>
        <v>1</v>
      </c>
      <c r="Z81" s="59">
        <f t="shared" si="69"/>
        <v>0</v>
      </c>
      <c r="AA81" s="59">
        <f t="shared" si="69"/>
        <v>1</v>
      </c>
      <c r="AB81" s="59">
        <f t="shared" si="70"/>
        <v>1</v>
      </c>
      <c r="AC81" s="59">
        <f t="shared" si="70"/>
        <v>0</v>
      </c>
      <c r="AD81" s="59">
        <f t="shared" si="70"/>
        <v>0</v>
      </c>
      <c r="AE81" s="59">
        <f t="shared" si="70"/>
        <v>1</v>
      </c>
      <c r="AF81" s="59">
        <f t="shared" si="70"/>
        <v>0</v>
      </c>
      <c r="AG81" s="59">
        <f t="shared" si="70"/>
        <v>0</v>
      </c>
      <c r="AH81" s="58">
        <f t="shared" si="70"/>
        <v>0</v>
      </c>
      <c r="AI81" s="58">
        <f t="shared" si="70"/>
        <v>0</v>
      </c>
      <c r="AJ81" s="59">
        <f t="shared" si="70"/>
        <v>1</v>
      </c>
      <c r="AK81" s="59">
        <f t="shared" si="70"/>
        <v>0</v>
      </c>
      <c r="AL81" s="59">
        <f t="shared" si="71"/>
        <v>0</v>
      </c>
      <c r="AM81" s="59">
        <f t="shared" si="71"/>
        <v>0</v>
      </c>
      <c r="AN81" s="59">
        <f t="shared" si="71"/>
        <v>0</v>
      </c>
      <c r="AO81" s="59">
        <f t="shared" si="71"/>
        <v>0</v>
      </c>
      <c r="AP81" s="59">
        <f t="shared" si="71"/>
        <v>0</v>
      </c>
      <c r="AQ81" s="59">
        <f t="shared" si="71"/>
        <v>0</v>
      </c>
      <c r="AR81" s="59">
        <f t="shared" si="71"/>
        <v>0</v>
      </c>
      <c r="AS81" s="59">
        <f t="shared" si="71"/>
        <v>0</v>
      </c>
      <c r="AT81" s="60">
        <f t="shared" si="64"/>
        <v>10</v>
      </c>
    </row>
    <row r="82" spans="1:46" ht="12.6" customHeight="1" x14ac:dyDescent="0.15">
      <c r="A82" s="29" t="s">
        <v>335</v>
      </c>
      <c r="B82" s="31">
        <f>VLOOKUP(A82,Master!$A:$H,2,FALSE)</f>
        <v>41258</v>
      </c>
      <c r="C82" s="65">
        <f>VLOOKUP(A82,Master!$A:$H,3,FALSE)</f>
        <v>0.54166666666666696</v>
      </c>
      <c r="D82" s="31" t="str">
        <f>VLOOKUP(A82,Master!$A:$H,4,FALSE)</f>
        <v>BRG</v>
      </c>
      <c r="E82" s="31" t="s">
        <v>19</v>
      </c>
      <c r="F82" s="31" t="s">
        <v>11</v>
      </c>
      <c r="G82" s="66">
        <f>VLOOKUP(A82,Master!$A:$H,7,FALSE)</f>
        <v>4</v>
      </c>
      <c r="H82" s="31" t="str">
        <f>VLOOKUP(A82,Master!$A:$H,8,FALSE)</f>
        <v>Boys</v>
      </c>
      <c r="I82" s="5" t="str">
        <f t="shared" si="72"/>
        <v>OLA2HSP1</v>
      </c>
      <c r="J82" s="5" t="str">
        <f t="shared" si="73"/>
        <v>CTKHSP1</v>
      </c>
      <c r="K82" s="5"/>
      <c r="L82" s="7"/>
      <c r="M82" s="51">
        <f t="shared" si="65"/>
        <v>0</v>
      </c>
      <c r="N82" s="51">
        <f t="shared" si="66"/>
        <v>2</v>
      </c>
      <c r="O82" s="51">
        <f t="shared" si="67"/>
        <v>1</v>
      </c>
      <c r="P82" s="51">
        <f t="shared" si="68"/>
        <v>2</v>
      </c>
      <c r="Q82" s="8" t="str">
        <f t="shared" si="60"/>
        <v>OLA2</v>
      </c>
      <c r="R82" s="59">
        <f t="shared" si="69"/>
        <v>1</v>
      </c>
      <c r="S82" s="59">
        <f t="shared" si="69"/>
        <v>0</v>
      </c>
      <c r="T82" s="59">
        <f t="shared" si="69"/>
        <v>1</v>
      </c>
      <c r="U82" s="59">
        <f t="shared" si="69"/>
        <v>0</v>
      </c>
      <c r="V82" s="59">
        <f t="shared" si="69"/>
        <v>1</v>
      </c>
      <c r="W82" s="59">
        <f t="shared" si="69"/>
        <v>0</v>
      </c>
      <c r="X82" s="59">
        <f t="shared" si="69"/>
        <v>1</v>
      </c>
      <c r="Y82" s="59">
        <f t="shared" si="69"/>
        <v>1</v>
      </c>
      <c r="Z82" s="59">
        <f t="shared" si="69"/>
        <v>0</v>
      </c>
      <c r="AA82" s="59">
        <f t="shared" si="69"/>
        <v>1</v>
      </c>
      <c r="AB82" s="59">
        <f t="shared" si="70"/>
        <v>1</v>
      </c>
      <c r="AC82" s="59">
        <f t="shared" si="70"/>
        <v>0</v>
      </c>
      <c r="AD82" s="59">
        <f t="shared" si="70"/>
        <v>0</v>
      </c>
      <c r="AE82" s="59">
        <f t="shared" si="70"/>
        <v>1</v>
      </c>
      <c r="AF82" s="59">
        <f t="shared" si="70"/>
        <v>0</v>
      </c>
      <c r="AG82" s="59">
        <f t="shared" si="70"/>
        <v>0</v>
      </c>
      <c r="AH82" s="58">
        <f t="shared" si="70"/>
        <v>0</v>
      </c>
      <c r="AI82" s="58">
        <f t="shared" si="70"/>
        <v>0</v>
      </c>
      <c r="AJ82" s="59">
        <f t="shared" si="70"/>
        <v>1</v>
      </c>
      <c r="AK82" s="59">
        <f t="shared" si="70"/>
        <v>1</v>
      </c>
      <c r="AL82" s="59">
        <f t="shared" si="71"/>
        <v>0</v>
      </c>
      <c r="AM82" s="59">
        <f t="shared" si="71"/>
        <v>0</v>
      </c>
      <c r="AN82" s="59">
        <f t="shared" si="71"/>
        <v>0</v>
      </c>
      <c r="AO82" s="59">
        <f t="shared" si="71"/>
        <v>0</v>
      </c>
      <c r="AP82" s="59">
        <f t="shared" si="71"/>
        <v>0</v>
      </c>
      <c r="AQ82" s="59">
        <f t="shared" si="71"/>
        <v>0</v>
      </c>
      <c r="AR82" s="59">
        <f t="shared" si="71"/>
        <v>0</v>
      </c>
      <c r="AS82" s="59">
        <f t="shared" si="71"/>
        <v>0</v>
      </c>
      <c r="AT82" s="60">
        <f t="shared" si="64"/>
        <v>10</v>
      </c>
    </row>
    <row r="83" spans="1:46" ht="12.6" customHeight="1" x14ac:dyDescent="0.15">
      <c r="A83" s="29" t="s">
        <v>336</v>
      </c>
      <c r="B83" s="31">
        <f>VLOOKUP(A83,Master!$A:$H,2,FALSE)</f>
        <v>41258</v>
      </c>
      <c r="C83" s="65">
        <f>VLOOKUP(A83,Master!$A:$H,3,FALSE)</f>
        <v>0.5</v>
      </c>
      <c r="D83" s="31" t="str">
        <f>VLOOKUP(A83,Master!$A:$H,4,FALSE)</f>
        <v>BRG</v>
      </c>
      <c r="E83" s="31" t="s">
        <v>22</v>
      </c>
      <c r="F83" s="31" t="s">
        <v>46</v>
      </c>
      <c r="G83" s="66">
        <f>VLOOKUP(A83,Master!$A:$H,7,FALSE)</f>
        <v>4</v>
      </c>
      <c r="H83" s="31" t="str">
        <f>VLOOKUP(A83,Master!$A:$H,8,FALSE)</f>
        <v>Boys</v>
      </c>
      <c r="I83" s="5" t="str">
        <f t="shared" si="72"/>
        <v>BRG1CTK1</v>
      </c>
      <c r="J83" s="5" t="str">
        <f t="shared" si="73"/>
        <v>MAR-CCTK1</v>
      </c>
      <c r="K83" s="5"/>
      <c r="L83" s="7"/>
      <c r="M83" s="51">
        <f t="shared" si="65"/>
        <v>2</v>
      </c>
      <c r="N83" s="51">
        <f t="shared" si="66"/>
        <v>0</v>
      </c>
      <c r="O83" s="51">
        <f t="shared" si="67"/>
        <v>1</v>
      </c>
      <c r="P83" s="51">
        <f t="shared" si="68"/>
        <v>0</v>
      </c>
      <c r="Q83" s="8" t="str">
        <f t="shared" si="60"/>
        <v>SCL1</v>
      </c>
      <c r="R83" s="54">
        <f t="shared" si="69"/>
        <v>0</v>
      </c>
      <c r="S83" s="54">
        <f t="shared" si="69"/>
        <v>0</v>
      </c>
      <c r="T83" s="54">
        <f t="shared" si="69"/>
        <v>0</v>
      </c>
      <c r="U83" s="54">
        <f t="shared" si="69"/>
        <v>1</v>
      </c>
      <c r="V83" s="54">
        <f t="shared" si="69"/>
        <v>0</v>
      </c>
      <c r="W83" s="54">
        <f t="shared" si="69"/>
        <v>0</v>
      </c>
      <c r="X83" s="54">
        <f t="shared" si="69"/>
        <v>0</v>
      </c>
      <c r="Y83" s="54">
        <f t="shared" si="69"/>
        <v>0</v>
      </c>
      <c r="Z83" s="54">
        <f t="shared" si="69"/>
        <v>0</v>
      </c>
      <c r="AA83" s="54">
        <f t="shared" si="69"/>
        <v>0</v>
      </c>
      <c r="AB83" s="54">
        <f t="shared" si="70"/>
        <v>0</v>
      </c>
      <c r="AC83" s="54">
        <f t="shared" si="70"/>
        <v>1</v>
      </c>
      <c r="AD83" s="54">
        <f t="shared" si="70"/>
        <v>0</v>
      </c>
      <c r="AE83" s="54">
        <f t="shared" si="70"/>
        <v>0</v>
      </c>
      <c r="AF83" s="54">
        <f t="shared" si="70"/>
        <v>1</v>
      </c>
      <c r="AG83" s="54">
        <f t="shared" si="70"/>
        <v>0</v>
      </c>
      <c r="AH83" s="54">
        <f t="shared" si="70"/>
        <v>1</v>
      </c>
      <c r="AI83" s="54">
        <f t="shared" si="70"/>
        <v>1</v>
      </c>
      <c r="AJ83" s="58">
        <f t="shared" si="70"/>
        <v>0</v>
      </c>
      <c r="AK83" s="54">
        <f t="shared" si="70"/>
        <v>0</v>
      </c>
      <c r="AL83" s="54">
        <f t="shared" si="71"/>
        <v>1</v>
      </c>
      <c r="AM83" s="54">
        <f t="shared" si="71"/>
        <v>0</v>
      </c>
      <c r="AN83" s="54">
        <f t="shared" si="71"/>
        <v>1</v>
      </c>
      <c r="AO83" s="54">
        <f t="shared" si="71"/>
        <v>1</v>
      </c>
      <c r="AP83" s="54">
        <f t="shared" si="71"/>
        <v>1</v>
      </c>
      <c r="AQ83" s="54">
        <f t="shared" si="71"/>
        <v>0</v>
      </c>
      <c r="AR83" s="54">
        <f t="shared" si="71"/>
        <v>1</v>
      </c>
      <c r="AS83" s="54">
        <f t="shared" si="71"/>
        <v>0</v>
      </c>
      <c r="AT83" s="23">
        <f t="shared" si="64"/>
        <v>10</v>
      </c>
    </row>
    <row r="84" spans="1:46" ht="12.6" customHeight="1" x14ac:dyDescent="0.15">
      <c r="A84" s="29" t="s">
        <v>337</v>
      </c>
      <c r="B84" s="31">
        <f>VLOOKUP(A84,Master!$A:$H,2,FALSE)</f>
        <v>41258</v>
      </c>
      <c r="C84" s="65">
        <f>VLOOKUP(A84,Master!$A:$H,3,FALSE)</f>
        <v>0.45833333333333298</v>
      </c>
      <c r="D84" s="31" t="str">
        <f>VLOOKUP(A84,Master!$A:$H,4,FALSE)</f>
        <v>OLA</v>
      </c>
      <c r="E84" s="31" t="s">
        <v>14</v>
      </c>
      <c r="F84" s="31" t="s">
        <v>9</v>
      </c>
      <c r="G84" s="66">
        <f>VLOOKUP(A84,Master!$A:$H,7,FALSE)</f>
        <v>4</v>
      </c>
      <c r="H84" s="31" t="str">
        <f>VLOOKUP(A84,Master!$A:$H,8,FALSE)</f>
        <v>Boys</v>
      </c>
      <c r="I84" s="5" t="str">
        <f t="shared" si="72"/>
        <v>BRG3JUD2</v>
      </c>
      <c r="J84" s="5" t="str">
        <f t="shared" si="73"/>
        <v>JUDJUD2</v>
      </c>
      <c r="K84" s="5"/>
      <c r="L84" s="7"/>
      <c r="M84" s="51">
        <f t="shared" si="65"/>
        <v>0</v>
      </c>
      <c r="N84" s="51">
        <f t="shared" si="66"/>
        <v>2</v>
      </c>
      <c r="O84" s="51">
        <f t="shared" si="67"/>
        <v>1</v>
      </c>
      <c r="P84" s="51">
        <f t="shared" si="68"/>
        <v>2</v>
      </c>
      <c r="Q84" s="8" t="str">
        <f t="shared" si="60"/>
        <v>SCS1</v>
      </c>
      <c r="R84" s="59">
        <f t="shared" si="69"/>
        <v>1</v>
      </c>
      <c r="S84" s="59">
        <f t="shared" si="69"/>
        <v>0</v>
      </c>
      <c r="T84" s="59">
        <f t="shared" si="69"/>
        <v>1</v>
      </c>
      <c r="U84" s="59">
        <f t="shared" si="69"/>
        <v>1</v>
      </c>
      <c r="V84" s="59">
        <f t="shared" si="69"/>
        <v>0</v>
      </c>
      <c r="W84" s="59">
        <f t="shared" si="69"/>
        <v>0</v>
      </c>
      <c r="X84" s="59">
        <f t="shared" si="69"/>
        <v>1</v>
      </c>
      <c r="Y84" s="59">
        <f t="shared" si="69"/>
        <v>1</v>
      </c>
      <c r="Z84" s="59">
        <f t="shared" si="69"/>
        <v>0</v>
      </c>
      <c r="AA84" s="59">
        <f t="shared" si="69"/>
        <v>1</v>
      </c>
      <c r="AB84" s="59">
        <f t="shared" si="70"/>
        <v>1</v>
      </c>
      <c r="AC84" s="59">
        <f t="shared" si="70"/>
        <v>0</v>
      </c>
      <c r="AD84" s="59">
        <f t="shared" si="70"/>
        <v>0</v>
      </c>
      <c r="AE84" s="59">
        <f t="shared" si="70"/>
        <v>0</v>
      </c>
      <c r="AF84" s="59">
        <f t="shared" si="70"/>
        <v>1</v>
      </c>
      <c r="AG84" s="59">
        <f t="shared" si="70"/>
        <v>1</v>
      </c>
      <c r="AH84" s="59">
        <f t="shared" si="70"/>
        <v>0</v>
      </c>
      <c r="AI84" s="59">
        <f t="shared" si="70"/>
        <v>1</v>
      </c>
      <c r="AJ84" s="59">
        <f t="shared" si="70"/>
        <v>0</v>
      </c>
      <c r="AK84" s="58">
        <f t="shared" si="70"/>
        <v>0</v>
      </c>
      <c r="AL84" s="59">
        <f t="shared" si="71"/>
        <v>0</v>
      </c>
      <c r="AM84" s="59">
        <f t="shared" si="71"/>
        <v>0</v>
      </c>
      <c r="AN84" s="59">
        <f t="shared" si="71"/>
        <v>0</v>
      </c>
      <c r="AO84" s="59">
        <f t="shared" si="71"/>
        <v>0</v>
      </c>
      <c r="AP84" s="59">
        <f t="shared" si="71"/>
        <v>0</v>
      </c>
      <c r="AQ84" s="59">
        <f t="shared" si="71"/>
        <v>0</v>
      </c>
      <c r="AR84" s="59">
        <f t="shared" si="71"/>
        <v>0</v>
      </c>
      <c r="AS84" s="59">
        <f t="shared" si="71"/>
        <v>0</v>
      </c>
      <c r="AT84" s="60">
        <f t="shared" si="64"/>
        <v>10</v>
      </c>
    </row>
    <row r="85" spans="1:46" ht="12.6" customHeight="1" x14ac:dyDescent="0.15">
      <c r="A85" s="29" t="s">
        <v>338</v>
      </c>
      <c r="B85" s="31">
        <f>VLOOKUP(A85,Master!$A:$H,2,FALSE)</f>
        <v>41258</v>
      </c>
      <c r="C85" s="65">
        <f>VLOOKUP(A85,Master!$A:$H,3,FALSE)</f>
        <v>0.45833333333333298</v>
      </c>
      <c r="D85" s="31" t="str">
        <f>VLOOKUP(A85,Master!$A:$H,4,FALSE)</f>
        <v>HSP</v>
      </c>
      <c r="E85" s="31" t="s">
        <v>43</v>
      </c>
      <c r="F85" s="31" t="s">
        <v>15</v>
      </c>
      <c r="G85" s="66">
        <f>VLOOKUP(A85,Master!$A:$H,7,FALSE)</f>
        <v>4</v>
      </c>
      <c r="H85" s="31" t="str">
        <f>VLOOKUP(A85,Master!$A:$H,8,FALSE)</f>
        <v>Boys</v>
      </c>
      <c r="I85" s="5" t="str">
        <f t="shared" si="72"/>
        <v>HSP2SCS1</v>
      </c>
      <c r="J85" s="5" t="str">
        <f t="shared" si="73"/>
        <v>STMSCS1</v>
      </c>
      <c r="K85" s="5"/>
      <c r="L85" s="7"/>
      <c r="M85" s="51">
        <f t="shared" si="65"/>
        <v>1</v>
      </c>
      <c r="N85" s="51">
        <f t="shared" si="66"/>
        <v>2</v>
      </c>
      <c r="O85" s="51">
        <f t="shared" si="67"/>
        <v>2</v>
      </c>
      <c r="P85" s="51">
        <f t="shared" si="68"/>
        <v>1</v>
      </c>
      <c r="Q85" s="8" t="str">
        <f t="shared" si="60"/>
        <v>SJN1</v>
      </c>
      <c r="R85" s="54">
        <f t="shared" ref="R85:AA92" si="74">SUM(COUNTIF($I$2:$I$151,CONCATENATE($Q85,R$64))+COUNTIF($I$2:$I$151,CONCATENATE(R$64,$Q85)))</f>
        <v>0</v>
      </c>
      <c r="S85" s="54">
        <f t="shared" si="74"/>
        <v>1</v>
      </c>
      <c r="T85" s="54">
        <f t="shared" si="74"/>
        <v>0</v>
      </c>
      <c r="U85" s="54">
        <f t="shared" si="74"/>
        <v>0</v>
      </c>
      <c r="V85" s="54">
        <f t="shared" si="74"/>
        <v>1</v>
      </c>
      <c r="W85" s="54">
        <f t="shared" si="74"/>
        <v>1</v>
      </c>
      <c r="X85" s="54">
        <f t="shared" si="74"/>
        <v>1</v>
      </c>
      <c r="Y85" s="54">
        <f t="shared" si="74"/>
        <v>0</v>
      </c>
      <c r="Z85" s="54">
        <f t="shared" si="74"/>
        <v>1</v>
      </c>
      <c r="AA85" s="54">
        <f t="shared" si="74"/>
        <v>1</v>
      </c>
      <c r="AB85" s="54">
        <f t="shared" ref="AB85:AK92" si="75">SUM(COUNTIF($I$2:$I$151,CONCATENATE($Q85,AB$64))+COUNTIF($I$2:$I$151,CONCATENATE(AB$64,$Q85)))</f>
        <v>0</v>
      </c>
      <c r="AC85" s="54">
        <f t="shared" si="75"/>
        <v>0</v>
      </c>
      <c r="AD85" s="54">
        <f t="shared" si="75"/>
        <v>0</v>
      </c>
      <c r="AE85" s="54">
        <f t="shared" si="75"/>
        <v>1</v>
      </c>
      <c r="AF85" s="54">
        <f t="shared" si="75"/>
        <v>0</v>
      </c>
      <c r="AG85" s="54">
        <f t="shared" si="75"/>
        <v>0</v>
      </c>
      <c r="AH85" s="54">
        <f t="shared" si="75"/>
        <v>0</v>
      </c>
      <c r="AI85" s="54">
        <f t="shared" si="75"/>
        <v>0</v>
      </c>
      <c r="AJ85" s="54">
        <f t="shared" si="75"/>
        <v>1</v>
      </c>
      <c r="AK85" s="54">
        <f t="shared" si="75"/>
        <v>0</v>
      </c>
      <c r="AL85" s="58">
        <f t="shared" ref="AL85:AS92" si="76">SUM(COUNTIF($I$2:$I$151,CONCATENATE($Q85,AL$64))+COUNTIF($I$2:$I$151,CONCATENATE(AL$64,$Q85)))</f>
        <v>0</v>
      </c>
      <c r="AM85" s="58">
        <f t="shared" si="76"/>
        <v>0</v>
      </c>
      <c r="AN85" s="54">
        <f t="shared" si="76"/>
        <v>0</v>
      </c>
      <c r="AO85" s="54">
        <f t="shared" si="76"/>
        <v>0</v>
      </c>
      <c r="AP85" s="54">
        <f t="shared" si="76"/>
        <v>0</v>
      </c>
      <c r="AQ85" s="54">
        <f t="shared" si="76"/>
        <v>1</v>
      </c>
      <c r="AR85" s="54">
        <f t="shared" si="76"/>
        <v>0</v>
      </c>
      <c r="AS85" s="54">
        <f t="shared" si="76"/>
        <v>1</v>
      </c>
      <c r="AT85" s="23">
        <f t="shared" si="64"/>
        <v>10</v>
      </c>
    </row>
    <row r="86" spans="1:46" ht="12.6" customHeight="1" x14ac:dyDescent="0.15">
      <c r="A86" s="29" t="s">
        <v>339</v>
      </c>
      <c r="B86" s="31">
        <f>VLOOKUP(A86,Master!$A:$H,2,FALSE)</f>
        <v>41279</v>
      </c>
      <c r="C86" s="65">
        <f>VLOOKUP(A86,Master!$A:$H,3,FALSE)</f>
        <v>0.45833333333333298</v>
      </c>
      <c r="D86" s="31" t="str">
        <f>VLOOKUP(A86,Master!$A:$H,4,FALSE)</f>
        <v>OLA</v>
      </c>
      <c r="E86" s="31" t="s">
        <v>15</v>
      </c>
      <c r="F86" s="31" t="s">
        <v>19</v>
      </c>
      <c r="G86" s="66">
        <f>VLOOKUP(A86,Master!$A:$H,7,FALSE)</f>
        <v>4</v>
      </c>
      <c r="H86" s="31" t="str">
        <f>VLOOKUP(A86,Master!$A:$H,8,FALSE)</f>
        <v>Boys</v>
      </c>
      <c r="I86" s="5" t="str">
        <f t="shared" si="72"/>
        <v>NDA1IHM3</v>
      </c>
      <c r="J86" s="5" t="str">
        <f t="shared" si="73"/>
        <v>JOEIHM3</v>
      </c>
      <c r="K86" s="5"/>
      <c r="L86" s="7"/>
      <c r="M86" s="51">
        <f t="shared" si="65"/>
        <v>1</v>
      </c>
      <c r="N86" s="51">
        <f t="shared" si="66"/>
        <v>1</v>
      </c>
      <c r="O86" s="51">
        <f t="shared" si="67"/>
        <v>2</v>
      </c>
      <c r="P86" s="51">
        <f t="shared" si="68"/>
        <v>1</v>
      </c>
      <c r="Q86" s="8" t="str">
        <f t="shared" si="60"/>
        <v>SJN2</v>
      </c>
      <c r="R86" s="54">
        <f t="shared" si="74"/>
        <v>0</v>
      </c>
      <c r="S86" s="54">
        <f t="shared" si="74"/>
        <v>1</v>
      </c>
      <c r="T86" s="54">
        <f t="shared" si="74"/>
        <v>0</v>
      </c>
      <c r="U86" s="54">
        <f t="shared" si="74"/>
        <v>0</v>
      </c>
      <c r="V86" s="54">
        <f t="shared" si="74"/>
        <v>1</v>
      </c>
      <c r="W86" s="54">
        <f t="shared" si="74"/>
        <v>1</v>
      </c>
      <c r="X86" s="54">
        <f t="shared" si="74"/>
        <v>0</v>
      </c>
      <c r="Y86" s="54">
        <f t="shared" si="74"/>
        <v>0</v>
      </c>
      <c r="Z86" s="54">
        <f t="shared" si="74"/>
        <v>1</v>
      </c>
      <c r="AA86" s="54">
        <f t="shared" si="74"/>
        <v>0</v>
      </c>
      <c r="AB86" s="54">
        <f t="shared" si="75"/>
        <v>0</v>
      </c>
      <c r="AC86" s="54">
        <f t="shared" si="75"/>
        <v>1</v>
      </c>
      <c r="AD86" s="54">
        <f t="shared" si="75"/>
        <v>1</v>
      </c>
      <c r="AE86" s="54">
        <f t="shared" si="75"/>
        <v>0</v>
      </c>
      <c r="AF86" s="54">
        <f t="shared" si="75"/>
        <v>0</v>
      </c>
      <c r="AG86" s="54">
        <f t="shared" si="75"/>
        <v>1</v>
      </c>
      <c r="AH86" s="54">
        <f t="shared" si="75"/>
        <v>0</v>
      </c>
      <c r="AI86" s="54">
        <f t="shared" si="75"/>
        <v>0</v>
      </c>
      <c r="AJ86" s="54">
        <f t="shared" si="75"/>
        <v>0</v>
      </c>
      <c r="AK86" s="54">
        <f t="shared" si="75"/>
        <v>0</v>
      </c>
      <c r="AL86" s="58">
        <f t="shared" si="76"/>
        <v>0</v>
      </c>
      <c r="AM86" s="58">
        <f t="shared" si="76"/>
        <v>0</v>
      </c>
      <c r="AN86" s="54">
        <f t="shared" si="76"/>
        <v>0</v>
      </c>
      <c r="AO86" s="54">
        <f t="shared" si="76"/>
        <v>1</v>
      </c>
      <c r="AP86" s="54">
        <f t="shared" si="76"/>
        <v>0</v>
      </c>
      <c r="AQ86" s="54">
        <f t="shared" si="76"/>
        <v>1</v>
      </c>
      <c r="AR86" s="54">
        <f t="shared" si="76"/>
        <v>0</v>
      </c>
      <c r="AS86" s="54">
        <f t="shared" si="76"/>
        <v>1</v>
      </c>
      <c r="AT86" s="23">
        <f t="shared" si="64"/>
        <v>10</v>
      </c>
    </row>
    <row r="87" spans="1:46" ht="12.6" customHeight="1" x14ac:dyDescent="0.15">
      <c r="A87" s="29" t="s">
        <v>340</v>
      </c>
      <c r="B87" s="31">
        <f>VLOOKUP(A87,Master!$A:$H,2,FALSE)</f>
        <v>41279</v>
      </c>
      <c r="C87" s="65">
        <f>VLOOKUP(A87,Master!$A:$H,3,FALSE)</f>
        <v>0.375</v>
      </c>
      <c r="D87" s="31" t="str">
        <f>VLOOKUP(A87,Master!$A:$H,4,FALSE)</f>
        <v>JUD</v>
      </c>
      <c r="E87" s="31" t="s">
        <v>11</v>
      </c>
      <c r="F87" s="31" t="s">
        <v>26</v>
      </c>
      <c r="G87" s="66">
        <f>VLOOKUP(A87,Master!$A:$H,7,FALSE)</f>
        <v>4</v>
      </c>
      <c r="H87" s="31" t="str">
        <f>VLOOKUP(A87,Master!$A:$H,8,FALSE)</f>
        <v>Boys</v>
      </c>
      <c r="I87" s="5" t="str">
        <f t="shared" si="72"/>
        <v>TRN1SJN2</v>
      </c>
      <c r="J87" s="5" t="str">
        <f t="shared" si="73"/>
        <v>IHMSJN2</v>
      </c>
      <c r="K87" s="5"/>
      <c r="L87" s="7"/>
      <c r="M87" s="51">
        <f t="shared" si="65"/>
        <v>1</v>
      </c>
      <c r="N87" s="51">
        <f t="shared" si="66"/>
        <v>2</v>
      </c>
      <c r="O87" s="51">
        <f t="shared" si="67"/>
        <v>2</v>
      </c>
      <c r="P87" s="51">
        <f t="shared" si="68"/>
        <v>2</v>
      </c>
      <c r="Q87" s="8" t="str">
        <f t="shared" si="60"/>
        <v>SPC1</v>
      </c>
      <c r="R87" s="59">
        <f t="shared" si="74"/>
        <v>1</v>
      </c>
      <c r="S87" s="59">
        <f t="shared" si="74"/>
        <v>1</v>
      </c>
      <c r="T87" s="59">
        <f t="shared" si="74"/>
        <v>0</v>
      </c>
      <c r="U87" s="59">
        <f t="shared" si="74"/>
        <v>0</v>
      </c>
      <c r="V87" s="59">
        <f t="shared" si="74"/>
        <v>1</v>
      </c>
      <c r="W87" s="59">
        <f t="shared" si="74"/>
        <v>1</v>
      </c>
      <c r="X87" s="59">
        <f t="shared" si="74"/>
        <v>1</v>
      </c>
      <c r="Y87" s="59">
        <f t="shared" si="74"/>
        <v>0</v>
      </c>
      <c r="Z87" s="59">
        <f t="shared" si="74"/>
        <v>1</v>
      </c>
      <c r="AA87" s="59">
        <f t="shared" si="74"/>
        <v>1</v>
      </c>
      <c r="AB87" s="59">
        <f t="shared" si="75"/>
        <v>0</v>
      </c>
      <c r="AC87" s="59">
        <f t="shared" si="75"/>
        <v>0</v>
      </c>
      <c r="AD87" s="59">
        <f t="shared" si="75"/>
        <v>0</v>
      </c>
      <c r="AE87" s="59">
        <f t="shared" si="75"/>
        <v>1</v>
      </c>
      <c r="AF87" s="59">
        <f t="shared" si="75"/>
        <v>0</v>
      </c>
      <c r="AG87" s="59">
        <f t="shared" si="75"/>
        <v>0</v>
      </c>
      <c r="AH87" s="59">
        <f t="shared" si="75"/>
        <v>0</v>
      </c>
      <c r="AI87" s="59">
        <f t="shared" si="75"/>
        <v>0</v>
      </c>
      <c r="AJ87" s="59">
        <f t="shared" si="75"/>
        <v>1</v>
      </c>
      <c r="AK87" s="59">
        <f t="shared" si="75"/>
        <v>0</v>
      </c>
      <c r="AL87" s="59">
        <f t="shared" si="76"/>
        <v>0</v>
      </c>
      <c r="AM87" s="59">
        <f t="shared" si="76"/>
        <v>0</v>
      </c>
      <c r="AN87" s="58">
        <f t="shared" si="76"/>
        <v>0</v>
      </c>
      <c r="AO87" s="58">
        <f t="shared" si="76"/>
        <v>0</v>
      </c>
      <c r="AP87" s="59">
        <f t="shared" si="76"/>
        <v>0</v>
      </c>
      <c r="AQ87" s="59">
        <f t="shared" si="76"/>
        <v>1</v>
      </c>
      <c r="AR87" s="59">
        <f t="shared" si="76"/>
        <v>0</v>
      </c>
      <c r="AS87" s="59">
        <f t="shared" si="76"/>
        <v>0</v>
      </c>
      <c r="AT87" s="60">
        <f t="shared" si="64"/>
        <v>10</v>
      </c>
    </row>
    <row r="88" spans="1:46" ht="12.6" customHeight="1" x14ac:dyDescent="0.15">
      <c r="A88" s="29" t="s">
        <v>341</v>
      </c>
      <c r="B88" s="31">
        <f>VLOOKUP(A88,Master!$A:$H,2,FALSE)</f>
        <v>41279</v>
      </c>
      <c r="C88" s="65">
        <f>VLOOKUP(A88,Master!$A:$H,3,FALSE)</f>
        <v>0.5</v>
      </c>
      <c r="D88" s="31" t="str">
        <f>VLOOKUP(A88,Master!$A:$H,4,FALSE)</f>
        <v>IHM</v>
      </c>
      <c r="E88" s="31" t="s">
        <v>16</v>
      </c>
      <c r="F88" s="31" t="s">
        <v>59</v>
      </c>
      <c r="G88" s="66">
        <f>VLOOKUP(A88,Master!$A:$H,7,FALSE)</f>
        <v>4</v>
      </c>
      <c r="H88" s="31" t="str">
        <f>VLOOKUP(A88,Master!$A:$H,8,FALSE)</f>
        <v>Boys</v>
      </c>
      <c r="I88" s="5" t="str">
        <f t="shared" si="72"/>
        <v>SJN1CTK3</v>
      </c>
      <c r="J88" s="5" t="str">
        <f t="shared" si="73"/>
        <v>BRGCTK3</v>
      </c>
      <c r="K88" s="5"/>
      <c r="L88" s="7"/>
      <c r="M88" s="51">
        <f t="shared" si="65"/>
        <v>1</v>
      </c>
      <c r="N88" s="51">
        <f t="shared" si="66"/>
        <v>1</v>
      </c>
      <c r="O88" s="51">
        <f t="shared" si="67"/>
        <v>2</v>
      </c>
      <c r="P88" s="51">
        <f t="shared" si="68"/>
        <v>1</v>
      </c>
      <c r="Q88" s="8" t="str">
        <f t="shared" si="60"/>
        <v>SPC2</v>
      </c>
      <c r="R88" s="59">
        <f t="shared" si="74"/>
        <v>0</v>
      </c>
      <c r="S88" s="59">
        <f t="shared" si="74"/>
        <v>1</v>
      </c>
      <c r="T88" s="59">
        <f t="shared" si="74"/>
        <v>0</v>
      </c>
      <c r="U88" s="59">
        <f t="shared" si="74"/>
        <v>0</v>
      </c>
      <c r="V88" s="59">
        <f t="shared" si="74"/>
        <v>1</v>
      </c>
      <c r="W88" s="59">
        <f t="shared" si="74"/>
        <v>1</v>
      </c>
      <c r="X88" s="59">
        <f t="shared" si="74"/>
        <v>0</v>
      </c>
      <c r="Y88" s="59">
        <f t="shared" si="74"/>
        <v>0</v>
      </c>
      <c r="Z88" s="59">
        <f t="shared" si="74"/>
        <v>1</v>
      </c>
      <c r="AA88" s="59">
        <f t="shared" si="74"/>
        <v>0</v>
      </c>
      <c r="AB88" s="59">
        <f t="shared" si="75"/>
        <v>0</v>
      </c>
      <c r="AC88" s="59">
        <f t="shared" si="75"/>
        <v>0</v>
      </c>
      <c r="AD88" s="59">
        <f t="shared" si="75"/>
        <v>1</v>
      </c>
      <c r="AE88" s="59">
        <f t="shared" si="75"/>
        <v>1</v>
      </c>
      <c r="AF88" s="59">
        <f t="shared" si="75"/>
        <v>0</v>
      </c>
      <c r="AG88" s="59">
        <f t="shared" si="75"/>
        <v>0</v>
      </c>
      <c r="AH88" s="59">
        <f t="shared" si="75"/>
        <v>0</v>
      </c>
      <c r="AI88" s="59">
        <f t="shared" si="75"/>
        <v>0</v>
      </c>
      <c r="AJ88" s="59">
        <f t="shared" si="75"/>
        <v>1</v>
      </c>
      <c r="AK88" s="59">
        <f t="shared" si="75"/>
        <v>0</v>
      </c>
      <c r="AL88" s="59">
        <f t="shared" si="76"/>
        <v>0</v>
      </c>
      <c r="AM88" s="59">
        <f t="shared" si="76"/>
        <v>1</v>
      </c>
      <c r="AN88" s="58">
        <f t="shared" si="76"/>
        <v>0</v>
      </c>
      <c r="AO88" s="58">
        <f t="shared" si="76"/>
        <v>0</v>
      </c>
      <c r="AP88" s="59">
        <f t="shared" si="76"/>
        <v>0</v>
      </c>
      <c r="AQ88" s="59">
        <f t="shared" si="76"/>
        <v>1</v>
      </c>
      <c r="AR88" s="59">
        <f t="shared" si="76"/>
        <v>0</v>
      </c>
      <c r="AS88" s="59">
        <f t="shared" si="76"/>
        <v>1</v>
      </c>
      <c r="AT88" s="60">
        <f t="shared" si="64"/>
        <v>10</v>
      </c>
    </row>
    <row r="89" spans="1:46" ht="12.6" customHeight="1" x14ac:dyDescent="0.15">
      <c r="A89" s="29" t="s">
        <v>342</v>
      </c>
      <c r="B89" s="31">
        <f>VLOOKUP(A89,Master!$A:$H,2,FALSE)</f>
        <v>41279</v>
      </c>
      <c r="C89" s="65">
        <f>VLOOKUP(A89,Master!$A:$H,3,FALSE)</f>
        <v>0.54166666666666696</v>
      </c>
      <c r="D89" s="31" t="str">
        <f>VLOOKUP(A89,Master!$A:$H,4,FALSE)</f>
        <v>IHM</v>
      </c>
      <c r="E89" s="31" t="s">
        <v>12</v>
      </c>
      <c r="F89" s="31" t="s">
        <v>18</v>
      </c>
      <c r="G89" s="66">
        <f>VLOOKUP(A89,Master!$A:$H,7,FALSE)</f>
        <v>4</v>
      </c>
      <c r="H89" s="31" t="str">
        <f>VLOOKUP(A89,Master!$A:$H,8,FALSE)</f>
        <v>Boys</v>
      </c>
      <c r="I89" s="5" t="str">
        <f t="shared" si="72"/>
        <v>STM2JOE2</v>
      </c>
      <c r="J89" s="5" t="str">
        <f t="shared" si="73"/>
        <v>BRGJOE2</v>
      </c>
      <c r="K89" s="5"/>
      <c r="L89" s="7"/>
      <c r="M89" s="51">
        <f t="shared" si="65"/>
        <v>0</v>
      </c>
      <c r="N89" s="51">
        <f t="shared" si="66"/>
        <v>2</v>
      </c>
      <c r="O89" s="51">
        <f t="shared" si="67"/>
        <v>2</v>
      </c>
      <c r="P89" s="51">
        <f t="shared" si="68"/>
        <v>2</v>
      </c>
      <c r="Q89" s="8" t="str">
        <f t="shared" si="60"/>
        <v>STM1</v>
      </c>
      <c r="R89" s="54">
        <f t="shared" si="74"/>
        <v>1</v>
      </c>
      <c r="S89" s="54">
        <f t="shared" si="74"/>
        <v>0</v>
      </c>
      <c r="T89" s="54">
        <f t="shared" si="74"/>
        <v>1</v>
      </c>
      <c r="U89" s="54">
        <f t="shared" si="74"/>
        <v>0</v>
      </c>
      <c r="V89" s="54">
        <f t="shared" si="74"/>
        <v>1</v>
      </c>
      <c r="W89" s="54">
        <f t="shared" si="74"/>
        <v>1</v>
      </c>
      <c r="X89" s="54">
        <f t="shared" si="74"/>
        <v>1</v>
      </c>
      <c r="Y89" s="54">
        <f t="shared" si="74"/>
        <v>1</v>
      </c>
      <c r="Z89" s="54">
        <f t="shared" si="74"/>
        <v>1</v>
      </c>
      <c r="AA89" s="54">
        <f t="shared" si="74"/>
        <v>1</v>
      </c>
      <c r="AB89" s="54">
        <f t="shared" si="75"/>
        <v>0</v>
      </c>
      <c r="AC89" s="54">
        <f t="shared" si="75"/>
        <v>0</v>
      </c>
      <c r="AD89" s="54">
        <f t="shared" si="75"/>
        <v>0</v>
      </c>
      <c r="AE89" s="54">
        <f t="shared" si="75"/>
        <v>1</v>
      </c>
      <c r="AF89" s="54">
        <f t="shared" si="75"/>
        <v>0</v>
      </c>
      <c r="AG89" s="54">
        <f t="shared" si="75"/>
        <v>0</v>
      </c>
      <c r="AH89" s="54">
        <f t="shared" si="75"/>
        <v>0</v>
      </c>
      <c r="AI89" s="54">
        <f t="shared" si="75"/>
        <v>0</v>
      </c>
      <c r="AJ89" s="54">
        <f t="shared" si="75"/>
        <v>1</v>
      </c>
      <c r="AK89" s="54">
        <f t="shared" si="75"/>
        <v>0</v>
      </c>
      <c r="AL89" s="54">
        <f t="shared" si="76"/>
        <v>0</v>
      </c>
      <c r="AM89" s="54">
        <f t="shared" si="76"/>
        <v>0</v>
      </c>
      <c r="AN89" s="54">
        <f t="shared" si="76"/>
        <v>0</v>
      </c>
      <c r="AO89" s="54">
        <f t="shared" si="76"/>
        <v>0</v>
      </c>
      <c r="AP89" s="58">
        <f t="shared" si="76"/>
        <v>0</v>
      </c>
      <c r="AQ89" s="58">
        <f t="shared" si="76"/>
        <v>0</v>
      </c>
      <c r="AR89" s="58">
        <f t="shared" si="76"/>
        <v>0</v>
      </c>
      <c r="AS89" s="54">
        <f t="shared" si="76"/>
        <v>0</v>
      </c>
      <c r="AT89" s="23">
        <f t="shared" si="64"/>
        <v>10</v>
      </c>
    </row>
    <row r="90" spans="1:46" ht="12.6" customHeight="1" x14ac:dyDescent="0.15">
      <c r="A90" s="29" t="s">
        <v>343</v>
      </c>
      <c r="B90" s="31">
        <f>VLOOKUP(A90,Master!$A:$H,2,FALSE)</f>
        <v>41279</v>
      </c>
      <c r="C90" s="65">
        <f>VLOOKUP(A90,Master!$A:$H,3,FALSE)</f>
        <v>0.5</v>
      </c>
      <c r="D90" s="31" t="str">
        <f>VLOOKUP(A90,Master!$A:$H,4,FALSE)</f>
        <v>STM</v>
      </c>
      <c r="E90" s="31" t="s">
        <v>44</v>
      </c>
      <c r="F90" s="31" t="s">
        <v>20</v>
      </c>
      <c r="G90" s="66">
        <f>VLOOKUP(A90,Master!$A:$H,7,FALSE)</f>
        <v>4</v>
      </c>
      <c r="H90" s="31" t="str">
        <f>VLOOKUP(A90,Master!$A:$H,8,FALSE)</f>
        <v>Boys</v>
      </c>
      <c r="I90" s="5" t="str">
        <f t="shared" si="72"/>
        <v>SPC2BRG2</v>
      </c>
      <c r="J90" s="5" t="str">
        <f t="shared" si="73"/>
        <v>OLABRG2</v>
      </c>
      <c r="K90" s="5"/>
      <c r="L90" s="7"/>
      <c r="M90" s="51">
        <f t="shared" si="65"/>
        <v>0</v>
      </c>
      <c r="N90" s="51">
        <f t="shared" si="66"/>
        <v>1</v>
      </c>
      <c r="O90" s="51">
        <f t="shared" si="67"/>
        <v>0</v>
      </c>
      <c r="P90" s="51">
        <f t="shared" si="68"/>
        <v>1</v>
      </c>
      <c r="Q90" s="8" t="str">
        <f t="shared" si="60"/>
        <v>STM2</v>
      </c>
      <c r="R90" s="54">
        <f t="shared" si="74"/>
        <v>0</v>
      </c>
      <c r="S90" s="54">
        <f t="shared" si="74"/>
        <v>1</v>
      </c>
      <c r="T90" s="54">
        <f t="shared" si="74"/>
        <v>0</v>
      </c>
      <c r="U90" s="54">
        <f t="shared" si="74"/>
        <v>0</v>
      </c>
      <c r="V90" s="54">
        <f t="shared" si="74"/>
        <v>0</v>
      </c>
      <c r="W90" s="54">
        <f t="shared" si="74"/>
        <v>0</v>
      </c>
      <c r="X90" s="54">
        <f t="shared" si="74"/>
        <v>0</v>
      </c>
      <c r="Y90" s="54">
        <f t="shared" si="74"/>
        <v>0</v>
      </c>
      <c r="Z90" s="54">
        <f t="shared" si="74"/>
        <v>1</v>
      </c>
      <c r="AA90" s="54">
        <f t="shared" si="74"/>
        <v>0</v>
      </c>
      <c r="AB90" s="54">
        <f t="shared" si="75"/>
        <v>0</v>
      </c>
      <c r="AC90" s="54">
        <f t="shared" si="75"/>
        <v>1</v>
      </c>
      <c r="AD90" s="54">
        <f t="shared" si="75"/>
        <v>1</v>
      </c>
      <c r="AE90" s="54">
        <f t="shared" si="75"/>
        <v>0</v>
      </c>
      <c r="AF90" s="54">
        <f t="shared" si="75"/>
        <v>0</v>
      </c>
      <c r="AG90" s="54">
        <f t="shared" si="75"/>
        <v>1</v>
      </c>
      <c r="AH90" s="54">
        <f t="shared" si="75"/>
        <v>0</v>
      </c>
      <c r="AI90" s="54">
        <f t="shared" si="75"/>
        <v>0</v>
      </c>
      <c r="AJ90" s="54">
        <f t="shared" si="75"/>
        <v>0</v>
      </c>
      <c r="AK90" s="54">
        <f t="shared" si="75"/>
        <v>0</v>
      </c>
      <c r="AL90" s="54">
        <f t="shared" si="76"/>
        <v>1</v>
      </c>
      <c r="AM90" s="54">
        <f t="shared" si="76"/>
        <v>1</v>
      </c>
      <c r="AN90" s="54">
        <f t="shared" si="76"/>
        <v>1</v>
      </c>
      <c r="AO90" s="54">
        <f t="shared" si="76"/>
        <v>1</v>
      </c>
      <c r="AP90" s="58">
        <f t="shared" si="76"/>
        <v>0</v>
      </c>
      <c r="AQ90" s="58">
        <f t="shared" si="76"/>
        <v>0</v>
      </c>
      <c r="AR90" s="58">
        <f t="shared" si="76"/>
        <v>0</v>
      </c>
      <c r="AS90" s="54">
        <f t="shared" si="76"/>
        <v>1</v>
      </c>
      <c r="AT90" s="23">
        <f t="shared" si="64"/>
        <v>10</v>
      </c>
    </row>
    <row r="91" spans="1:46" ht="12.6" customHeight="1" x14ac:dyDescent="0.15">
      <c r="A91" s="29" t="s">
        <v>344</v>
      </c>
      <c r="B91" s="31">
        <f>VLOOKUP(A91,Master!$A:$H,2,FALSE)</f>
        <v>41279</v>
      </c>
      <c r="C91" s="65">
        <f>VLOOKUP(A91,Master!$A:$H,3,FALSE)</f>
        <v>0.54166666666666696</v>
      </c>
      <c r="D91" s="31" t="str">
        <f>VLOOKUP(A91,Master!$A:$H,4,FALSE)</f>
        <v>SCL</v>
      </c>
      <c r="E91" s="31" t="s">
        <v>6</v>
      </c>
      <c r="F91" s="31" t="s">
        <v>25</v>
      </c>
      <c r="G91" s="66">
        <f>VLOOKUP(A91,Master!$A:$H,7,FALSE)</f>
        <v>4</v>
      </c>
      <c r="H91" s="31" t="str">
        <f>VLOOKUP(A91,Master!$A:$H,8,FALSE)</f>
        <v>Boys</v>
      </c>
      <c r="I91" s="5" t="str">
        <f t="shared" si="72"/>
        <v>JOE1IHM1</v>
      </c>
      <c r="J91" s="5" t="str">
        <f t="shared" si="73"/>
        <v>HSPIHM1</v>
      </c>
      <c r="K91" s="5"/>
      <c r="L91" s="7"/>
      <c r="M91" s="51">
        <f t="shared" si="65"/>
        <v>0</v>
      </c>
      <c r="N91" s="51">
        <f t="shared" si="66"/>
        <v>2</v>
      </c>
      <c r="O91" s="51">
        <f t="shared" si="67"/>
        <v>2</v>
      </c>
      <c r="P91" s="51">
        <f t="shared" si="68"/>
        <v>3</v>
      </c>
      <c r="Q91" s="8" t="str">
        <f t="shared" si="60"/>
        <v>STM3</v>
      </c>
      <c r="R91" s="54">
        <f t="shared" si="74"/>
        <v>1</v>
      </c>
      <c r="S91" s="54">
        <f t="shared" si="74"/>
        <v>1</v>
      </c>
      <c r="T91" s="54">
        <f t="shared" si="74"/>
        <v>1</v>
      </c>
      <c r="U91" s="54">
        <f t="shared" si="74"/>
        <v>0</v>
      </c>
      <c r="V91" s="54">
        <f t="shared" si="74"/>
        <v>1</v>
      </c>
      <c r="W91" s="54">
        <f t="shared" si="74"/>
        <v>1</v>
      </c>
      <c r="X91" s="54">
        <f t="shared" si="74"/>
        <v>1</v>
      </c>
      <c r="Y91" s="54">
        <f t="shared" si="74"/>
        <v>0</v>
      </c>
      <c r="Z91" s="54">
        <f t="shared" si="74"/>
        <v>1</v>
      </c>
      <c r="AA91" s="54">
        <f t="shared" si="74"/>
        <v>1</v>
      </c>
      <c r="AB91" s="54">
        <f t="shared" si="75"/>
        <v>0</v>
      </c>
      <c r="AC91" s="54">
        <f t="shared" si="75"/>
        <v>0</v>
      </c>
      <c r="AD91" s="54">
        <f t="shared" si="75"/>
        <v>0</v>
      </c>
      <c r="AE91" s="54">
        <f t="shared" si="75"/>
        <v>1</v>
      </c>
      <c r="AF91" s="54">
        <f t="shared" si="75"/>
        <v>0</v>
      </c>
      <c r="AG91" s="54">
        <f t="shared" si="75"/>
        <v>0</v>
      </c>
      <c r="AH91" s="54">
        <f t="shared" si="75"/>
        <v>0</v>
      </c>
      <c r="AI91" s="54">
        <f t="shared" si="75"/>
        <v>0</v>
      </c>
      <c r="AJ91" s="54">
        <f t="shared" si="75"/>
        <v>1</v>
      </c>
      <c r="AK91" s="54">
        <f t="shared" si="75"/>
        <v>0</v>
      </c>
      <c r="AL91" s="54">
        <f t="shared" si="76"/>
        <v>0</v>
      </c>
      <c r="AM91" s="54">
        <f t="shared" si="76"/>
        <v>0</v>
      </c>
      <c r="AN91" s="54">
        <f t="shared" si="76"/>
        <v>0</v>
      </c>
      <c r="AO91" s="54">
        <f t="shared" si="76"/>
        <v>0</v>
      </c>
      <c r="AP91" s="58">
        <f t="shared" si="76"/>
        <v>0</v>
      </c>
      <c r="AQ91" s="58">
        <f t="shared" si="76"/>
        <v>0</v>
      </c>
      <c r="AR91" s="58">
        <f t="shared" si="76"/>
        <v>0</v>
      </c>
      <c r="AS91" s="54">
        <f t="shared" si="76"/>
        <v>0</v>
      </c>
      <c r="AT91" s="23">
        <f t="shared" si="64"/>
        <v>10</v>
      </c>
    </row>
    <row r="92" spans="1:46" ht="12.6" customHeight="1" x14ac:dyDescent="0.15">
      <c r="A92" s="29" t="s">
        <v>345</v>
      </c>
      <c r="B92" s="31">
        <f>VLOOKUP(A92,Master!$A:$H,2,FALSE)</f>
        <v>41279</v>
      </c>
      <c r="C92" s="65">
        <f>VLOOKUP(A92,Master!$A:$H,3,FALSE)</f>
        <v>0.45833333333333298</v>
      </c>
      <c r="D92" s="31" t="str">
        <f>VLOOKUP(A92,Master!$A:$H,4,FALSE)</f>
        <v>MAR-K</v>
      </c>
      <c r="E92" s="31" t="s">
        <v>4</v>
      </c>
      <c r="F92" s="31" t="s">
        <v>42</v>
      </c>
      <c r="G92" s="66">
        <f>VLOOKUP(A92,Master!$A:$H,7,FALSE)</f>
        <v>4</v>
      </c>
      <c r="H92" s="31" t="str">
        <f>VLOOKUP(A92,Master!$A:$H,8,FALSE)</f>
        <v>Boys</v>
      </c>
      <c r="I92" s="5" t="str">
        <f t="shared" si="72"/>
        <v>IHM1SJN1</v>
      </c>
      <c r="J92" s="5" t="str">
        <f t="shared" si="73"/>
        <v>OLASJN1</v>
      </c>
      <c r="K92" s="5"/>
      <c r="L92" s="7"/>
      <c r="M92" s="51">
        <f t="shared" si="65"/>
        <v>1</v>
      </c>
      <c r="N92" s="51">
        <f t="shared" si="66"/>
        <v>1</v>
      </c>
      <c r="O92" s="51">
        <f t="shared" si="67"/>
        <v>1</v>
      </c>
      <c r="P92" s="51">
        <f t="shared" si="68"/>
        <v>1</v>
      </c>
      <c r="Q92" s="8" t="str">
        <f t="shared" si="60"/>
        <v>TRN1</v>
      </c>
      <c r="R92" s="59">
        <f t="shared" si="74"/>
        <v>0</v>
      </c>
      <c r="S92" s="59">
        <f t="shared" si="74"/>
        <v>1</v>
      </c>
      <c r="T92" s="59">
        <f t="shared" si="74"/>
        <v>0</v>
      </c>
      <c r="U92" s="59">
        <f t="shared" si="74"/>
        <v>0</v>
      </c>
      <c r="V92" s="59">
        <f t="shared" si="74"/>
        <v>0</v>
      </c>
      <c r="W92" s="59">
        <f t="shared" si="74"/>
        <v>1</v>
      </c>
      <c r="X92" s="59">
        <f t="shared" si="74"/>
        <v>0</v>
      </c>
      <c r="Y92" s="59">
        <f t="shared" si="74"/>
        <v>0</v>
      </c>
      <c r="Z92" s="59">
        <f t="shared" si="74"/>
        <v>1</v>
      </c>
      <c r="AA92" s="59">
        <f t="shared" si="74"/>
        <v>0</v>
      </c>
      <c r="AB92" s="59">
        <f t="shared" si="75"/>
        <v>0</v>
      </c>
      <c r="AC92" s="59">
        <f t="shared" si="75"/>
        <v>1</v>
      </c>
      <c r="AD92" s="59">
        <f t="shared" si="75"/>
        <v>1</v>
      </c>
      <c r="AE92" s="59">
        <f t="shared" si="75"/>
        <v>0</v>
      </c>
      <c r="AF92" s="59">
        <f t="shared" si="75"/>
        <v>0</v>
      </c>
      <c r="AG92" s="59">
        <f t="shared" si="75"/>
        <v>1</v>
      </c>
      <c r="AH92" s="59">
        <f t="shared" si="75"/>
        <v>0</v>
      </c>
      <c r="AI92" s="59">
        <f t="shared" si="75"/>
        <v>0</v>
      </c>
      <c r="AJ92" s="59">
        <f t="shared" si="75"/>
        <v>0</v>
      </c>
      <c r="AK92" s="59">
        <f t="shared" si="75"/>
        <v>0</v>
      </c>
      <c r="AL92" s="59">
        <f t="shared" si="76"/>
        <v>1</v>
      </c>
      <c r="AM92" s="59">
        <f t="shared" si="76"/>
        <v>1</v>
      </c>
      <c r="AN92" s="59">
        <f t="shared" si="76"/>
        <v>0</v>
      </c>
      <c r="AO92" s="59">
        <f t="shared" si="76"/>
        <v>1</v>
      </c>
      <c r="AP92" s="59">
        <f t="shared" si="76"/>
        <v>0</v>
      </c>
      <c r="AQ92" s="59">
        <f t="shared" si="76"/>
        <v>1</v>
      </c>
      <c r="AR92" s="59">
        <f t="shared" si="76"/>
        <v>0</v>
      </c>
      <c r="AS92" s="58">
        <f t="shared" si="76"/>
        <v>0</v>
      </c>
      <c r="AT92" s="60">
        <f t="shared" si="64"/>
        <v>10</v>
      </c>
    </row>
    <row r="93" spans="1:46" ht="12.6" customHeight="1" x14ac:dyDescent="0.2">
      <c r="A93" s="29" t="s">
        <v>346</v>
      </c>
      <c r="B93" s="31">
        <f>VLOOKUP(A93,Master!$A:$H,2,FALSE)</f>
        <v>41279</v>
      </c>
      <c r="C93" s="65">
        <f>VLOOKUP(A93,Master!$A:$H,3,FALSE)</f>
        <v>0.41666666666666602</v>
      </c>
      <c r="D93" s="31" t="str">
        <f>VLOOKUP(A93,Master!$A:$H,4,FALSE)</f>
        <v>JUD</v>
      </c>
      <c r="E93" s="31" t="s">
        <v>24</v>
      </c>
      <c r="F93" s="31" t="s">
        <v>7</v>
      </c>
      <c r="G93" s="66">
        <f>VLOOKUP(A93,Master!$A:$H,7,FALSE)</f>
        <v>4</v>
      </c>
      <c r="H93" s="31" t="str">
        <f>VLOOKUP(A93,Master!$A:$H,8,FALSE)</f>
        <v>Boys</v>
      </c>
      <c r="I93" s="5" t="str">
        <f t="shared" si="72"/>
        <v>CTK3SPC1</v>
      </c>
      <c r="J93" s="5" t="str">
        <f t="shared" si="73"/>
        <v>JUDSPC1</v>
      </c>
      <c r="K93" s="5"/>
      <c r="L93" s="7"/>
      <c r="M93" s="52"/>
      <c r="N93" s="52"/>
      <c r="O93" s="52"/>
      <c r="P93" s="52"/>
      <c r="Q93" s="55" t="s">
        <v>29</v>
      </c>
      <c r="R93" s="20">
        <f t="shared" ref="R93:AS93" si="77">SUM(R65:R92)</f>
        <v>10</v>
      </c>
      <c r="S93" s="20">
        <f t="shared" si="77"/>
        <v>10</v>
      </c>
      <c r="T93" s="20">
        <f t="shared" si="77"/>
        <v>10</v>
      </c>
      <c r="U93" s="20">
        <f t="shared" si="77"/>
        <v>10</v>
      </c>
      <c r="V93" s="20">
        <f t="shared" si="77"/>
        <v>10</v>
      </c>
      <c r="W93" s="20">
        <f t="shared" si="77"/>
        <v>10</v>
      </c>
      <c r="X93" s="20">
        <f t="shared" si="77"/>
        <v>10</v>
      </c>
      <c r="Y93" s="20">
        <f t="shared" si="77"/>
        <v>10</v>
      </c>
      <c r="Z93" s="20">
        <f t="shared" si="77"/>
        <v>10</v>
      </c>
      <c r="AA93" s="20">
        <f t="shared" si="77"/>
        <v>10</v>
      </c>
      <c r="AB93" s="20">
        <f t="shared" si="77"/>
        <v>10</v>
      </c>
      <c r="AC93" s="20">
        <f t="shared" si="77"/>
        <v>10</v>
      </c>
      <c r="AD93" s="20">
        <f t="shared" si="77"/>
        <v>10</v>
      </c>
      <c r="AE93" s="20">
        <f t="shared" si="77"/>
        <v>10</v>
      </c>
      <c r="AF93" s="20">
        <f t="shared" si="77"/>
        <v>10</v>
      </c>
      <c r="AG93" s="20">
        <f t="shared" si="77"/>
        <v>10</v>
      </c>
      <c r="AH93" s="20">
        <f t="shared" si="77"/>
        <v>10</v>
      </c>
      <c r="AI93" s="20">
        <f t="shared" si="77"/>
        <v>10</v>
      </c>
      <c r="AJ93" s="20">
        <f t="shared" si="77"/>
        <v>10</v>
      </c>
      <c r="AK93" s="20">
        <f t="shared" si="77"/>
        <v>10</v>
      </c>
      <c r="AL93" s="20">
        <f t="shared" si="77"/>
        <v>10</v>
      </c>
      <c r="AM93" s="20">
        <f t="shared" si="77"/>
        <v>10</v>
      </c>
      <c r="AN93" s="20">
        <f t="shared" si="77"/>
        <v>10</v>
      </c>
      <c r="AO93" s="20">
        <f t="shared" si="77"/>
        <v>10</v>
      </c>
      <c r="AP93" s="20">
        <f t="shared" si="77"/>
        <v>10</v>
      </c>
      <c r="AQ93" s="20">
        <f t="shared" si="77"/>
        <v>10</v>
      </c>
      <c r="AR93" s="20">
        <f t="shared" si="77"/>
        <v>10</v>
      </c>
      <c r="AS93" s="20">
        <f t="shared" si="77"/>
        <v>10</v>
      </c>
      <c r="AT93" s="55"/>
    </row>
    <row r="94" spans="1:46" ht="12.6" customHeight="1" x14ac:dyDescent="0.2">
      <c r="A94" s="29" t="s">
        <v>347</v>
      </c>
      <c r="B94" s="31">
        <f>VLOOKUP(A94,Master!$A:$H,2,FALSE)</f>
        <v>41279</v>
      </c>
      <c r="C94" s="65">
        <f>VLOOKUP(A94,Master!$A:$H,3,FALSE)</f>
        <v>0.45833333333333298</v>
      </c>
      <c r="D94" s="31" t="str">
        <f>VLOOKUP(A94,Master!$A:$H,4,FALSE)</f>
        <v>STM</v>
      </c>
      <c r="E94" s="31" t="s">
        <v>10</v>
      </c>
      <c r="F94" s="31" t="s">
        <v>49</v>
      </c>
      <c r="G94" s="66">
        <f>VLOOKUP(A94,Master!$A:$H,7,FALSE)</f>
        <v>4</v>
      </c>
      <c r="H94" s="31" t="str">
        <f>VLOOKUP(A94,Master!$A:$H,8,FALSE)</f>
        <v>Boys</v>
      </c>
      <c r="I94" s="5" t="str">
        <f t="shared" si="72"/>
        <v>CTK2STM3</v>
      </c>
      <c r="J94" s="5" t="str">
        <f t="shared" si="73"/>
        <v>IHMSTM3</v>
      </c>
      <c r="K94" s="5"/>
      <c r="L94" s="7"/>
      <c r="P94" s="44"/>
    </row>
    <row r="95" spans="1:46" ht="12.6" customHeight="1" x14ac:dyDescent="0.2">
      <c r="A95" s="29" t="s">
        <v>348</v>
      </c>
      <c r="B95" s="31">
        <f>VLOOKUP(A95,Master!$A:$H,2,FALSE)</f>
        <v>41279</v>
      </c>
      <c r="C95" s="65">
        <f>VLOOKUP(A95,Master!$A:$H,3,FALSE)</f>
        <v>0.54166666666666696</v>
      </c>
      <c r="D95" s="31" t="str">
        <f>VLOOKUP(A95,Master!$A:$H,4,FALSE)</f>
        <v>CTK</v>
      </c>
      <c r="E95" s="31" t="s">
        <v>62</v>
      </c>
      <c r="F95" s="31" t="s">
        <v>45</v>
      </c>
      <c r="G95" s="66">
        <f>VLOOKUP(A95,Master!$A:$H,7,FALSE)</f>
        <v>4</v>
      </c>
      <c r="H95" s="31" t="str">
        <f>VLOOKUP(A95,Master!$A:$H,8,FALSE)</f>
        <v>Boys</v>
      </c>
      <c r="I95" s="5" t="str">
        <f t="shared" si="72"/>
        <v>JUD1STM1</v>
      </c>
      <c r="J95" s="5" t="str">
        <f t="shared" si="73"/>
        <v>IHMSTM1</v>
      </c>
      <c r="K95" s="5"/>
      <c r="L95" s="7"/>
      <c r="P95" s="44"/>
    </row>
    <row r="96" spans="1:46" ht="12.6" customHeight="1" x14ac:dyDescent="0.2">
      <c r="A96" s="29" t="s">
        <v>349</v>
      </c>
      <c r="B96" s="31">
        <f>VLOOKUP(A96,Master!$A:$H,2,FALSE)</f>
        <v>41279</v>
      </c>
      <c r="C96" s="65">
        <f>VLOOKUP(A96,Master!$A:$H,3,FALSE)</f>
        <v>0.45833333333333298</v>
      </c>
      <c r="D96" s="31" t="str">
        <f>VLOOKUP(A96,Master!$A:$H,4,FALSE)</f>
        <v>SJN</v>
      </c>
      <c r="E96" s="31" t="s">
        <v>13</v>
      </c>
      <c r="F96" s="31" t="s">
        <v>48</v>
      </c>
      <c r="G96" s="66">
        <f>VLOOKUP(A96,Master!$A:$H,7,FALSE)</f>
        <v>4</v>
      </c>
      <c r="H96" s="31" t="str">
        <f>VLOOKUP(A96,Master!$A:$H,8,FALSE)</f>
        <v>Boys</v>
      </c>
      <c r="I96" s="5" t="str">
        <f t="shared" si="72"/>
        <v>SCL1OLA1</v>
      </c>
      <c r="J96" s="5" t="str">
        <f t="shared" si="73"/>
        <v>STMOLA1</v>
      </c>
      <c r="K96" s="5"/>
      <c r="L96" s="7"/>
      <c r="P96" s="44"/>
    </row>
    <row r="97" spans="1:12" ht="12.6" customHeight="1" x14ac:dyDescent="0.15">
      <c r="A97" s="29" t="s">
        <v>350</v>
      </c>
      <c r="B97" s="31">
        <f>VLOOKUP(A97,Master!$A:$H,2,FALSE)</f>
        <v>41279</v>
      </c>
      <c r="C97" s="65">
        <f>VLOOKUP(A97,Master!$A:$H,3,FALSE)</f>
        <v>0.45833333333333298</v>
      </c>
      <c r="D97" s="31" t="str">
        <f>VLOOKUP(A97,Master!$A:$H,4,FALSE)</f>
        <v>BRG</v>
      </c>
      <c r="E97" s="31" t="s">
        <v>60</v>
      </c>
      <c r="F97" s="31" t="s">
        <v>46</v>
      </c>
      <c r="G97" s="66">
        <f>VLOOKUP(A97,Master!$A:$H,7,FALSE)</f>
        <v>4</v>
      </c>
      <c r="H97" s="31" t="str">
        <f>VLOOKUP(A97,Master!$A:$H,8,FALSE)</f>
        <v>Boys</v>
      </c>
      <c r="I97" s="5" t="str">
        <f t="shared" si="72"/>
        <v>IHM2OLA2</v>
      </c>
      <c r="J97" s="5" t="str">
        <f t="shared" si="73"/>
        <v>SCLOLA2</v>
      </c>
      <c r="K97" s="5"/>
      <c r="L97" s="7"/>
    </row>
    <row r="98" spans="1:12" ht="12.6" customHeight="1" x14ac:dyDescent="0.15">
      <c r="A98" s="29" t="s">
        <v>351</v>
      </c>
      <c r="B98" s="31">
        <f>VLOOKUP(A98,Master!$A:$H,2,FALSE)</f>
        <v>41279</v>
      </c>
      <c r="C98" s="65">
        <f>VLOOKUP(A98,Master!$A:$H,3,FALSE)</f>
        <v>0.5</v>
      </c>
      <c r="D98" s="31" t="str">
        <f>VLOOKUP(A98,Master!$A:$H,4,FALSE)</f>
        <v>BRG</v>
      </c>
      <c r="E98" s="31" t="s">
        <v>22</v>
      </c>
      <c r="F98" s="31" t="s">
        <v>14</v>
      </c>
      <c r="G98" s="66">
        <f>VLOOKUP(A98,Master!$A:$H,7,FALSE)</f>
        <v>4</v>
      </c>
      <c r="H98" s="31" t="str">
        <f>VLOOKUP(A98,Master!$A:$H,8,FALSE)</f>
        <v>Boys</v>
      </c>
      <c r="I98" s="5" t="str">
        <f t="shared" si="72"/>
        <v>CTK1HSP1</v>
      </c>
      <c r="J98" s="5" t="str">
        <f t="shared" si="73"/>
        <v>MAR-KHSP1</v>
      </c>
      <c r="K98" s="5"/>
      <c r="L98" s="7"/>
    </row>
    <row r="99" spans="1:12" ht="12.6" customHeight="1" x14ac:dyDescent="0.15">
      <c r="A99" s="29" t="s">
        <v>352</v>
      </c>
      <c r="B99" s="31">
        <f>VLOOKUP(A99,Master!$A:$H,2,FALSE)</f>
        <v>41279</v>
      </c>
      <c r="C99" s="65">
        <f>VLOOKUP(A99,Master!$A:$H,3,FALSE)</f>
        <v>0.5</v>
      </c>
      <c r="D99" s="31" t="str">
        <f>VLOOKUP(A99,Master!$A:$H,4,FALSE)</f>
        <v>SPC</v>
      </c>
      <c r="E99" s="31" t="s">
        <v>9</v>
      </c>
      <c r="F99" s="31" t="s">
        <v>43</v>
      </c>
      <c r="G99" s="66">
        <f>VLOOKUP(A99,Master!$A:$H,7,FALSE)</f>
        <v>4</v>
      </c>
      <c r="H99" s="31" t="str">
        <f>VLOOKUP(A99,Master!$A:$H,8,FALSE)</f>
        <v>Boys</v>
      </c>
      <c r="I99" s="5" t="str">
        <f t="shared" si="72"/>
        <v>JUD2BRG1</v>
      </c>
      <c r="J99" s="5" t="str">
        <f t="shared" si="73"/>
        <v>JUDBRG1</v>
      </c>
      <c r="K99" s="5"/>
      <c r="L99" s="7"/>
    </row>
    <row r="100" spans="1:12" ht="12.6" customHeight="1" x14ac:dyDescent="0.15">
      <c r="A100" s="29" t="s">
        <v>353</v>
      </c>
      <c r="B100" s="31">
        <f>VLOOKUP(A100,Master!$A:$H,2,FALSE)</f>
        <v>41286</v>
      </c>
      <c r="C100" s="65">
        <f>VLOOKUP(A100,Master!$A:$H,3,FALSE)</f>
        <v>0.45833333333333398</v>
      </c>
      <c r="D100" s="31" t="str">
        <f>VLOOKUP(A100,Master!$A:$H,4,FALSE)</f>
        <v>SPC</v>
      </c>
      <c r="E100" s="31" t="s">
        <v>48</v>
      </c>
      <c r="F100" s="31" t="s">
        <v>45</v>
      </c>
      <c r="G100" s="66">
        <f>VLOOKUP(A100,Master!$A:$H,7,FALSE)</f>
        <v>4</v>
      </c>
      <c r="H100" s="31" t="str">
        <f>VLOOKUP(A100,Master!$A:$H,8,FALSE)</f>
        <v>Boys</v>
      </c>
      <c r="I100" s="5" t="str">
        <f t="shared" si="72"/>
        <v>BRG3SCS1</v>
      </c>
      <c r="J100" s="5" t="str">
        <f t="shared" si="73"/>
        <v>STMSCS1</v>
      </c>
      <c r="K100" s="5"/>
      <c r="L100" s="7"/>
    </row>
    <row r="101" spans="1:12" ht="12.6" customHeight="1" x14ac:dyDescent="0.15">
      <c r="A101" s="29" t="s">
        <v>354</v>
      </c>
      <c r="B101" s="31">
        <f>VLOOKUP(A101,Master!$A:$H,2,FALSE)</f>
        <v>41286</v>
      </c>
      <c r="C101" s="65">
        <f>VLOOKUP(A101,Master!$A:$H,3,FALSE)</f>
        <v>0.5</v>
      </c>
      <c r="D101" s="31" t="str">
        <f>VLOOKUP(A101,Master!$A:$H,4,FALSE)</f>
        <v>STM</v>
      </c>
      <c r="E101" s="31" t="s">
        <v>19</v>
      </c>
      <c r="F101" s="31" t="s">
        <v>9</v>
      </c>
      <c r="G101" s="66">
        <f>VLOOKUP(A101,Master!$A:$H,7,FALSE)</f>
        <v>4</v>
      </c>
      <c r="H101" s="31" t="str">
        <f>VLOOKUP(A101,Master!$A:$H,8,FALSE)</f>
        <v>Boys</v>
      </c>
      <c r="I101" s="5" t="str">
        <f t="shared" si="72"/>
        <v>IHM3HSP2</v>
      </c>
      <c r="J101" s="5" t="str">
        <f t="shared" si="73"/>
        <v>CTKHSP2</v>
      </c>
      <c r="K101" s="5"/>
      <c r="L101" s="7"/>
    </row>
    <row r="102" spans="1:12" ht="12.6" customHeight="1" x14ac:dyDescent="0.15">
      <c r="A102" s="29" t="s">
        <v>355</v>
      </c>
      <c r="B102" s="31">
        <f>VLOOKUP(A102,Master!$A:$H,2,FALSE)</f>
        <v>41286</v>
      </c>
      <c r="C102" s="65">
        <f>VLOOKUP(A102,Master!$A:$H,3,FALSE)</f>
        <v>0.45833333333333398</v>
      </c>
      <c r="D102" s="31" t="str">
        <f>VLOOKUP(A102,Master!$A:$H,4,FALSE)</f>
        <v>IHM</v>
      </c>
      <c r="E102" s="31" t="s">
        <v>15</v>
      </c>
      <c r="F102" s="31" t="s">
        <v>26</v>
      </c>
      <c r="G102" s="66">
        <f>VLOOKUP(A102,Master!$A:$H,7,FALSE)</f>
        <v>4</v>
      </c>
      <c r="H102" s="31" t="str">
        <f>VLOOKUP(A102,Master!$A:$H,8,FALSE)</f>
        <v>Boys</v>
      </c>
      <c r="I102" s="5" t="str">
        <f t="shared" si="72"/>
        <v>SJN2NDA1</v>
      </c>
      <c r="J102" s="5" t="str">
        <f t="shared" si="73"/>
        <v>SJNNDA1</v>
      </c>
      <c r="K102" s="5"/>
      <c r="L102" s="7"/>
    </row>
    <row r="103" spans="1:12" ht="12.6" customHeight="1" x14ac:dyDescent="0.15">
      <c r="A103" s="29" t="s">
        <v>356</v>
      </c>
      <c r="B103" s="31">
        <f>VLOOKUP(A103,Master!$A:$H,2,FALSE)</f>
        <v>41286</v>
      </c>
      <c r="C103" s="65">
        <f>VLOOKUP(A103,Master!$A:$H,3,FALSE)</f>
        <v>0.5</v>
      </c>
      <c r="D103" s="31" t="str">
        <f>VLOOKUP(A103,Master!$A:$H,4,FALSE)</f>
        <v>IHM</v>
      </c>
      <c r="E103" s="31" t="s">
        <v>59</v>
      </c>
      <c r="F103" s="31" t="s">
        <v>11</v>
      </c>
      <c r="G103" s="66">
        <f>VLOOKUP(A103,Master!$A:$H,7,FALSE)</f>
        <v>4</v>
      </c>
      <c r="H103" s="31" t="str">
        <f>VLOOKUP(A103,Master!$A:$H,8,FALSE)</f>
        <v>Boys</v>
      </c>
      <c r="I103" s="5" t="str">
        <f t="shared" si="72"/>
        <v>TRN1JOE2</v>
      </c>
      <c r="J103" s="5" t="str">
        <f t="shared" si="73"/>
        <v>BRGJOE2</v>
      </c>
      <c r="K103" s="5"/>
      <c r="L103" s="7"/>
    </row>
    <row r="104" spans="1:12" ht="12.6" customHeight="1" x14ac:dyDescent="0.15">
      <c r="A104" s="29" t="s">
        <v>357</v>
      </c>
      <c r="B104" s="31">
        <f>VLOOKUP(A104,Master!$A:$H,2,FALSE)</f>
        <v>41286</v>
      </c>
      <c r="C104" s="65">
        <f>VLOOKUP(A104,Master!$A:$H,3,FALSE)</f>
        <v>0.54166666666666696</v>
      </c>
      <c r="D104" s="31" t="str">
        <f>VLOOKUP(A104,Master!$A:$H,4,FALSE)</f>
        <v>CTK</v>
      </c>
      <c r="E104" s="31" t="s">
        <v>18</v>
      </c>
      <c r="F104" s="31" t="s">
        <v>16</v>
      </c>
      <c r="G104" s="66">
        <f>VLOOKUP(A104,Master!$A:$H,7,FALSE)</f>
        <v>4</v>
      </c>
      <c r="H104" s="31" t="str">
        <f>VLOOKUP(A104,Master!$A:$H,8,FALSE)</f>
        <v>Boys</v>
      </c>
      <c r="I104" s="5" t="str">
        <f t="shared" si="72"/>
        <v>STM2SPC2</v>
      </c>
      <c r="J104" s="5" t="str">
        <f t="shared" si="73"/>
        <v>BRGSPC2</v>
      </c>
      <c r="K104" s="5"/>
      <c r="L104" s="7"/>
    </row>
    <row r="105" spans="1:12" ht="12.6" customHeight="1" x14ac:dyDescent="0.15">
      <c r="A105" s="29" t="s">
        <v>358</v>
      </c>
      <c r="B105" s="31">
        <f>VLOOKUP(A105,Master!$A:$H,2,FALSE)</f>
        <v>41286</v>
      </c>
      <c r="C105" s="65">
        <f>VLOOKUP(A105,Master!$A:$H,3,FALSE)</f>
        <v>0.41666666666666702</v>
      </c>
      <c r="D105" s="31" t="str">
        <f>VLOOKUP(A105,Master!$A:$H,4,FALSE)</f>
        <v>TRN</v>
      </c>
      <c r="E105" s="31" t="s">
        <v>20</v>
      </c>
      <c r="F105" s="31" t="s">
        <v>12</v>
      </c>
      <c r="G105" s="66">
        <f>VLOOKUP(A105,Master!$A:$H,7,FALSE)</f>
        <v>4</v>
      </c>
      <c r="H105" s="31" t="str">
        <f>VLOOKUP(A105,Master!$A:$H,8,FALSE)</f>
        <v>Boys</v>
      </c>
      <c r="I105" s="5" t="str">
        <f t="shared" si="72"/>
        <v>BRG2JOE1</v>
      </c>
      <c r="J105" s="5" t="str">
        <f t="shared" si="73"/>
        <v>SPCJOE1</v>
      </c>
      <c r="K105" s="5"/>
      <c r="L105" s="7"/>
    </row>
    <row r="106" spans="1:12" ht="12.6" customHeight="1" x14ac:dyDescent="0.15">
      <c r="A106" s="29" t="s">
        <v>359</v>
      </c>
      <c r="B106" s="31">
        <f>VLOOKUP(A106,Master!$A:$H,2,FALSE)</f>
        <v>41286</v>
      </c>
      <c r="C106" s="65">
        <f>VLOOKUP(A106,Master!$A:$H,3,FALSE)</f>
        <v>0.5</v>
      </c>
      <c r="D106" s="31" t="str">
        <f>VLOOKUP(A106,Master!$A:$H,4,FALSE)</f>
        <v>MAR-K</v>
      </c>
      <c r="E106" s="31" t="s">
        <v>25</v>
      </c>
      <c r="F106" s="31" t="s">
        <v>44</v>
      </c>
      <c r="G106" s="66">
        <f>VLOOKUP(A106,Master!$A:$H,7,FALSE)</f>
        <v>4</v>
      </c>
      <c r="H106" s="31" t="str">
        <f>VLOOKUP(A106,Master!$A:$H,8,FALSE)</f>
        <v>Boys</v>
      </c>
      <c r="I106" s="5" t="e">
        <f>CONCATENATE(#REF!,#REF!)</f>
        <v>#REF!</v>
      </c>
      <c r="J106" s="5" t="e">
        <f>CONCATENATE(#REF!,#REF!)</f>
        <v>#REF!</v>
      </c>
      <c r="K106" s="5"/>
      <c r="L106" s="7"/>
    </row>
    <row r="107" spans="1:12" ht="12.6" customHeight="1" x14ac:dyDescent="0.15">
      <c r="A107" s="29" t="s">
        <v>360</v>
      </c>
      <c r="B107" s="31">
        <f>VLOOKUP(A107,Master!$A:$H,2,FALSE)</f>
        <v>41286</v>
      </c>
      <c r="C107" s="65">
        <f>VLOOKUP(A107,Master!$A:$H,3,FALSE)</f>
        <v>0.41666666666666602</v>
      </c>
      <c r="D107" s="31" t="str">
        <f>VLOOKUP(A107,Master!$A:$H,4,FALSE)</f>
        <v>JUD</v>
      </c>
      <c r="E107" s="31" t="s">
        <v>6</v>
      </c>
      <c r="F107" s="31" t="s">
        <v>4</v>
      </c>
      <c r="G107" s="66">
        <f>VLOOKUP(A107,Master!$A:$H,7,FALSE)</f>
        <v>4</v>
      </c>
      <c r="H107" s="31" t="str">
        <f>VLOOKUP(A107,Master!$A:$H,8,FALSE)</f>
        <v>Boys</v>
      </c>
      <c r="I107" s="5" t="e">
        <f>CONCATENATE(#REF!,#REF!)</f>
        <v>#REF!</v>
      </c>
      <c r="J107" s="5" t="e">
        <f>CONCATENATE(#REF!,#REF!)</f>
        <v>#REF!</v>
      </c>
      <c r="K107" s="5"/>
      <c r="L107" s="7"/>
    </row>
    <row r="108" spans="1:12" ht="12.6" customHeight="1" x14ac:dyDescent="0.15">
      <c r="A108" s="29" t="s">
        <v>361</v>
      </c>
      <c r="B108" s="31">
        <f>VLOOKUP(A108,Master!$A:$H,2,FALSE)</f>
        <v>41286</v>
      </c>
      <c r="C108" s="65">
        <f>VLOOKUP(A108,Master!$A:$H,3,FALSE)</f>
        <v>0.54166666666666696</v>
      </c>
      <c r="D108" s="31" t="str">
        <f>VLOOKUP(A108,Master!$A:$H,4,FALSE)</f>
        <v>STM</v>
      </c>
      <c r="E108" s="31" t="s">
        <v>42</v>
      </c>
      <c r="F108" s="31" t="s">
        <v>24</v>
      </c>
      <c r="G108" s="66">
        <f>VLOOKUP(A108,Master!$A:$H,7,FALSE)</f>
        <v>4</v>
      </c>
      <c r="H108" s="31" t="str">
        <f>VLOOKUP(A108,Master!$A:$H,8,FALSE)</f>
        <v>Boys</v>
      </c>
      <c r="I108" s="5" t="str">
        <f t="shared" ref="I108:I135" si="78">CONCATENATE(E100,F100)</f>
        <v>NDA1HSP2</v>
      </c>
      <c r="J108" s="5" t="str">
        <f t="shared" ref="J108:J135" si="79">CONCATENATE(D100,F100)</f>
        <v>SPCHSP2</v>
      </c>
      <c r="K108" s="5"/>
      <c r="L108" s="7"/>
    </row>
    <row r="109" spans="1:12" ht="12.6" customHeight="1" x14ac:dyDescent="0.15">
      <c r="A109" s="29" t="s">
        <v>362</v>
      </c>
      <c r="B109" s="31">
        <f>VLOOKUP(A109,Master!$A:$H,2,FALSE)</f>
        <v>41286</v>
      </c>
      <c r="C109" s="65">
        <f>VLOOKUP(A109,Master!$A:$H,3,FALSE)</f>
        <v>0.45833333333333298</v>
      </c>
      <c r="D109" s="31" t="str">
        <f>VLOOKUP(A109,Master!$A:$H,4,FALSE)</f>
        <v>BRG</v>
      </c>
      <c r="E109" s="31" t="s">
        <v>7</v>
      </c>
      <c r="F109" s="31" t="s">
        <v>49</v>
      </c>
      <c r="G109" s="66">
        <f>VLOOKUP(A109,Master!$A:$H,7,FALSE)</f>
        <v>4</v>
      </c>
      <c r="H109" s="31" t="str">
        <f>VLOOKUP(A109,Master!$A:$H,8,FALSE)</f>
        <v>Boys</v>
      </c>
      <c r="I109" s="5" t="str">
        <f t="shared" si="78"/>
        <v>SJN1BRG2</v>
      </c>
      <c r="J109" s="5" t="str">
        <f t="shared" si="79"/>
        <v>STMBRG2</v>
      </c>
      <c r="K109" s="5"/>
      <c r="L109" s="7"/>
    </row>
    <row r="110" spans="1:12" ht="12.6" customHeight="1" x14ac:dyDescent="0.15">
      <c r="A110" s="29" t="s">
        <v>363</v>
      </c>
      <c r="B110" s="31">
        <f>VLOOKUP(A110,Master!$A:$H,2,FALSE)</f>
        <v>41286</v>
      </c>
      <c r="C110" s="65">
        <f>VLOOKUP(A110,Master!$A:$H,3,FALSE)</f>
        <v>0.500000000000001</v>
      </c>
      <c r="D110" s="31" t="str">
        <f>VLOOKUP(A110,Master!$A:$H,4,FALSE)</f>
        <v>SPC</v>
      </c>
      <c r="E110" s="31" t="s">
        <v>10</v>
      </c>
      <c r="F110" s="31" t="s">
        <v>62</v>
      </c>
      <c r="G110" s="66">
        <f>VLOOKUP(A110,Master!$A:$H,7,FALSE)</f>
        <v>4</v>
      </c>
      <c r="H110" s="31" t="str">
        <f>VLOOKUP(A110,Master!$A:$H,8,FALSE)</f>
        <v>Boys</v>
      </c>
      <c r="I110" s="5" t="str">
        <f t="shared" si="78"/>
        <v>IHM1SPC1</v>
      </c>
      <c r="J110" s="5" t="str">
        <f t="shared" si="79"/>
        <v>IHMSPC1</v>
      </c>
      <c r="K110" s="5"/>
      <c r="L110" s="7"/>
    </row>
    <row r="111" spans="1:12" ht="12.6" customHeight="1" x14ac:dyDescent="0.15">
      <c r="A111" s="29" t="s">
        <v>364</v>
      </c>
      <c r="B111" s="31">
        <f>VLOOKUP(A111,Master!$A:$H,2,FALSE)</f>
        <v>41286</v>
      </c>
      <c r="C111" s="65">
        <f>VLOOKUP(A111,Master!$A:$H,3,FALSE)</f>
        <v>0.54166666666666696</v>
      </c>
      <c r="D111" s="31" t="str">
        <f>VLOOKUP(A111,Master!$A:$H,4,FALSE)</f>
        <v>IHM</v>
      </c>
      <c r="E111" s="31" t="s">
        <v>13</v>
      </c>
      <c r="F111" s="31" t="s">
        <v>46</v>
      </c>
      <c r="G111" s="66">
        <f>VLOOKUP(A111,Master!$A:$H,7,FALSE)</f>
        <v>4</v>
      </c>
      <c r="H111" s="31" t="str">
        <f>VLOOKUP(A111,Master!$A:$H,8,FALSE)</f>
        <v>Boys</v>
      </c>
      <c r="I111" s="5" t="str">
        <f t="shared" si="78"/>
        <v>STM3CTK3</v>
      </c>
      <c r="J111" s="5" t="str">
        <f t="shared" si="79"/>
        <v>IHMCTK3</v>
      </c>
      <c r="K111" s="5"/>
      <c r="L111" s="7"/>
    </row>
    <row r="112" spans="1:12" ht="12.6" customHeight="1" x14ac:dyDescent="0.15">
      <c r="A112" s="29" t="s">
        <v>365</v>
      </c>
      <c r="B112" s="31">
        <f>VLOOKUP(A112,Master!$A:$H,2,FALSE)</f>
        <v>41286</v>
      </c>
      <c r="C112" s="65">
        <f>VLOOKUP(A112,Master!$A:$H,3,FALSE)</f>
        <v>0.5</v>
      </c>
      <c r="D112" s="31" t="str">
        <f>VLOOKUP(A112,Master!$A:$H,4,FALSE)</f>
        <v>JOE</v>
      </c>
      <c r="E112" s="31" t="s">
        <v>14</v>
      </c>
      <c r="F112" s="31" t="s">
        <v>60</v>
      </c>
      <c r="G112" s="66">
        <f>VLOOKUP(A112,Master!$A:$H,7,FALSE)</f>
        <v>4</v>
      </c>
      <c r="H112" s="31" t="str">
        <f>VLOOKUP(A112,Master!$A:$H,8,FALSE)</f>
        <v>Boys</v>
      </c>
      <c r="I112" s="5" t="str">
        <f t="shared" si="78"/>
        <v>STM1CTK2</v>
      </c>
      <c r="J112" s="5" t="str">
        <f t="shared" si="79"/>
        <v>CTKCTK2</v>
      </c>
      <c r="K112" s="5"/>
      <c r="L112" s="7"/>
    </row>
    <row r="113" spans="1:12" ht="12.6" customHeight="1" x14ac:dyDescent="0.15">
      <c r="A113" s="29" t="s">
        <v>366</v>
      </c>
      <c r="B113" s="31">
        <f>VLOOKUP(A113,Master!$A:$H,2,FALSE)</f>
        <v>41286</v>
      </c>
      <c r="C113" s="65">
        <f>VLOOKUP(A113,Master!$A:$H,3,FALSE)</f>
        <v>0.54166666666666696</v>
      </c>
      <c r="D113" s="31" t="str">
        <f>VLOOKUP(A113,Master!$A:$H,4,FALSE)</f>
        <v>SCL</v>
      </c>
      <c r="E113" s="31" t="s">
        <v>22</v>
      </c>
      <c r="F113" s="31" t="s">
        <v>43</v>
      </c>
      <c r="G113" s="66">
        <f>VLOOKUP(A113,Master!$A:$H,7,FALSE)</f>
        <v>4</v>
      </c>
      <c r="H113" s="31" t="str">
        <f>VLOOKUP(A113,Master!$A:$H,8,FALSE)</f>
        <v>Boys</v>
      </c>
      <c r="I113" s="5" t="str">
        <f t="shared" si="78"/>
        <v>OLA1JUD1</v>
      </c>
      <c r="J113" s="5" t="str">
        <f t="shared" si="79"/>
        <v>TRNJUD1</v>
      </c>
      <c r="K113" s="5"/>
      <c r="L113" s="7"/>
    </row>
    <row r="114" spans="1:12" ht="12.6" customHeight="1" x14ac:dyDescent="0.15">
      <c r="A114" s="29" t="s">
        <v>367</v>
      </c>
      <c r="B114" s="31">
        <f>VLOOKUP(A114,Master!$A:$H,2,FALSE)</f>
        <v>41293</v>
      </c>
      <c r="C114" s="65">
        <f>VLOOKUP(A114,Master!$A:$H,3,FALSE)</f>
        <v>0.5</v>
      </c>
      <c r="D114" s="31" t="str">
        <f>VLOOKUP(A114,Master!$A:$H,4,FALSE)</f>
        <v>JOE</v>
      </c>
      <c r="E114" s="31" t="s">
        <v>45</v>
      </c>
      <c r="F114" s="31" t="s">
        <v>10</v>
      </c>
      <c r="G114" s="66">
        <f>VLOOKUP(A114,Master!$A:$H,7,FALSE)</f>
        <v>4</v>
      </c>
      <c r="H114" s="31" t="str">
        <f>VLOOKUP(A114,Master!$A:$H,8,FALSE)</f>
        <v>Boys</v>
      </c>
      <c r="I114" s="5" t="str">
        <f t="shared" si="78"/>
        <v>OLA2SCL1</v>
      </c>
      <c r="J114" s="5" t="str">
        <f t="shared" si="79"/>
        <v>MAR-KSCL1</v>
      </c>
    </row>
    <row r="115" spans="1:12" ht="12.6" customHeight="1" x14ac:dyDescent="0.15">
      <c r="A115" s="29" t="s">
        <v>368</v>
      </c>
      <c r="B115" s="31">
        <f>VLOOKUP(A115,Master!$A:$H,2,FALSE)</f>
        <v>41293</v>
      </c>
      <c r="C115" s="65">
        <f>VLOOKUP(A115,Master!$A:$H,3,FALSE)</f>
        <v>0.58333333333333404</v>
      </c>
      <c r="D115" s="31" t="str">
        <f>VLOOKUP(A115,Master!$A:$H,4,FALSE)</f>
        <v>IHM</v>
      </c>
      <c r="E115" s="31" t="s">
        <v>15</v>
      </c>
      <c r="F115" s="31" t="s">
        <v>59</v>
      </c>
      <c r="G115" s="66">
        <f>VLOOKUP(A115,Master!$A:$H,7,FALSE)</f>
        <v>4</v>
      </c>
      <c r="H115" s="31" t="str">
        <f>VLOOKUP(A115,Master!$A:$H,8,FALSE)</f>
        <v>Boys</v>
      </c>
      <c r="I115" s="5" t="str">
        <f t="shared" si="78"/>
        <v>IHM2CTK1</v>
      </c>
      <c r="J115" s="5" t="str">
        <f t="shared" si="79"/>
        <v>JUDCTK1</v>
      </c>
    </row>
    <row r="116" spans="1:12" ht="12.6" customHeight="1" x14ac:dyDescent="0.15">
      <c r="A116" s="29" t="s">
        <v>369</v>
      </c>
      <c r="B116" s="31">
        <f>VLOOKUP(A116,Master!$A:$H,2,FALSE)</f>
        <v>41293</v>
      </c>
      <c r="C116" s="65">
        <f>VLOOKUP(A116,Master!$A:$H,3,FALSE)</f>
        <v>0.45833333333333298</v>
      </c>
      <c r="D116" s="31" t="str">
        <f>VLOOKUP(A116,Master!$A:$H,4,FALSE)</f>
        <v>JUD</v>
      </c>
      <c r="E116" s="31" t="s">
        <v>9</v>
      </c>
      <c r="F116" s="31" t="s">
        <v>26</v>
      </c>
      <c r="G116" s="66">
        <f>VLOOKUP(A116,Master!$A:$H,7,FALSE)</f>
        <v>4</v>
      </c>
      <c r="H116" s="31" t="str">
        <f>VLOOKUP(A116,Master!$A:$H,8,FALSE)</f>
        <v>Boys</v>
      </c>
      <c r="I116" s="5" t="str">
        <f t="shared" si="78"/>
        <v>HSP1JUD2</v>
      </c>
      <c r="J116" s="5" t="str">
        <f t="shared" si="79"/>
        <v>STMJUD2</v>
      </c>
    </row>
    <row r="117" spans="1:12" ht="12.6" customHeight="1" x14ac:dyDescent="0.15">
      <c r="A117" s="29" t="s">
        <v>370</v>
      </c>
      <c r="B117" s="31">
        <f>VLOOKUP(A117,Master!$A:$H,2,FALSE)</f>
        <v>41293</v>
      </c>
      <c r="C117" s="65">
        <f>VLOOKUP(A117,Master!$A:$H,3,FALSE)</f>
        <v>0.45833333333333298</v>
      </c>
      <c r="D117" s="31" t="str">
        <f>VLOOKUP(A117,Master!$A:$H,4,FALSE)</f>
        <v>OLA</v>
      </c>
      <c r="E117" s="31" t="s">
        <v>22</v>
      </c>
      <c r="F117" s="31" t="s">
        <v>19</v>
      </c>
      <c r="G117" s="66">
        <f>VLOOKUP(A117,Master!$A:$H,7,FALSE)</f>
        <v>4</v>
      </c>
      <c r="H117" s="31" t="str">
        <f>VLOOKUP(A117,Master!$A:$H,8,FALSE)</f>
        <v>Boys</v>
      </c>
      <c r="I117" s="5" t="str">
        <f t="shared" si="78"/>
        <v>BRG1SCS1</v>
      </c>
      <c r="J117" s="5" t="str">
        <f t="shared" si="79"/>
        <v>BRGSCS1</v>
      </c>
    </row>
    <row r="118" spans="1:12" ht="12.6" customHeight="1" x14ac:dyDescent="0.15">
      <c r="A118" s="29" t="s">
        <v>371</v>
      </c>
      <c r="B118" s="31">
        <f>VLOOKUP(A118,Master!$A:$H,2,FALSE)</f>
        <v>41293</v>
      </c>
      <c r="C118" s="65">
        <f>VLOOKUP(A118,Master!$A:$H,3,FALSE)</f>
        <v>0.625</v>
      </c>
      <c r="D118" s="31" t="str">
        <f>VLOOKUP(A118,Master!$A:$H,4,FALSE)</f>
        <v>IHM</v>
      </c>
      <c r="E118" s="31" t="s">
        <v>46</v>
      </c>
      <c r="F118" s="31" t="s">
        <v>48</v>
      </c>
      <c r="G118" s="66">
        <f>VLOOKUP(A118,Master!$A:$H,7,FALSE)</f>
        <v>4</v>
      </c>
      <c r="H118" s="31" t="str">
        <f>VLOOKUP(A118,Master!$A:$H,8,FALSE)</f>
        <v>Boys</v>
      </c>
      <c r="I118" s="5" t="str">
        <f t="shared" si="78"/>
        <v>BRG3IHM3</v>
      </c>
      <c r="J118" s="5" t="str">
        <f t="shared" si="79"/>
        <v>SPCIHM3</v>
      </c>
    </row>
    <row r="119" spans="1:12" ht="12.6" customHeight="1" x14ac:dyDescent="0.15">
      <c r="A119" s="29" t="s">
        <v>372</v>
      </c>
      <c r="B119" s="31">
        <f>VLOOKUP(A119,Master!$A:$H,2,FALSE)</f>
        <v>41293</v>
      </c>
      <c r="C119" s="65">
        <f>VLOOKUP(A119,Master!$A:$H,3,FALSE)</f>
        <v>0.45833333333333298</v>
      </c>
      <c r="D119" s="31" t="str">
        <f>VLOOKUP(A119,Master!$A:$H,4,FALSE)</f>
        <v>STM</v>
      </c>
      <c r="E119" s="31" t="s">
        <v>11</v>
      </c>
      <c r="F119" s="31" t="s">
        <v>18</v>
      </c>
      <c r="G119" s="66">
        <f>VLOOKUP(A119,Master!$A:$H,7,FALSE)</f>
        <v>4</v>
      </c>
      <c r="H119" s="31" t="str">
        <f>VLOOKUP(A119,Master!$A:$H,8,FALSE)</f>
        <v>Boys</v>
      </c>
      <c r="I119" s="5" t="str">
        <f t="shared" si="78"/>
        <v>SJN2JOE2</v>
      </c>
      <c r="J119" s="5" t="str">
        <f t="shared" si="79"/>
        <v>IHMJOE2</v>
      </c>
    </row>
    <row r="120" spans="1:12" ht="12.6" customHeight="1" x14ac:dyDescent="0.15">
      <c r="A120" s="29" t="s">
        <v>373</v>
      </c>
      <c r="B120" s="31">
        <f>VLOOKUP(A120,Master!$A:$H,2,FALSE)</f>
        <v>41293</v>
      </c>
      <c r="C120" s="65">
        <f>VLOOKUP(A120,Master!$A:$H,3,FALSE)</f>
        <v>0.33333333333333398</v>
      </c>
      <c r="D120" s="31" t="str">
        <f>VLOOKUP(A120,Master!$A:$H,4,FALSE)</f>
        <v>SJN</v>
      </c>
      <c r="E120" s="31" t="s">
        <v>16</v>
      </c>
      <c r="F120" s="31" t="s">
        <v>20</v>
      </c>
      <c r="G120" s="66">
        <f>VLOOKUP(A120,Master!$A:$H,7,FALSE)</f>
        <v>4</v>
      </c>
      <c r="H120" s="31" t="str">
        <f>VLOOKUP(A120,Master!$A:$H,8,FALSE)</f>
        <v>Boys</v>
      </c>
      <c r="I120" s="5" t="str">
        <f t="shared" si="78"/>
        <v>SPC2TRN1</v>
      </c>
      <c r="J120" s="5" t="str">
        <f t="shared" si="79"/>
        <v>JOETRN1</v>
      </c>
    </row>
    <row r="121" spans="1:12" ht="12.6" customHeight="1" x14ac:dyDescent="0.15">
      <c r="A121" s="29" t="s">
        <v>374</v>
      </c>
      <c r="B121" s="31">
        <f>VLOOKUP(A121,Master!$A:$H,2,FALSE)</f>
        <v>41293</v>
      </c>
      <c r="C121" s="65">
        <f>VLOOKUP(A121,Master!$A:$H,3,FALSE)</f>
        <v>0.375</v>
      </c>
      <c r="D121" s="31" t="str">
        <f>VLOOKUP(A121,Master!$A:$H,4,FALSE)</f>
        <v>TRN</v>
      </c>
      <c r="E121" s="31" t="s">
        <v>12</v>
      </c>
      <c r="F121" s="31" t="s">
        <v>25</v>
      </c>
      <c r="G121" s="66">
        <f>VLOOKUP(A121,Master!$A:$H,7,FALSE)</f>
        <v>4</v>
      </c>
      <c r="H121" s="31" t="str">
        <f>VLOOKUP(A121,Master!$A:$H,8,FALSE)</f>
        <v>Boys</v>
      </c>
      <c r="I121" s="5" t="str">
        <f t="shared" si="78"/>
        <v>STM2JOE1</v>
      </c>
      <c r="J121" s="5" t="str">
        <f t="shared" si="79"/>
        <v>SCLJOE1</v>
      </c>
    </row>
    <row r="122" spans="1:12" ht="12.6" customHeight="1" x14ac:dyDescent="0.15">
      <c r="A122" s="29" t="s">
        <v>375</v>
      </c>
      <c r="B122" s="31">
        <f>VLOOKUP(A122,Master!$A:$H,2,FALSE)</f>
        <v>41293</v>
      </c>
      <c r="C122" s="65">
        <f>VLOOKUP(A122,Master!$A:$H,3,FALSE)</f>
        <v>0.41666666666666602</v>
      </c>
      <c r="D122" s="31" t="str">
        <f>VLOOKUP(A122,Master!$A:$H,4,FALSE)</f>
        <v>JUD</v>
      </c>
      <c r="E122" s="31" t="s">
        <v>4</v>
      </c>
      <c r="F122" s="31" t="s">
        <v>44</v>
      </c>
      <c r="G122" s="66">
        <f>VLOOKUP(A122,Master!$A:$H,7,FALSE)</f>
        <v>4</v>
      </c>
      <c r="H122" s="31" t="str">
        <f>VLOOKUP(A122,Master!$A:$H,8,FALSE)</f>
        <v>Boys</v>
      </c>
      <c r="I122" s="5" t="str">
        <f t="shared" si="78"/>
        <v>HSP2BRG3</v>
      </c>
      <c r="J122" s="5" t="str">
        <f t="shared" si="79"/>
        <v>JOEBRG3</v>
      </c>
    </row>
    <row r="123" spans="1:12" ht="12.6" customHeight="1" x14ac:dyDescent="0.15">
      <c r="A123" s="29" t="s">
        <v>376</v>
      </c>
      <c r="B123" s="31">
        <f>VLOOKUP(A123,Master!$A:$H,2,FALSE)</f>
        <v>41294</v>
      </c>
      <c r="C123" s="65">
        <f>VLOOKUP(A123,Master!$A:$H,3,FALSE)</f>
        <v>0.66666666666666696</v>
      </c>
      <c r="D123" s="31" t="str">
        <f>VLOOKUP(A123,Master!$A:$H,4,FALSE)</f>
        <v>CTK</v>
      </c>
      <c r="E123" s="31" t="s">
        <v>24</v>
      </c>
      <c r="F123" s="31" t="s">
        <v>6</v>
      </c>
      <c r="G123" s="66">
        <f>VLOOKUP(A123,Master!$A:$H,7,FALSE)</f>
        <v>4</v>
      </c>
      <c r="H123" s="31" t="str">
        <f>VLOOKUP(A123,Master!$A:$H,8,FALSE)</f>
        <v>Boys</v>
      </c>
      <c r="I123" s="5" t="str">
        <f t="shared" si="78"/>
        <v>IHM1STM3</v>
      </c>
      <c r="J123" s="5" t="str">
        <f t="shared" si="79"/>
        <v>IHMSTM3</v>
      </c>
    </row>
    <row r="124" spans="1:12" ht="12.6" customHeight="1" x14ac:dyDescent="0.15">
      <c r="A124" s="29" t="s">
        <v>377</v>
      </c>
      <c r="B124" s="31">
        <f>VLOOKUP(A124,Master!$A:$H,2,FALSE)</f>
        <v>41293</v>
      </c>
      <c r="C124" s="65">
        <f>VLOOKUP(A124,Master!$A:$H,3,FALSE)</f>
        <v>0.375</v>
      </c>
      <c r="D124" s="31" t="str">
        <f>VLOOKUP(A124,Master!$A:$H,4,FALSE)</f>
        <v>SJN</v>
      </c>
      <c r="E124" s="31" t="s">
        <v>49</v>
      </c>
      <c r="F124" s="31" t="s">
        <v>42</v>
      </c>
      <c r="G124" s="66">
        <f>VLOOKUP(A124,Master!$A:$H,7,FALSE)</f>
        <v>4</v>
      </c>
      <c r="H124" s="31" t="str">
        <f>VLOOKUP(A124,Master!$A:$H,8,FALSE)</f>
        <v>Boys</v>
      </c>
      <c r="I124" s="5" t="str">
        <f t="shared" si="78"/>
        <v>BRG2SPC1</v>
      </c>
      <c r="J124" s="5" t="str">
        <f t="shared" si="79"/>
        <v>JUDSPC1</v>
      </c>
    </row>
    <row r="125" spans="1:12" ht="12.6" customHeight="1" x14ac:dyDescent="0.15">
      <c r="A125" s="29" t="s">
        <v>378</v>
      </c>
      <c r="B125" s="31">
        <f>VLOOKUP(A125,Master!$A:$H,2,FALSE)</f>
        <v>41293</v>
      </c>
      <c r="C125" s="65">
        <f>VLOOKUP(A125,Master!$A:$H,3,FALSE)</f>
        <v>0.5</v>
      </c>
      <c r="D125" s="31" t="str">
        <f>VLOOKUP(A125,Master!$A:$H,4,FALSE)</f>
        <v>OLA</v>
      </c>
      <c r="E125" s="31" t="s">
        <v>62</v>
      </c>
      <c r="F125" s="31" t="s">
        <v>7</v>
      </c>
      <c r="G125" s="66">
        <f>VLOOKUP(A125,Master!$A:$H,7,FALSE)</f>
        <v>4</v>
      </c>
      <c r="H125" s="31" t="str">
        <f>VLOOKUP(A125,Master!$A:$H,8,FALSE)</f>
        <v>Boys</v>
      </c>
      <c r="I125" s="5" t="str">
        <f t="shared" si="78"/>
        <v>STM2SJN1</v>
      </c>
      <c r="J125" s="5" t="str">
        <f t="shared" si="79"/>
        <v>OLASJN1</v>
      </c>
    </row>
    <row r="126" spans="1:12" ht="12.6" customHeight="1" x14ac:dyDescent="0.15">
      <c r="A126" s="29" t="s">
        <v>379</v>
      </c>
      <c r="B126" s="31">
        <f>VLOOKUP(A126,Master!$A:$H,2,FALSE)</f>
        <v>41293</v>
      </c>
      <c r="C126" s="65">
        <f>VLOOKUP(A126,Master!$A:$H,3,FALSE)</f>
        <v>0.54166666666666696</v>
      </c>
      <c r="D126" s="31" t="str">
        <f>VLOOKUP(A126,Master!$A:$H,4,FALSE)</f>
        <v>BRG</v>
      </c>
      <c r="E126" s="31" t="s">
        <v>60</v>
      </c>
      <c r="F126" s="31" t="s">
        <v>43</v>
      </c>
      <c r="G126" s="66">
        <f>VLOOKUP(A126,Master!$A:$H,7,FALSE)</f>
        <v>4</v>
      </c>
      <c r="H126" s="31" t="str">
        <f>VLOOKUP(A126,Master!$A:$H,8,FALSE)</f>
        <v>Boys</v>
      </c>
      <c r="I126" s="5" t="str">
        <f t="shared" si="78"/>
        <v>JOE2NDA1</v>
      </c>
      <c r="J126" s="5" t="str">
        <f t="shared" si="79"/>
        <v>IHMNDA1</v>
      </c>
    </row>
    <row r="127" spans="1:12" ht="12.6" customHeight="1" x14ac:dyDescent="0.15">
      <c r="A127" s="29" t="s">
        <v>380</v>
      </c>
      <c r="B127" s="31">
        <f>VLOOKUP(A127,Master!$A:$H,2,FALSE)</f>
        <v>41293</v>
      </c>
      <c r="C127" s="65">
        <f>VLOOKUP(A127,Master!$A:$H,3,FALSE)</f>
        <v>0.54166666666666696</v>
      </c>
      <c r="D127" s="31" t="str">
        <f>VLOOKUP(A127,Master!$A:$H,4,FALSE)</f>
        <v>SCL</v>
      </c>
      <c r="E127" s="31" t="s">
        <v>14</v>
      </c>
      <c r="F127" s="31" t="s">
        <v>13</v>
      </c>
      <c r="G127" s="66">
        <f>VLOOKUP(A127,Master!$A:$H,7,FALSE)</f>
        <v>4</v>
      </c>
      <c r="H127" s="31" t="str">
        <f>VLOOKUP(A127,Master!$A:$H,8,FALSE)</f>
        <v>Boys</v>
      </c>
      <c r="I127" s="5" t="str">
        <f t="shared" si="78"/>
        <v>CTK3STM1</v>
      </c>
      <c r="J127" s="5" t="str">
        <f t="shared" si="79"/>
        <v>STMSTM1</v>
      </c>
    </row>
    <row r="128" spans="1:12" ht="12.6" customHeight="1" x14ac:dyDescent="0.15">
      <c r="A128" s="29" t="s">
        <v>381</v>
      </c>
      <c r="B128" s="31">
        <f>VLOOKUP(A128,Master!$A:$H,2,FALSE)</f>
        <v>41300</v>
      </c>
      <c r="C128" s="65">
        <f>VLOOKUP(A128,Master!$A:$H,3,FALSE)</f>
        <v>0.45833333333333298</v>
      </c>
      <c r="D128" s="31" t="str">
        <f>VLOOKUP(A128,Master!$A:$H,4,FALSE)</f>
        <v>OLA</v>
      </c>
      <c r="E128" s="31" t="s">
        <v>62</v>
      </c>
      <c r="F128" s="31" t="s">
        <v>42</v>
      </c>
      <c r="G128" s="66">
        <f>VLOOKUP(A128,Master!$A:$H,7,FALSE)</f>
        <v>4</v>
      </c>
      <c r="H128" s="31" t="str">
        <f>VLOOKUP(A128,Master!$A:$H,8,FALSE)</f>
        <v>Boys</v>
      </c>
      <c r="I128" s="5" t="str">
        <f t="shared" si="78"/>
        <v>CTK2OLA1</v>
      </c>
      <c r="J128" s="5" t="str">
        <f t="shared" si="79"/>
        <v>SJNOLA1</v>
      </c>
    </row>
    <row r="129" spans="1:10" ht="12.6" customHeight="1" x14ac:dyDescent="0.15">
      <c r="A129" s="29" t="s">
        <v>382</v>
      </c>
      <c r="B129" s="31">
        <f>VLOOKUP(A129,Master!$A:$H,2,FALSE)</f>
        <v>41300</v>
      </c>
      <c r="C129" s="65">
        <f>VLOOKUP(A129,Master!$A:$H,3,FALSE)</f>
        <v>0.45833333333333298</v>
      </c>
      <c r="D129" s="31" t="str">
        <f>VLOOKUP(A129,Master!$A:$H,4,FALSE)</f>
        <v>SJN</v>
      </c>
      <c r="E129" s="31" t="s">
        <v>7</v>
      </c>
      <c r="F129" s="31" t="s">
        <v>45</v>
      </c>
      <c r="G129" s="66">
        <f>VLOOKUP(A129,Master!$A:$H,7,FALSE)</f>
        <v>4</v>
      </c>
      <c r="H129" s="31" t="str">
        <f>VLOOKUP(A129,Master!$A:$H,8,FALSE)</f>
        <v>Boys</v>
      </c>
      <c r="I129" s="5" t="str">
        <f t="shared" si="78"/>
        <v>JUD1OLA2</v>
      </c>
      <c r="J129" s="5" t="str">
        <f t="shared" si="79"/>
        <v>TRNOLA2</v>
      </c>
    </row>
    <row r="130" spans="1:10" ht="12.6" customHeight="1" x14ac:dyDescent="0.15">
      <c r="A130" s="29" t="s">
        <v>383</v>
      </c>
      <c r="B130" s="31">
        <f>VLOOKUP(A130,Master!$A:$H,2,FALSE)</f>
        <v>41300</v>
      </c>
      <c r="C130" s="65">
        <f>VLOOKUP(A130,Master!$A:$H,3,FALSE)</f>
        <v>0.54166666666666696</v>
      </c>
      <c r="D130" s="31" t="str">
        <f>VLOOKUP(A130,Master!$A:$H,4,FALSE)</f>
        <v>IHM</v>
      </c>
      <c r="E130" s="31" t="s">
        <v>48</v>
      </c>
      <c r="F130" s="31" t="s">
        <v>10</v>
      </c>
      <c r="G130" s="66">
        <f>VLOOKUP(A130,Master!$A:$H,7,FALSE)</f>
        <v>4</v>
      </c>
      <c r="H130" s="31" t="str">
        <f>VLOOKUP(A130,Master!$A:$H,8,FALSE)</f>
        <v>Boys</v>
      </c>
      <c r="I130" s="5" t="str">
        <f t="shared" si="78"/>
        <v>CTK1SCL1</v>
      </c>
      <c r="J130" s="5" t="str">
        <f t="shared" si="79"/>
        <v>JUDSCL1</v>
      </c>
    </row>
    <row r="131" spans="1:10" ht="12.6" customHeight="1" x14ac:dyDescent="0.15">
      <c r="A131" s="29" t="s">
        <v>384</v>
      </c>
      <c r="B131" s="31">
        <f>VLOOKUP(A131,Master!$A:$H,2,FALSE)</f>
        <v>41300</v>
      </c>
      <c r="C131" s="65">
        <f>VLOOKUP(A131,Master!$A:$H,3,FALSE)</f>
        <v>0.45833333333333298</v>
      </c>
      <c r="D131" s="31" t="str">
        <f>VLOOKUP(A131,Master!$A:$H,4,FALSE)</f>
        <v>JUD</v>
      </c>
      <c r="E131" s="31" t="s">
        <v>59</v>
      </c>
      <c r="F131" s="31" t="s">
        <v>9</v>
      </c>
      <c r="G131" s="66">
        <f>VLOOKUP(A131,Master!$A:$H,7,FALSE)</f>
        <v>4</v>
      </c>
      <c r="H131" s="31" t="str">
        <f>VLOOKUP(A131,Master!$A:$H,8,FALSE)</f>
        <v>Boys</v>
      </c>
      <c r="I131" s="5" t="str">
        <f t="shared" si="78"/>
        <v>JUD2IHM2</v>
      </c>
      <c r="J131" s="5" t="str">
        <f t="shared" si="79"/>
        <v>CTKIHM2</v>
      </c>
    </row>
    <row r="132" spans="1:10" ht="12.6" customHeight="1" x14ac:dyDescent="0.15">
      <c r="A132" s="29" t="s">
        <v>385</v>
      </c>
      <c r="B132" s="31">
        <f>VLOOKUP(A132,Master!$A:$H,2,FALSE)</f>
        <v>41300</v>
      </c>
      <c r="C132" s="65">
        <f>VLOOKUP(A132,Master!$A:$H,3,FALSE)</f>
        <v>0.5</v>
      </c>
      <c r="D132" s="31" t="str">
        <f>VLOOKUP(A132,Master!$A:$H,4,FALSE)</f>
        <v>IHM</v>
      </c>
      <c r="E132" s="31" t="s">
        <v>26</v>
      </c>
      <c r="F132" s="31" t="s">
        <v>22</v>
      </c>
      <c r="G132" s="66">
        <f>VLOOKUP(A132,Master!$A:$H,7,FALSE)</f>
        <v>4</v>
      </c>
      <c r="H132" s="31" t="str">
        <f>VLOOKUP(A132,Master!$A:$H,8,FALSE)</f>
        <v>Boys</v>
      </c>
      <c r="I132" s="5" t="str">
        <f t="shared" si="78"/>
        <v>SCS1HSP1</v>
      </c>
      <c r="J132" s="5" t="str">
        <f t="shared" si="79"/>
        <v>SJNHSP1</v>
      </c>
    </row>
    <row r="133" spans="1:10" ht="12.6" customHeight="1" x14ac:dyDescent="0.15">
      <c r="A133" s="29" t="s">
        <v>386</v>
      </c>
      <c r="B133" s="31">
        <f>VLOOKUP(A133,Master!$A:$H,2,FALSE)</f>
        <v>41300</v>
      </c>
      <c r="C133" s="65">
        <f>VLOOKUP(A133,Master!$A:$H,3,FALSE)</f>
        <v>0.45833333333333298</v>
      </c>
      <c r="D133" s="31" t="str">
        <f>VLOOKUP(A133,Master!$A:$H,4,FALSE)</f>
        <v>STM</v>
      </c>
      <c r="E133" s="31" t="s">
        <v>19</v>
      </c>
      <c r="F133" s="31" t="s">
        <v>60</v>
      </c>
      <c r="G133" s="66">
        <f>VLOOKUP(A133,Master!$A:$H,7,FALSE)</f>
        <v>4</v>
      </c>
      <c r="H133" s="31" t="str">
        <f>VLOOKUP(A133,Master!$A:$H,8,FALSE)</f>
        <v>Boys</v>
      </c>
      <c r="I133" s="5" t="str">
        <f t="shared" si="78"/>
        <v>IHM3BRG1</v>
      </c>
      <c r="J133" s="5" t="str">
        <f t="shared" si="79"/>
        <v>OLABRG1</v>
      </c>
    </row>
    <row r="134" spans="1:10" ht="12.6" customHeight="1" x14ac:dyDescent="0.15">
      <c r="A134" s="29" t="s">
        <v>387</v>
      </c>
      <c r="B134" s="31">
        <f>VLOOKUP(A134,Master!$A:$H,2,FALSE)</f>
        <v>41300</v>
      </c>
      <c r="C134" s="65">
        <f>VLOOKUP(A134,Master!$A:$H,3,FALSE)</f>
        <v>0.41666666666666702</v>
      </c>
      <c r="D134" s="31" t="str">
        <f>VLOOKUP(A134,Master!$A:$H,4,FALSE)</f>
        <v>HSP</v>
      </c>
      <c r="E134" s="31" t="s">
        <v>18</v>
      </c>
      <c r="F134" s="31" t="s">
        <v>15</v>
      </c>
      <c r="G134" s="66">
        <f>VLOOKUP(A134,Master!$A:$H,7,FALSE)</f>
        <v>4</v>
      </c>
      <c r="H134" s="31" t="str">
        <f>VLOOKUP(A134,Master!$A:$H,8,FALSE)</f>
        <v>Boys</v>
      </c>
      <c r="I134" s="5" t="str">
        <f t="shared" si="78"/>
        <v>TRN1JOE1</v>
      </c>
      <c r="J134" s="5" t="str">
        <f t="shared" si="79"/>
        <v>BRGJOE1</v>
      </c>
    </row>
    <row r="135" spans="1:10" ht="12.6" customHeight="1" x14ac:dyDescent="0.15">
      <c r="A135" s="29" t="s">
        <v>388</v>
      </c>
      <c r="B135" s="31">
        <f>VLOOKUP(A135,Master!$A:$H,2,FALSE)</f>
        <v>41300</v>
      </c>
      <c r="C135" s="65">
        <f>VLOOKUP(A135,Master!$A:$H,3,FALSE)</f>
        <v>0.66666666666666696</v>
      </c>
      <c r="D135" s="31" t="str">
        <f>VLOOKUP(A135,Master!$A:$H,4,FALSE)</f>
        <v>JOE</v>
      </c>
      <c r="E135" s="31" t="s">
        <v>20</v>
      </c>
      <c r="F135" s="31" t="s">
        <v>11</v>
      </c>
      <c r="G135" s="66">
        <f>VLOOKUP(A135,Master!$A:$H,7,FALSE)</f>
        <v>4</v>
      </c>
      <c r="H135" s="31" t="str">
        <f>VLOOKUP(A135,Master!$A:$H,8,FALSE)</f>
        <v>Boys</v>
      </c>
      <c r="I135" s="5" t="str">
        <f t="shared" si="78"/>
        <v>SPC2SJN2</v>
      </c>
      <c r="J135" s="5" t="str">
        <f t="shared" si="79"/>
        <v>SCLSJN2</v>
      </c>
    </row>
    <row r="136" spans="1:10" ht="12.6" customHeight="1" x14ac:dyDescent="0.15">
      <c r="A136" s="29" t="s">
        <v>389</v>
      </c>
      <c r="B136" s="31">
        <f>VLOOKUP(A136,Master!$A:$H,2,FALSE)</f>
        <v>41300</v>
      </c>
      <c r="C136" s="65">
        <f>VLOOKUP(A136,Master!$A:$H,3,FALSE)</f>
        <v>0.58333333333333404</v>
      </c>
      <c r="D136" s="31" t="str">
        <f>VLOOKUP(A136,Master!$A:$H,4,FALSE)</f>
        <v>MAR-K</v>
      </c>
      <c r="E136" s="31" t="s">
        <v>25</v>
      </c>
      <c r="F136" s="31" t="s">
        <v>16</v>
      </c>
      <c r="G136" s="66">
        <f>VLOOKUP(A136,Master!$A:$H,7,FALSE)</f>
        <v>4</v>
      </c>
      <c r="H136" s="31" t="str">
        <f>VLOOKUP(A136,Master!$A:$H,8,FALSE)</f>
        <v>Boys</v>
      </c>
      <c r="I136" s="5" t="e">
        <f>CONCATENATE(#REF!,#REF!)</f>
        <v>#REF!</v>
      </c>
      <c r="J136" s="5" t="e">
        <f>CONCATENATE(#REF!,#REF!)</f>
        <v>#REF!</v>
      </c>
    </row>
    <row r="137" spans="1:10" ht="12.6" customHeight="1" x14ac:dyDescent="0.15">
      <c r="A137" s="29" t="s">
        <v>390</v>
      </c>
      <c r="B137" s="31">
        <f>VLOOKUP(A137,Master!$A:$H,2,FALSE)</f>
        <v>41300</v>
      </c>
      <c r="C137" s="65">
        <f>VLOOKUP(A137,Master!$A:$H,3,FALSE)</f>
        <v>0.33333333333333398</v>
      </c>
      <c r="D137" s="31" t="str">
        <f>VLOOKUP(A137,Master!$A:$H,4,FALSE)</f>
        <v>TRN</v>
      </c>
      <c r="E137" s="31" t="s">
        <v>12</v>
      </c>
      <c r="F137" s="31" t="s">
        <v>4</v>
      </c>
      <c r="G137" s="66">
        <f>VLOOKUP(A137,Master!$A:$H,7,FALSE)</f>
        <v>4</v>
      </c>
      <c r="H137" s="31" t="str">
        <f>VLOOKUP(A137,Master!$A:$H,8,FALSE)</f>
        <v>Boys</v>
      </c>
      <c r="I137" s="5" t="e">
        <f>CONCATENATE(#REF!,#REF!)</f>
        <v>#REF!</v>
      </c>
      <c r="J137" s="5" t="e">
        <f>CONCATENATE(#REF!,#REF!)</f>
        <v>#REF!</v>
      </c>
    </row>
    <row r="138" spans="1:10" ht="12.6" customHeight="1" x14ac:dyDescent="0.15">
      <c r="A138" s="29" t="s">
        <v>391</v>
      </c>
      <c r="B138" s="31">
        <f>VLOOKUP(A138,Master!$A:$H,2,FALSE)</f>
        <v>41300</v>
      </c>
      <c r="C138" s="65">
        <f>VLOOKUP(A138,Master!$A:$H,3,FALSE)</f>
        <v>0.45833333333333298</v>
      </c>
      <c r="D138" s="31" t="str">
        <f>VLOOKUP(A138,Master!$A:$H,4,FALSE)</f>
        <v>HSP</v>
      </c>
      <c r="E138" s="31" t="s">
        <v>44</v>
      </c>
      <c r="F138" s="31" t="s">
        <v>24</v>
      </c>
      <c r="G138" s="66">
        <f>VLOOKUP(A138,Master!$A:$H,7,FALSE)</f>
        <v>4</v>
      </c>
      <c r="H138" s="31" t="str">
        <f>VLOOKUP(A138,Master!$A:$H,8,FALSE)</f>
        <v>Boys</v>
      </c>
      <c r="I138" s="5" t="str">
        <f t="shared" ref="I138:I151" si="80">CONCATENATE(E128,F128)</f>
        <v>IHM3HSP1</v>
      </c>
      <c r="J138" s="5" t="str">
        <f t="shared" ref="J138:J151" si="81">CONCATENATE(D128,F128)</f>
        <v>OLAHSP1</v>
      </c>
    </row>
    <row r="139" spans="1:10" ht="12.6" customHeight="1" x14ac:dyDescent="0.15">
      <c r="A139" s="29" t="s">
        <v>392</v>
      </c>
      <c r="B139" s="31">
        <f>VLOOKUP(A139,Master!$A:$H,2,FALSE)</f>
        <v>41300</v>
      </c>
      <c r="C139" s="65">
        <f>VLOOKUP(A139,Master!$A:$H,3,FALSE)</f>
        <v>0.5</v>
      </c>
      <c r="D139" s="31" t="str">
        <f>VLOOKUP(A139,Master!$A:$H,4,FALSE)</f>
        <v>SCL</v>
      </c>
      <c r="E139" s="31" t="s">
        <v>6</v>
      </c>
      <c r="F139" s="31" t="s">
        <v>49</v>
      </c>
      <c r="G139" s="66">
        <f>VLOOKUP(A139,Master!$A:$H,7,FALSE)</f>
        <v>4</v>
      </c>
      <c r="H139" s="31" t="str">
        <f>VLOOKUP(A139,Master!$A:$H,8,FALSE)</f>
        <v>Boys</v>
      </c>
      <c r="I139" s="5" t="str">
        <f t="shared" si="80"/>
        <v>BRG1HSP2</v>
      </c>
      <c r="J139" s="5" t="str">
        <f t="shared" si="81"/>
        <v>SJNHSP2</v>
      </c>
    </row>
    <row r="140" spans="1:10" ht="12.6" customHeight="1" x14ac:dyDescent="0.15">
      <c r="A140" s="29" t="s">
        <v>393</v>
      </c>
      <c r="B140" s="31">
        <f>VLOOKUP(A140,Master!$A:$H,2,FALSE)</f>
        <v>41300</v>
      </c>
      <c r="C140" s="65">
        <f>VLOOKUP(A140,Master!$A:$H,3,FALSE)</f>
        <v>0.5</v>
      </c>
      <c r="D140" s="31" t="str">
        <f>VLOOKUP(A140,Master!$A:$H,4,FALSE)</f>
        <v>OLA</v>
      </c>
      <c r="E140" s="31" t="s">
        <v>46</v>
      </c>
      <c r="F140" s="31" t="s">
        <v>14</v>
      </c>
      <c r="G140" s="66">
        <f>VLOOKUP(A140,Master!$A:$H,7,FALSE)</f>
        <v>4</v>
      </c>
      <c r="H140" s="31" t="str">
        <f>VLOOKUP(A140,Master!$A:$H,8,FALSE)</f>
        <v>Boys</v>
      </c>
      <c r="I140" s="5" t="str">
        <f t="shared" si="80"/>
        <v>NDA1BRG3</v>
      </c>
      <c r="J140" s="5" t="str">
        <f t="shared" si="81"/>
        <v>IHMBRG3</v>
      </c>
    </row>
    <row r="141" spans="1:10" ht="12.6" customHeight="1" x14ac:dyDescent="0.15">
      <c r="A141" s="29" t="s">
        <v>394</v>
      </c>
      <c r="B141" s="31">
        <f>VLOOKUP(A141,Master!$A:$H,2,FALSE)</f>
        <v>41300</v>
      </c>
      <c r="C141" s="65">
        <f>VLOOKUP(A141,Master!$A:$H,3,FALSE)</f>
        <v>0.41666666666666702</v>
      </c>
      <c r="D141" s="31" t="str">
        <f>VLOOKUP(A141,Master!$A:$H,4,FALSE)</f>
        <v>SJN</v>
      </c>
      <c r="E141" s="31" t="s">
        <v>13</v>
      </c>
      <c r="F141" s="31" t="s">
        <v>43</v>
      </c>
      <c r="G141" s="66">
        <f>VLOOKUP(A141,Master!$A:$H,7,FALSE)</f>
        <v>4</v>
      </c>
      <c r="H141" s="31" t="str">
        <f>VLOOKUP(A141,Master!$A:$H,8,FALSE)</f>
        <v>Boys</v>
      </c>
      <c r="I141" s="5" t="str">
        <f t="shared" si="80"/>
        <v>STM3BRG2</v>
      </c>
      <c r="J141" s="5" t="str">
        <f t="shared" si="81"/>
        <v>JUDBRG2</v>
      </c>
    </row>
    <row r="142" spans="1:10" ht="12.6" customHeight="1" x14ac:dyDescent="0.15">
      <c r="I142" s="5" t="str">
        <f t="shared" si="80"/>
        <v>SPC1STM2</v>
      </c>
      <c r="J142" s="5" t="str">
        <f t="shared" si="81"/>
        <v>IHMSTM2</v>
      </c>
    </row>
    <row r="143" spans="1:10" ht="12.6" customHeight="1" x14ac:dyDescent="0.15">
      <c r="I143" s="5" t="str">
        <f t="shared" si="80"/>
        <v>SJN1TRN1</v>
      </c>
      <c r="J143" s="5" t="str">
        <f t="shared" si="81"/>
        <v>STMTRN1</v>
      </c>
    </row>
    <row r="144" spans="1:10" ht="12.6" customHeight="1" x14ac:dyDescent="0.15">
      <c r="I144" s="5" t="str">
        <f t="shared" si="80"/>
        <v>STM1IHM1</v>
      </c>
      <c r="J144" s="5" t="str">
        <f t="shared" si="81"/>
        <v>HSPIHM1</v>
      </c>
    </row>
    <row r="145" spans="9:10" ht="12.6" customHeight="1" x14ac:dyDescent="0.15">
      <c r="I145" s="5" t="str">
        <f t="shared" si="80"/>
        <v>OLA1CTK3</v>
      </c>
      <c r="J145" s="5" t="str">
        <f t="shared" si="81"/>
        <v>JOECTK3</v>
      </c>
    </row>
    <row r="146" spans="9:10" ht="12.6" customHeight="1" x14ac:dyDescent="0.15">
      <c r="I146" s="5" t="str">
        <f t="shared" si="80"/>
        <v>OLA2CTK2</v>
      </c>
      <c r="J146" s="5" t="str">
        <f t="shared" si="81"/>
        <v>MAR-KCTK2</v>
      </c>
    </row>
    <row r="147" spans="9:10" ht="12.6" customHeight="1" x14ac:dyDescent="0.15">
      <c r="I147" s="5" t="str">
        <f t="shared" si="80"/>
        <v>JUD1CTK1</v>
      </c>
      <c r="J147" s="5" t="str">
        <f t="shared" si="81"/>
        <v>TRNCTK1</v>
      </c>
    </row>
    <row r="148" spans="9:10" ht="12.6" customHeight="1" x14ac:dyDescent="0.15">
      <c r="I148" s="5" t="str">
        <f t="shared" si="80"/>
        <v>SCL1JUD2</v>
      </c>
      <c r="J148" s="5" t="str">
        <f t="shared" si="81"/>
        <v>HSPJUD2</v>
      </c>
    </row>
    <row r="149" spans="9:10" ht="12.6" customHeight="1" x14ac:dyDescent="0.15">
      <c r="I149" s="5" t="str">
        <f t="shared" si="80"/>
        <v>IHM2SCS1</v>
      </c>
      <c r="J149" s="5" t="str">
        <f t="shared" si="81"/>
        <v>SCLSCS1</v>
      </c>
    </row>
    <row r="150" spans="9:10" ht="12.6" customHeight="1" x14ac:dyDescent="0.15">
      <c r="I150" s="5" t="str">
        <f t="shared" si="80"/>
        <v>JOE2SPC2</v>
      </c>
      <c r="J150" s="5" t="str">
        <f t="shared" si="81"/>
        <v>OLASPC2</v>
      </c>
    </row>
    <row r="151" spans="9:10" ht="12.6" customHeight="1" x14ac:dyDescent="0.15">
      <c r="I151" s="5" t="str">
        <f t="shared" si="80"/>
        <v>SJN2JOE1</v>
      </c>
      <c r="J151" s="5" t="str">
        <f t="shared" si="81"/>
        <v>SJNJOE1</v>
      </c>
    </row>
  </sheetData>
  <mergeCells count="2">
    <mergeCell ref="R31:AS31"/>
    <mergeCell ref="P33:P60"/>
  </mergeCells>
  <conditionalFormatting sqref="R33:AS60">
    <cfRule type="cellIs" dxfId="32" priority="5" stopIfTrue="1" operator="greaterThan">
      <formula>1</formula>
    </cfRule>
  </conditionalFormatting>
  <conditionalFormatting sqref="R65:AS92">
    <cfRule type="cellIs" dxfId="31" priority="4" operator="greaterThan">
      <formula>1</formula>
    </cfRule>
    <cfRule type="cellIs" dxfId="30" priority="1" operator="greaterThan">
      <formula>1</formula>
    </cfRule>
  </conditionalFormatting>
  <conditionalFormatting sqref="M65:P92">
    <cfRule type="cellIs" dxfId="29" priority="2" operator="greaterThan">
      <formula>2</formula>
    </cfRule>
  </conditionalFormatting>
  <pageMargins left="0.75" right="0.75" top="1" bottom="1" header="0.5" footer="0.5"/>
  <pageSetup scale="27" orientation="landscape" horizontalDpi="4294967294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H91"/>
  <sheetViews>
    <sheetView topLeftCell="A22" workbookViewId="0">
      <selection activeCell="E2" sqref="E2:F91"/>
    </sheetView>
  </sheetViews>
  <sheetFormatPr defaultColWidth="9.140625" defaultRowHeight="12.6" customHeight="1" x14ac:dyDescent="0.15"/>
  <cols>
    <col min="1" max="1" width="4.28515625" style="1" bestFit="1" customWidth="1"/>
    <col min="2" max="2" width="6.140625" style="7" bestFit="1" customWidth="1"/>
    <col min="3" max="3" width="6.42578125" style="11" bestFit="1" customWidth="1"/>
    <col min="4" max="4" width="5" style="1" bestFit="1" customWidth="1"/>
    <col min="5" max="6" width="4.7109375" style="1" bestFit="1" customWidth="1"/>
    <col min="7" max="7" width="3.140625" style="12" bestFit="1" customWidth="1"/>
    <col min="8" max="8" width="5.28515625" style="1" bestFit="1" customWidth="1"/>
    <col min="9" max="9" width="5.28515625" style="1" hidden="1" customWidth="1"/>
    <col min="10" max="11" width="7.7109375" style="1" hidden="1" customWidth="1"/>
    <col min="12" max="12" width="5.28515625" style="1" hidden="1" customWidth="1"/>
    <col min="13" max="13" width="5.42578125" style="1" customWidth="1"/>
    <col min="14" max="33" width="5.28515625" style="1" customWidth="1"/>
    <col min="34" max="34" width="5.28515625" style="7" customWidth="1"/>
    <col min="35" max="16384" width="9.140625" style="1"/>
  </cols>
  <sheetData>
    <row r="1" spans="1:19" ht="12.6" customHeight="1" thickBot="1" x14ac:dyDescent="0.2">
      <c r="A1" s="34" t="s">
        <v>64</v>
      </c>
      <c r="B1" s="34" t="s">
        <v>0</v>
      </c>
      <c r="C1" s="38" t="s">
        <v>1</v>
      </c>
      <c r="D1" s="38" t="s">
        <v>35</v>
      </c>
      <c r="E1" s="38" t="s">
        <v>36</v>
      </c>
      <c r="F1" s="39" t="s">
        <v>37</v>
      </c>
      <c r="G1" s="38" t="s">
        <v>38</v>
      </c>
      <c r="H1" s="38" t="s">
        <v>3</v>
      </c>
      <c r="I1" s="3"/>
      <c r="J1" s="3"/>
      <c r="K1" s="3"/>
      <c r="L1" s="3"/>
      <c r="N1" s="61" t="s">
        <v>33</v>
      </c>
      <c r="O1" s="4" t="s">
        <v>39</v>
      </c>
      <c r="P1" s="4" t="s">
        <v>27</v>
      </c>
      <c r="Q1" s="4" t="s">
        <v>2</v>
      </c>
      <c r="R1" s="4" t="s">
        <v>28</v>
      </c>
      <c r="S1" s="4" t="s">
        <v>17</v>
      </c>
    </row>
    <row r="2" spans="1:19" ht="12.6" customHeight="1" x14ac:dyDescent="0.15">
      <c r="A2" s="29" t="s">
        <v>395</v>
      </c>
      <c r="B2" s="31">
        <f>VLOOKUP(A2,Master!$A:$H,2,FALSE)</f>
        <v>41216</v>
      </c>
      <c r="C2" s="65">
        <f>VLOOKUP(A2,Master!$A:$H,3,FALSE)</f>
        <v>0.41666666666666702</v>
      </c>
      <c r="D2" s="31" t="str">
        <f>VLOOKUP(A2,Master!$A:$H,4,FALSE)</f>
        <v>CTK</v>
      </c>
      <c r="E2" s="31" t="s">
        <v>7</v>
      </c>
      <c r="F2" s="31" t="s">
        <v>26</v>
      </c>
      <c r="G2" s="66">
        <f>VLOOKUP(A2,Master!$A:$H,7,FALSE)</f>
        <v>4</v>
      </c>
      <c r="H2" s="31" t="str">
        <f>VLOOKUP(A2,Master!$A:$H,8,FALSE)</f>
        <v>Girls</v>
      </c>
      <c r="I2" s="5" t="str">
        <f t="shared" ref="I2:I65" si="0">CONCATENATE(E2,F2)</f>
        <v>BRG1SPC1</v>
      </c>
      <c r="J2" s="5" t="str">
        <f t="shared" ref="J2:J65" si="1">CONCATENATE(D2,F2)</f>
        <v>CTKSPC1</v>
      </c>
      <c r="K2" s="5" t="str">
        <f t="shared" ref="K2:K19" si="2">CONCATENATE(LEFT(N2,3),N2)</f>
        <v>BRGBRG1</v>
      </c>
      <c r="L2" s="28">
        <f t="shared" ref="L2:L21" si="3">COUNTIF($J$2:$J$91,K2)</f>
        <v>1</v>
      </c>
      <c r="N2" s="18" t="s">
        <v>7</v>
      </c>
      <c r="O2" s="19">
        <f t="shared" ref="O2:O19" si="4">SUM(COUNTIF($E$2:$E$91,N2)+COUNTIF($F$2:$F$91,N2))</f>
        <v>10</v>
      </c>
      <c r="P2" s="19">
        <f t="shared" ref="P2:P19" si="5">COUNTIF($F$2:$F$91,N2)</f>
        <v>5</v>
      </c>
      <c r="Q2" s="19">
        <f t="shared" ref="Q2:Q19" si="6">COUNTIF($E$2:$E$91,N2)</f>
        <v>5</v>
      </c>
      <c r="R2" s="24">
        <f t="shared" ref="R2:R19" si="7">SUM(P2-L2)</f>
        <v>4</v>
      </c>
      <c r="S2" s="24">
        <f t="shared" ref="S2:S19" si="8">SUM(COUNTIF($I$2:$I$91,CONCATENATE($N2,$S$1))+COUNTIF($I$2:$I$91,CONCATENATE($S$1,$N2)))</f>
        <v>0</v>
      </c>
    </row>
    <row r="3" spans="1:19" ht="12.6" customHeight="1" x14ac:dyDescent="0.15">
      <c r="A3" s="29" t="s">
        <v>396</v>
      </c>
      <c r="B3" s="31">
        <f>VLOOKUP(A3,Master!$A:$H,2,FALSE)</f>
        <v>41216</v>
      </c>
      <c r="C3" s="65">
        <f>VLOOKUP(A3,Master!$A:$H,3,FALSE)</f>
        <v>0.45833333333333298</v>
      </c>
      <c r="D3" s="31" t="str">
        <f>VLOOKUP(A3,Master!$A:$H,4,FALSE)</f>
        <v>IHM</v>
      </c>
      <c r="E3" s="31" t="s">
        <v>20</v>
      </c>
      <c r="F3" s="31" t="s">
        <v>12</v>
      </c>
      <c r="G3" s="66">
        <f>VLOOKUP(A3,Master!$A:$H,7,FALSE)</f>
        <v>4</v>
      </c>
      <c r="H3" s="31" t="str">
        <f>VLOOKUP(A3,Master!$A:$H,8,FALSE)</f>
        <v>Girls</v>
      </c>
      <c r="I3" s="5" t="str">
        <f t="shared" si="0"/>
        <v>OLA1JUD1</v>
      </c>
      <c r="J3" s="5" t="str">
        <f t="shared" si="1"/>
        <v>IHMJUD1</v>
      </c>
      <c r="K3" s="5" t="str">
        <f t="shared" si="2"/>
        <v>BRGBRG2</v>
      </c>
      <c r="L3" s="28">
        <f t="shared" si="3"/>
        <v>0</v>
      </c>
      <c r="N3" s="8" t="s">
        <v>9</v>
      </c>
      <c r="O3" s="19">
        <f t="shared" si="4"/>
        <v>10</v>
      </c>
      <c r="P3" s="19">
        <f t="shared" si="5"/>
        <v>5</v>
      </c>
      <c r="Q3" s="19">
        <f t="shared" si="6"/>
        <v>5</v>
      </c>
      <c r="R3" s="24">
        <f t="shared" si="7"/>
        <v>5</v>
      </c>
      <c r="S3" s="24">
        <f t="shared" si="8"/>
        <v>0</v>
      </c>
    </row>
    <row r="4" spans="1:19" ht="12.6" customHeight="1" x14ac:dyDescent="0.15">
      <c r="A4" s="29" t="s">
        <v>397</v>
      </c>
      <c r="B4" s="31">
        <f>VLOOKUP(A4,Master!$A:$H,2,FALSE)</f>
        <v>41216</v>
      </c>
      <c r="C4" s="65">
        <f>VLOOKUP(A4,Master!$A:$H,3,FALSE)</f>
        <v>0.45833333333333298</v>
      </c>
      <c r="D4" s="31" t="str">
        <f>VLOOKUP(A4,Master!$A:$H,4,FALSE)</f>
        <v>HSP</v>
      </c>
      <c r="E4" s="31" t="s">
        <v>43</v>
      </c>
      <c r="F4" s="31" t="s">
        <v>16</v>
      </c>
      <c r="G4" s="66">
        <f>VLOOKUP(A4,Master!$A:$H,7,FALSE)</f>
        <v>4</v>
      </c>
      <c r="H4" s="31" t="str">
        <f>VLOOKUP(A4,Master!$A:$H,8,FALSE)</f>
        <v>Girls</v>
      </c>
      <c r="I4" s="5" t="str">
        <f t="shared" si="0"/>
        <v>JOE1CTK2</v>
      </c>
      <c r="J4" s="5" t="str">
        <f t="shared" si="1"/>
        <v>HSPCTK2</v>
      </c>
      <c r="K4" s="5" t="str">
        <f t="shared" si="2"/>
        <v>CTKCTK1</v>
      </c>
      <c r="L4" s="28">
        <f t="shared" si="3"/>
        <v>1</v>
      </c>
      <c r="N4" s="8" t="s">
        <v>4</v>
      </c>
      <c r="O4" s="19">
        <f t="shared" si="4"/>
        <v>10</v>
      </c>
      <c r="P4" s="19">
        <f t="shared" si="5"/>
        <v>5</v>
      </c>
      <c r="Q4" s="19">
        <f t="shared" si="6"/>
        <v>5</v>
      </c>
      <c r="R4" s="24">
        <f t="shared" si="7"/>
        <v>4</v>
      </c>
      <c r="S4" s="24">
        <f t="shared" si="8"/>
        <v>0</v>
      </c>
    </row>
    <row r="5" spans="1:19" ht="12.6" customHeight="1" x14ac:dyDescent="0.15">
      <c r="A5" s="29" t="s">
        <v>398</v>
      </c>
      <c r="B5" s="31">
        <f>VLOOKUP(A5,Master!$A:$H,2,FALSE)</f>
        <v>41216</v>
      </c>
      <c r="C5" s="65">
        <f>VLOOKUP(A5,Master!$A:$H,3,FALSE)</f>
        <v>0.41666666666666702</v>
      </c>
      <c r="D5" s="31" t="str">
        <f>VLOOKUP(A5,Master!$A:$H,4,FALSE)</f>
        <v>BRG</v>
      </c>
      <c r="E5" s="31" t="s">
        <v>24</v>
      </c>
      <c r="F5" s="31" t="s">
        <v>15</v>
      </c>
      <c r="G5" s="66">
        <f>VLOOKUP(A5,Master!$A:$H,7,FALSE)</f>
        <v>4</v>
      </c>
      <c r="H5" s="31" t="str">
        <f>VLOOKUP(A5,Master!$A:$H,8,FALSE)</f>
        <v>Girls</v>
      </c>
      <c r="I5" s="5" t="str">
        <f t="shared" si="0"/>
        <v>JUD2IHM1</v>
      </c>
      <c r="J5" s="5" t="str">
        <f t="shared" si="1"/>
        <v>BRGIHM1</v>
      </c>
      <c r="K5" s="5" t="str">
        <f t="shared" si="2"/>
        <v>CTKCTK2</v>
      </c>
      <c r="L5" s="28">
        <f t="shared" si="3"/>
        <v>0</v>
      </c>
      <c r="N5" s="8" t="s">
        <v>16</v>
      </c>
      <c r="O5" s="19">
        <f t="shared" si="4"/>
        <v>10</v>
      </c>
      <c r="P5" s="19">
        <f t="shared" si="5"/>
        <v>5</v>
      </c>
      <c r="Q5" s="19">
        <f t="shared" si="6"/>
        <v>5</v>
      </c>
      <c r="R5" s="24">
        <f t="shared" si="7"/>
        <v>5</v>
      </c>
      <c r="S5" s="24">
        <f t="shared" si="8"/>
        <v>0</v>
      </c>
    </row>
    <row r="6" spans="1:19" ht="12.6" customHeight="1" x14ac:dyDescent="0.15">
      <c r="A6" s="29" t="s">
        <v>399</v>
      </c>
      <c r="B6" s="31">
        <f>VLOOKUP(A6,Master!$A:$H,2,FALSE)</f>
        <v>41216</v>
      </c>
      <c r="C6" s="65">
        <f>VLOOKUP(A6,Master!$A:$H,3,FALSE)</f>
        <v>0.45833333333333298</v>
      </c>
      <c r="D6" s="31" t="str">
        <f>VLOOKUP(A6,Master!$A:$H,4,FALSE)</f>
        <v>STM</v>
      </c>
      <c r="E6" s="31" t="s">
        <v>18</v>
      </c>
      <c r="F6" s="31" t="s">
        <v>4</v>
      </c>
      <c r="G6" s="66">
        <f>VLOOKUP(A6,Master!$A:$H,7,FALSE)</f>
        <v>4</v>
      </c>
      <c r="H6" s="31" t="str">
        <f>VLOOKUP(A6,Master!$A:$H,8,FALSE)</f>
        <v>Girls</v>
      </c>
      <c r="I6" s="5" t="str">
        <f t="shared" si="0"/>
        <v>STM1CTK1</v>
      </c>
      <c r="J6" s="5" t="str">
        <f t="shared" si="1"/>
        <v>STMCTK1</v>
      </c>
      <c r="K6" s="5" t="str">
        <f t="shared" si="2"/>
        <v>HSPHSP1</v>
      </c>
      <c r="L6" s="28">
        <f t="shared" si="3"/>
        <v>0</v>
      </c>
      <c r="N6" s="8" t="s">
        <v>42</v>
      </c>
      <c r="O6" s="19">
        <f t="shared" si="4"/>
        <v>10</v>
      </c>
      <c r="P6" s="19">
        <f t="shared" si="5"/>
        <v>5</v>
      </c>
      <c r="Q6" s="19">
        <f t="shared" si="6"/>
        <v>5</v>
      </c>
      <c r="R6" s="24">
        <f t="shared" si="7"/>
        <v>5</v>
      </c>
      <c r="S6" s="24">
        <f t="shared" si="8"/>
        <v>0</v>
      </c>
    </row>
    <row r="7" spans="1:19" ht="12.6" customHeight="1" x14ac:dyDescent="0.15">
      <c r="A7" s="29" t="s">
        <v>400</v>
      </c>
      <c r="B7" s="31">
        <f>VLOOKUP(A7,Master!$A:$H,2,FALSE)</f>
        <v>41216</v>
      </c>
      <c r="C7" s="65">
        <f>VLOOKUP(A7,Master!$A:$H,3,FALSE)</f>
        <v>0.375</v>
      </c>
      <c r="D7" s="31" t="str">
        <f>VLOOKUP(A7,Master!$A:$H,4,FALSE)</f>
        <v>OLA</v>
      </c>
      <c r="E7" s="31" t="s">
        <v>48</v>
      </c>
      <c r="F7" s="31" t="s">
        <v>42</v>
      </c>
      <c r="G7" s="66">
        <f>VLOOKUP(A7,Master!$A:$H,7,FALSE)</f>
        <v>4</v>
      </c>
      <c r="H7" s="31" t="str">
        <f>VLOOKUP(A7,Master!$A:$H,8,FALSE)</f>
        <v>Girls</v>
      </c>
      <c r="I7" s="5" t="str">
        <f t="shared" si="0"/>
        <v>NDA1HSP1</v>
      </c>
      <c r="J7" s="5" t="str">
        <f t="shared" si="1"/>
        <v>OLAHSP1</v>
      </c>
      <c r="K7" s="5" t="str">
        <f t="shared" si="2"/>
        <v>IHMIHM1</v>
      </c>
      <c r="L7" s="28">
        <f t="shared" si="3"/>
        <v>0</v>
      </c>
      <c r="N7" s="8" t="s">
        <v>15</v>
      </c>
      <c r="O7" s="19">
        <f t="shared" si="4"/>
        <v>10</v>
      </c>
      <c r="P7" s="19">
        <f t="shared" si="5"/>
        <v>5</v>
      </c>
      <c r="Q7" s="19">
        <f t="shared" si="6"/>
        <v>5</v>
      </c>
      <c r="R7" s="24">
        <f t="shared" si="7"/>
        <v>5</v>
      </c>
      <c r="S7" s="24">
        <f t="shared" si="8"/>
        <v>0</v>
      </c>
    </row>
    <row r="8" spans="1:19" ht="12.6" customHeight="1" x14ac:dyDescent="0.15">
      <c r="A8" s="29" t="s">
        <v>401</v>
      </c>
      <c r="B8" s="31">
        <f>VLOOKUP(A8,Master!$A:$H,2,FALSE)</f>
        <v>41216</v>
      </c>
      <c r="C8" s="65">
        <f>VLOOKUP(A8,Master!$A:$H,3,FALSE)</f>
        <v>0.45833333333333298</v>
      </c>
      <c r="D8" s="31" t="str">
        <f>VLOOKUP(A8,Master!$A:$H,4,FALSE)</f>
        <v>CTK</v>
      </c>
      <c r="E8" s="31" t="s">
        <v>50</v>
      </c>
      <c r="F8" s="31" t="s">
        <v>14</v>
      </c>
      <c r="G8" s="66">
        <f>VLOOKUP(A8,Master!$A:$H,7,FALSE)</f>
        <v>4</v>
      </c>
      <c r="H8" s="31" t="str">
        <f>VLOOKUP(A8,Master!$A:$H,8,FALSE)</f>
        <v>Girls</v>
      </c>
      <c r="I8" s="5" t="str">
        <f t="shared" si="0"/>
        <v>NDA2SPC2</v>
      </c>
      <c r="J8" s="5" t="str">
        <f t="shared" si="1"/>
        <v>CTKSPC2</v>
      </c>
      <c r="K8" s="5" t="str">
        <f t="shared" si="2"/>
        <v>JOEJOE1</v>
      </c>
      <c r="L8" s="28">
        <f t="shared" si="3"/>
        <v>0</v>
      </c>
      <c r="N8" s="8" t="s">
        <v>43</v>
      </c>
      <c r="O8" s="19">
        <f t="shared" si="4"/>
        <v>10</v>
      </c>
      <c r="P8" s="19">
        <f t="shared" si="5"/>
        <v>5</v>
      </c>
      <c r="Q8" s="19">
        <f t="shared" si="6"/>
        <v>5</v>
      </c>
      <c r="R8" s="24">
        <f t="shared" si="7"/>
        <v>5</v>
      </c>
      <c r="S8" s="24">
        <f t="shared" si="8"/>
        <v>0</v>
      </c>
    </row>
    <row r="9" spans="1:19" ht="12.6" customHeight="1" x14ac:dyDescent="0.15">
      <c r="A9" s="29" t="s">
        <v>402</v>
      </c>
      <c r="B9" s="31">
        <f>VLOOKUP(A9,Master!$A:$H,2,FALSE)</f>
        <v>41216</v>
      </c>
      <c r="C9" s="65">
        <f>VLOOKUP(A9,Master!$A:$H,3,FALSE)</f>
        <v>0.45833333333333298</v>
      </c>
      <c r="D9" s="31" t="str">
        <f>VLOOKUP(A9,Master!$A:$H,4,FALSE)</f>
        <v>JUD</v>
      </c>
      <c r="E9" s="31" t="s">
        <v>46</v>
      </c>
      <c r="F9" s="31" t="s">
        <v>9</v>
      </c>
      <c r="G9" s="66">
        <f>VLOOKUP(A9,Master!$A:$H,7,FALSE)</f>
        <v>4</v>
      </c>
      <c r="H9" s="31" t="str">
        <f>VLOOKUP(A9,Master!$A:$H,8,FALSE)</f>
        <v>Girls</v>
      </c>
      <c r="I9" s="5" t="str">
        <f t="shared" si="0"/>
        <v>JOE2BRG2</v>
      </c>
      <c r="J9" s="5" t="str">
        <f t="shared" si="1"/>
        <v>JUDBRG2</v>
      </c>
      <c r="K9" s="5" t="str">
        <f t="shared" si="2"/>
        <v>JOEJOE2</v>
      </c>
      <c r="L9" s="28">
        <f t="shared" si="3"/>
        <v>0</v>
      </c>
      <c r="N9" s="8" t="s">
        <v>46</v>
      </c>
      <c r="O9" s="19">
        <f t="shared" si="4"/>
        <v>10</v>
      </c>
      <c r="P9" s="19">
        <f t="shared" si="5"/>
        <v>5</v>
      </c>
      <c r="Q9" s="19">
        <f t="shared" si="6"/>
        <v>5</v>
      </c>
      <c r="R9" s="24">
        <f t="shared" si="7"/>
        <v>5</v>
      </c>
      <c r="S9" s="24">
        <f t="shared" si="8"/>
        <v>0</v>
      </c>
    </row>
    <row r="10" spans="1:19" ht="12.6" customHeight="1" x14ac:dyDescent="0.15">
      <c r="A10" s="29" t="s">
        <v>403</v>
      </c>
      <c r="B10" s="31">
        <f>VLOOKUP(A10,Master!$A:$H,2,FALSE)</f>
        <v>41216</v>
      </c>
      <c r="C10" s="65">
        <f>VLOOKUP(A10,Master!$A:$H,3,FALSE)</f>
        <v>0.375</v>
      </c>
      <c r="D10" s="31" t="str">
        <f>VLOOKUP(A10,Master!$A:$H,4,FALSE)</f>
        <v>SPC</v>
      </c>
      <c r="E10" s="31" t="s">
        <v>25</v>
      </c>
      <c r="F10" s="31" t="s">
        <v>47</v>
      </c>
      <c r="G10" s="66">
        <f>VLOOKUP(A10,Master!$A:$H,7,FALSE)</f>
        <v>4</v>
      </c>
      <c r="H10" s="31" t="str">
        <f>VLOOKUP(A10,Master!$A:$H,8,FALSE)</f>
        <v>Girls</v>
      </c>
      <c r="I10" s="5" t="str">
        <f t="shared" si="0"/>
        <v>OLA2OLA3</v>
      </c>
      <c r="J10" s="5" t="str">
        <f t="shared" si="1"/>
        <v>SPCOLA3</v>
      </c>
      <c r="K10" s="5" t="str">
        <f t="shared" si="2"/>
        <v>JUDJUD1</v>
      </c>
      <c r="L10" s="28">
        <f t="shared" si="3"/>
        <v>0</v>
      </c>
      <c r="N10" s="8" t="s">
        <v>12</v>
      </c>
      <c r="O10" s="19">
        <f t="shared" si="4"/>
        <v>10</v>
      </c>
      <c r="P10" s="19">
        <f t="shared" si="5"/>
        <v>5</v>
      </c>
      <c r="Q10" s="19">
        <f t="shared" si="6"/>
        <v>5</v>
      </c>
      <c r="R10" s="24">
        <f t="shared" si="7"/>
        <v>5</v>
      </c>
      <c r="S10" s="24">
        <f t="shared" si="8"/>
        <v>0</v>
      </c>
    </row>
    <row r="11" spans="1:19" ht="12.6" customHeight="1" x14ac:dyDescent="0.15">
      <c r="A11" s="29" t="s">
        <v>404</v>
      </c>
      <c r="B11" s="31">
        <f>VLOOKUP(A11,Master!$A:$H,2,FALSE)</f>
        <v>41223</v>
      </c>
      <c r="C11" s="65">
        <f>VLOOKUP(A11,Master!$A:$H,3,FALSE)</f>
        <v>0.5</v>
      </c>
      <c r="D11" s="31" t="str">
        <f>VLOOKUP(A11,Master!$A:$H,4,FALSE)</f>
        <v>SPC</v>
      </c>
      <c r="E11" s="31" t="s">
        <v>9</v>
      </c>
      <c r="F11" s="31" t="s">
        <v>25</v>
      </c>
      <c r="G11" s="66">
        <f>VLOOKUP(A11,Master!$A:$H,7,FALSE)</f>
        <v>4</v>
      </c>
      <c r="H11" s="31" t="str">
        <f>VLOOKUP(A11,Master!$A:$H,8,FALSE)</f>
        <v>Girls</v>
      </c>
      <c r="I11" s="5" t="str">
        <f t="shared" si="0"/>
        <v>BRG2OLA2</v>
      </c>
      <c r="J11" s="5" t="str">
        <f t="shared" si="1"/>
        <v>SPCOLA2</v>
      </c>
      <c r="K11" s="5" t="str">
        <f t="shared" si="2"/>
        <v>JUDJUD2</v>
      </c>
      <c r="L11" s="28">
        <f t="shared" si="3"/>
        <v>1</v>
      </c>
      <c r="N11" s="8" t="s">
        <v>24</v>
      </c>
      <c r="O11" s="19">
        <f t="shared" si="4"/>
        <v>10</v>
      </c>
      <c r="P11" s="19">
        <f t="shared" si="5"/>
        <v>5</v>
      </c>
      <c r="Q11" s="19">
        <f t="shared" si="6"/>
        <v>5</v>
      </c>
      <c r="R11" s="24">
        <f t="shared" si="7"/>
        <v>4</v>
      </c>
      <c r="S11" s="24">
        <f t="shared" si="8"/>
        <v>0</v>
      </c>
    </row>
    <row r="12" spans="1:19" ht="12.6" customHeight="1" x14ac:dyDescent="0.15">
      <c r="A12" s="29" t="s">
        <v>405</v>
      </c>
      <c r="B12" s="31">
        <f>VLOOKUP(A12,Master!$A:$H,2,FALSE)</f>
        <v>41223</v>
      </c>
      <c r="C12" s="65">
        <f>VLOOKUP(A12,Master!$A:$H,3,FALSE)</f>
        <v>0.54166666666666696</v>
      </c>
      <c r="D12" s="31" t="str">
        <f>VLOOKUP(A12,Master!$A:$H,4,FALSE)</f>
        <v>IHM</v>
      </c>
      <c r="E12" s="31" t="s">
        <v>26</v>
      </c>
      <c r="F12" s="31" t="s">
        <v>20</v>
      </c>
      <c r="G12" s="66">
        <f>VLOOKUP(A12,Master!$A:$H,7,FALSE)</f>
        <v>4</v>
      </c>
      <c r="H12" s="31" t="str">
        <f>VLOOKUP(A12,Master!$A:$H,8,FALSE)</f>
        <v>Girls</v>
      </c>
      <c r="I12" s="5" t="str">
        <f t="shared" si="0"/>
        <v>SPC1OLA1</v>
      </c>
      <c r="J12" s="5" t="str">
        <f t="shared" si="1"/>
        <v>IHMOLA1</v>
      </c>
      <c r="K12" s="5" t="str">
        <f t="shared" si="2"/>
        <v>NDANDA1</v>
      </c>
      <c r="L12" s="28">
        <f t="shared" si="3"/>
        <v>0</v>
      </c>
      <c r="N12" s="8" t="s">
        <v>48</v>
      </c>
      <c r="O12" s="19">
        <f t="shared" si="4"/>
        <v>10</v>
      </c>
      <c r="P12" s="19">
        <f t="shared" si="5"/>
        <v>5</v>
      </c>
      <c r="Q12" s="19">
        <f t="shared" si="6"/>
        <v>5</v>
      </c>
      <c r="R12" s="24">
        <f t="shared" si="7"/>
        <v>5</v>
      </c>
      <c r="S12" s="24">
        <f t="shared" si="8"/>
        <v>0</v>
      </c>
    </row>
    <row r="13" spans="1:19" ht="12.6" customHeight="1" x14ac:dyDescent="0.15">
      <c r="A13" s="29" t="s">
        <v>406</v>
      </c>
      <c r="B13" s="31">
        <f>VLOOKUP(A13,Master!$A:$H,2,FALSE)</f>
        <v>41223</v>
      </c>
      <c r="C13" s="65">
        <f>VLOOKUP(A13,Master!$A:$H,3,FALSE)</f>
        <v>0.45833333333333298</v>
      </c>
      <c r="D13" s="31" t="str">
        <f>VLOOKUP(A13,Master!$A:$H,4,FALSE)</f>
        <v>BRG</v>
      </c>
      <c r="E13" s="31" t="s">
        <v>47</v>
      </c>
      <c r="F13" s="31" t="s">
        <v>7</v>
      </c>
      <c r="G13" s="66">
        <f>VLOOKUP(A13,Master!$A:$H,7,FALSE)</f>
        <v>4</v>
      </c>
      <c r="H13" s="31" t="str">
        <f>VLOOKUP(A13,Master!$A:$H,8,FALSE)</f>
        <v>Girls</v>
      </c>
      <c r="I13" s="5" t="str">
        <f t="shared" si="0"/>
        <v>OLA3BRG1</v>
      </c>
      <c r="J13" s="5" t="str">
        <f t="shared" si="1"/>
        <v>BRGBRG1</v>
      </c>
      <c r="K13" s="5" t="str">
        <f t="shared" si="2"/>
        <v>NDANDA2</v>
      </c>
      <c r="L13" s="28">
        <f t="shared" si="3"/>
        <v>0</v>
      </c>
      <c r="N13" s="8" t="s">
        <v>50</v>
      </c>
      <c r="O13" s="19">
        <f t="shared" si="4"/>
        <v>10</v>
      </c>
      <c r="P13" s="19">
        <f t="shared" si="5"/>
        <v>5</v>
      </c>
      <c r="Q13" s="19">
        <f t="shared" si="6"/>
        <v>5</v>
      </c>
      <c r="R13" s="24">
        <f t="shared" si="7"/>
        <v>5</v>
      </c>
      <c r="S13" s="24">
        <f t="shared" si="8"/>
        <v>0</v>
      </c>
    </row>
    <row r="14" spans="1:19" ht="12.6" customHeight="1" x14ac:dyDescent="0.15">
      <c r="A14" s="29" t="s">
        <v>407</v>
      </c>
      <c r="B14" s="31">
        <f>VLOOKUP(A14,Master!$A:$H,2,FALSE)</f>
        <v>41223</v>
      </c>
      <c r="C14" s="65">
        <f>VLOOKUP(A14,Master!$A:$H,3,FALSE)</f>
        <v>0.375</v>
      </c>
      <c r="D14" s="31" t="str">
        <f>VLOOKUP(A14,Master!$A:$H,4,FALSE)</f>
        <v>OLA</v>
      </c>
      <c r="E14" s="31" t="s">
        <v>12</v>
      </c>
      <c r="F14" s="31" t="s">
        <v>43</v>
      </c>
      <c r="G14" s="66">
        <f>VLOOKUP(A14,Master!$A:$H,7,FALSE)</f>
        <v>4</v>
      </c>
      <c r="H14" s="31" t="str">
        <f>VLOOKUP(A14,Master!$A:$H,8,FALSE)</f>
        <v>Girls</v>
      </c>
      <c r="I14" s="5" t="str">
        <f t="shared" si="0"/>
        <v>JUD1JOE1</v>
      </c>
      <c r="J14" s="5" t="str">
        <f t="shared" si="1"/>
        <v>OLAJOE1</v>
      </c>
      <c r="K14" s="5" t="str">
        <f t="shared" si="2"/>
        <v>OLAOLA1</v>
      </c>
      <c r="L14" s="28">
        <f t="shared" si="3"/>
        <v>0</v>
      </c>
      <c r="N14" s="8" t="s">
        <v>20</v>
      </c>
      <c r="O14" s="19">
        <f t="shared" si="4"/>
        <v>10</v>
      </c>
      <c r="P14" s="19">
        <f t="shared" si="5"/>
        <v>5</v>
      </c>
      <c r="Q14" s="19">
        <f t="shared" si="6"/>
        <v>5</v>
      </c>
      <c r="R14" s="24">
        <f t="shared" si="7"/>
        <v>5</v>
      </c>
      <c r="S14" s="24">
        <f t="shared" si="8"/>
        <v>0</v>
      </c>
    </row>
    <row r="15" spans="1:19" ht="12.6" customHeight="1" x14ac:dyDescent="0.15">
      <c r="A15" s="29" t="s">
        <v>408</v>
      </c>
      <c r="B15" s="31">
        <f>VLOOKUP(A15,Master!$A:$H,2,FALSE)</f>
        <v>41223</v>
      </c>
      <c r="C15" s="65">
        <f>VLOOKUP(A15,Master!$A:$H,3,FALSE)</f>
        <v>0.41666666666666702</v>
      </c>
      <c r="D15" s="31" t="str">
        <f>VLOOKUP(A15,Master!$A:$H,4,FALSE)</f>
        <v>JOE</v>
      </c>
      <c r="E15" s="31" t="s">
        <v>16</v>
      </c>
      <c r="F15" s="31" t="s">
        <v>15</v>
      </c>
      <c r="G15" s="66">
        <f>VLOOKUP(A15,Master!$A:$H,7,FALSE)</f>
        <v>4</v>
      </c>
      <c r="H15" s="31" t="str">
        <f>VLOOKUP(A15,Master!$A:$H,8,FALSE)</f>
        <v>Girls</v>
      </c>
      <c r="I15" s="5" t="str">
        <f t="shared" si="0"/>
        <v>CTK2IHM1</v>
      </c>
      <c r="J15" s="5" t="str">
        <f t="shared" si="1"/>
        <v>JOEIHM1</v>
      </c>
      <c r="K15" s="5" t="str">
        <f t="shared" si="2"/>
        <v>OLAOLA2</v>
      </c>
      <c r="L15" s="28">
        <f t="shared" si="3"/>
        <v>0</v>
      </c>
      <c r="N15" s="8" t="s">
        <v>25</v>
      </c>
      <c r="O15" s="19">
        <f t="shared" si="4"/>
        <v>10</v>
      </c>
      <c r="P15" s="19">
        <f t="shared" si="5"/>
        <v>5</v>
      </c>
      <c r="Q15" s="19">
        <f t="shared" si="6"/>
        <v>5</v>
      </c>
      <c r="R15" s="24">
        <f t="shared" si="7"/>
        <v>5</v>
      </c>
      <c r="S15" s="24">
        <f t="shared" si="8"/>
        <v>0</v>
      </c>
    </row>
    <row r="16" spans="1:19" ht="12.6" customHeight="1" x14ac:dyDescent="0.15">
      <c r="A16" s="29" t="s">
        <v>409</v>
      </c>
      <c r="B16" s="31">
        <f>VLOOKUP(A16,Master!$A:$H,2,FALSE)</f>
        <v>41223</v>
      </c>
      <c r="C16" s="65">
        <f>VLOOKUP(A16,Master!$A:$H,3,FALSE)</f>
        <v>0.41666666666666702</v>
      </c>
      <c r="D16" s="31" t="str">
        <f>VLOOKUP(A16,Master!$A:$H,4,FALSE)</f>
        <v>OLA</v>
      </c>
      <c r="E16" s="31" t="s">
        <v>24</v>
      </c>
      <c r="F16" s="31" t="s">
        <v>18</v>
      </c>
      <c r="G16" s="66">
        <f>VLOOKUP(A16,Master!$A:$H,7,FALSE)</f>
        <v>4</v>
      </c>
      <c r="H16" s="31" t="str">
        <f>VLOOKUP(A16,Master!$A:$H,8,FALSE)</f>
        <v>Girls</v>
      </c>
      <c r="I16" s="5" t="str">
        <f t="shared" si="0"/>
        <v>JUD2STM1</v>
      </c>
      <c r="J16" s="5" t="str">
        <f t="shared" si="1"/>
        <v>OLASTM1</v>
      </c>
      <c r="K16" s="5" t="str">
        <f t="shared" si="2"/>
        <v>OLAOLA3</v>
      </c>
      <c r="L16" s="28">
        <f t="shared" si="3"/>
        <v>0</v>
      </c>
      <c r="N16" s="8" t="s">
        <v>47</v>
      </c>
      <c r="O16" s="19">
        <f t="shared" si="4"/>
        <v>10</v>
      </c>
      <c r="P16" s="19">
        <f t="shared" si="5"/>
        <v>5</v>
      </c>
      <c r="Q16" s="19">
        <f t="shared" si="6"/>
        <v>5</v>
      </c>
      <c r="R16" s="24">
        <f t="shared" si="7"/>
        <v>5</v>
      </c>
      <c r="S16" s="24">
        <f t="shared" si="8"/>
        <v>0</v>
      </c>
    </row>
    <row r="17" spans="1:34" ht="12.6" customHeight="1" x14ac:dyDescent="0.15">
      <c r="A17" s="29" t="s">
        <v>410</v>
      </c>
      <c r="B17" s="31">
        <f>VLOOKUP(A17,Master!$A:$H,2,FALSE)</f>
        <v>41223</v>
      </c>
      <c r="C17" s="65">
        <f>VLOOKUP(A17,Master!$A:$H,3,FALSE)</f>
        <v>0.45833333333333298</v>
      </c>
      <c r="D17" s="31" t="str">
        <f>VLOOKUP(A17,Master!$A:$H,4,FALSE)</f>
        <v>JUD</v>
      </c>
      <c r="E17" s="31" t="s">
        <v>4</v>
      </c>
      <c r="F17" s="31" t="s">
        <v>48</v>
      </c>
      <c r="G17" s="66">
        <f>VLOOKUP(A17,Master!$A:$H,7,FALSE)</f>
        <v>4</v>
      </c>
      <c r="H17" s="31" t="str">
        <f>VLOOKUP(A17,Master!$A:$H,8,FALSE)</f>
        <v>Girls</v>
      </c>
      <c r="I17" s="5" t="str">
        <f t="shared" si="0"/>
        <v>CTK1NDA1</v>
      </c>
      <c r="J17" s="5" t="str">
        <f t="shared" si="1"/>
        <v>JUDNDA1</v>
      </c>
      <c r="K17" s="5" t="str">
        <f t="shared" si="2"/>
        <v>SPCSPC1</v>
      </c>
      <c r="L17" s="28">
        <f t="shared" si="3"/>
        <v>2</v>
      </c>
      <c r="N17" s="8" t="s">
        <v>26</v>
      </c>
      <c r="O17" s="19">
        <f t="shared" si="4"/>
        <v>10</v>
      </c>
      <c r="P17" s="19">
        <f t="shared" si="5"/>
        <v>5</v>
      </c>
      <c r="Q17" s="19">
        <f t="shared" si="6"/>
        <v>5</v>
      </c>
      <c r="R17" s="24">
        <f t="shared" si="7"/>
        <v>3</v>
      </c>
      <c r="S17" s="24">
        <f t="shared" si="8"/>
        <v>0</v>
      </c>
    </row>
    <row r="18" spans="1:34" ht="12.6" customHeight="1" x14ac:dyDescent="0.15">
      <c r="A18" s="29" t="s">
        <v>411</v>
      </c>
      <c r="B18" s="31">
        <f>VLOOKUP(A18,Master!$A:$H,2,FALSE)</f>
        <v>41223</v>
      </c>
      <c r="C18" s="65">
        <f>VLOOKUP(A18,Master!$A:$H,3,FALSE)</f>
        <v>0.45833333333333298</v>
      </c>
      <c r="D18" s="31" t="str">
        <f>VLOOKUP(A18,Master!$A:$H,4,FALSE)</f>
        <v>OLA</v>
      </c>
      <c r="E18" s="31" t="s">
        <v>42</v>
      </c>
      <c r="F18" s="31" t="s">
        <v>50</v>
      </c>
      <c r="G18" s="66">
        <f>VLOOKUP(A18,Master!$A:$H,7,FALSE)</f>
        <v>4</v>
      </c>
      <c r="H18" s="31" t="str">
        <f>VLOOKUP(A18,Master!$A:$H,8,FALSE)</f>
        <v>Girls</v>
      </c>
      <c r="I18" s="5" t="str">
        <f t="shared" si="0"/>
        <v>HSP1NDA2</v>
      </c>
      <c r="J18" s="5" t="str">
        <f t="shared" si="1"/>
        <v>OLANDA2</v>
      </c>
      <c r="K18" s="5" t="str">
        <f t="shared" si="2"/>
        <v>SPCSPC2</v>
      </c>
      <c r="L18" s="28">
        <f t="shared" si="3"/>
        <v>0</v>
      </c>
      <c r="N18" s="8" t="s">
        <v>14</v>
      </c>
      <c r="O18" s="19">
        <f t="shared" si="4"/>
        <v>10</v>
      </c>
      <c r="P18" s="19">
        <f t="shared" si="5"/>
        <v>5</v>
      </c>
      <c r="Q18" s="19">
        <f t="shared" si="6"/>
        <v>5</v>
      </c>
      <c r="R18" s="24">
        <f t="shared" si="7"/>
        <v>5</v>
      </c>
      <c r="S18" s="24">
        <f t="shared" si="8"/>
        <v>0</v>
      </c>
    </row>
    <row r="19" spans="1:34" ht="12.6" customHeight="1" x14ac:dyDescent="0.15">
      <c r="A19" s="29" t="s">
        <v>412</v>
      </c>
      <c r="B19" s="31">
        <f>VLOOKUP(A19,Master!$A:$H,2,FALSE)</f>
        <v>41223</v>
      </c>
      <c r="C19" s="65">
        <f>VLOOKUP(A19,Master!$A:$H,3,FALSE)</f>
        <v>0.54166666666666696</v>
      </c>
      <c r="D19" s="31" t="str">
        <f>VLOOKUP(A19,Master!$A:$H,4,FALSE)</f>
        <v>SPC</v>
      </c>
      <c r="E19" s="31" t="s">
        <v>14</v>
      </c>
      <c r="F19" s="31" t="s">
        <v>46</v>
      </c>
      <c r="G19" s="66">
        <f>VLOOKUP(A19,Master!$A:$H,7,FALSE)</f>
        <v>4</v>
      </c>
      <c r="H19" s="31" t="str">
        <f>VLOOKUP(A19,Master!$A:$H,8,FALSE)</f>
        <v>Girls</v>
      </c>
      <c r="I19" s="5" t="str">
        <f t="shared" si="0"/>
        <v>SPC2JOE2</v>
      </c>
      <c r="J19" s="5" t="str">
        <f t="shared" si="1"/>
        <v>SPCJOE2</v>
      </c>
      <c r="K19" s="5" t="str">
        <f t="shared" si="2"/>
        <v>STMSTM1</v>
      </c>
      <c r="L19" s="28">
        <f t="shared" si="3"/>
        <v>0</v>
      </c>
      <c r="N19" s="8" t="s">
        <v>18</v>
      </c>
      <c r="O19" s="19">
        <f t="shared" si="4"/>
        <v>10</v>
      </c>
      <c r="P19" s="19">
        <f t="shared" si="5"/>
        <v>5</v>
      </c>
      <c r="Q19" s="19">
        <f t="shared" si="6"/>
        <v>5</v>
      </c>
      <c r="R19" s="24">
        <f t="shared" si="7"/>
        <v>5</v>
      </c>
      <c r="S19" s="24">
        <f t="shared" si="8"/>
        <v>0</v>
      </c>
    </row>
    <row r="20" spans="1:34" ht="12.6" customHeight="1" x14ac:dyDescent="0.2">
      <c r="A20" s="29" t="s">
        <v>413</v>
      </c>
      <c r="B20" s="31">
        <f>VLOOKUP(A20,Master!$A:$H,2,FALSE)</f>
        <v>41230</v>
      </c>
      <c r="C20" s="65">
        <f>VLOOKUP(A20,Master!$A:$H,3,FALSE)</f>
        <v>0.41666666666666702</v>
      </c>
      <c r="D20" s="31" t="str">
        <f>VLOOKUP(A20,Master!$A:$H,4,FALSE)</f>
        <v>CTK</v>
      </c>
      <c r="E20" s="31" t="s">
        <v>25</v>
      </c>
      <c r="F20" s="31" t="s">
        <v>14</v>
      </c>
      <c r="G20" s="66">
        <f>VLOOKUP(A20,Master!$A:$H,7,FALSE)</f>
        <v>4</v>
      </c>
      <c r="H20" s="31" t="str">
        <f>VLOOKUP(A20,Master!$A:$H,8,FALSE)</f>
        <v>Girls</v>
      </c>
      <c r="I20" s="5" t="str">
        <f t="shared" si="0"/>
        <v>OLA2SPC2</v>
      </c>
      <c r="J20" s="5" t="str">
        <f t="shared" si="1"/>
        <v>CTKSPC2</v>
      </c>
      <c r="K20" s="5" t="e">
        <f>CONCATENATE(LEFT(#REF!,3),#REF!)</f>
        <v>#REF!</v>
      </c>
      <c r="L20" s="28">
        <f t="shared" si="3"/>
        <v>0</v>
      </c>
      <c r="N20"/>
      <c r="O20"/>
      <c r="P20"/>
      <c r="Q20"/>
      <c r="R20"/>
      <c r="S20"/>
    </row>
    <row r="21" spans="1:34" ht="12.6" customHeight="1" x14ac:dyDescent="0.15">
      <c r="A21" s="29" t="s">
        <v>414</v>
      </c>
      <c r="B21" s="31">
        <f>VLOOKUP(A21,Master!$A:$H,2,FALSE)</f>
        <v>41230</v>
      </c>
      <c r="C21" s="65">
        <f>VLOOKUP(A21,Master!$A:$H,3,FALSE)</f>
        <v>0.33333333333333298</v>
      </c>
      <c r="D21" s="31" t="str">
        <f>VLOOKUP(A21,Master!$A:$H,4,FALSE)</f>
        <v>BRG</v>
      </c>
      <c r="E21" s="31" t="s">
        <v>9</v>
      </c>
      <c r="F21" s="31" t="s">
        <v>47</v>
      </c>
      <c r="G21" s="66">
        <f>VLOOKUP(A21,Master!$A:$H,7,FALSE)</f>
        <v>4</v>
      </c>
      <c r="H21" s="31" t="str">
        <f>VLOOKUP(A21,Master!$A:$H,8,FALSE)</f>
        <v>Girls</v>
      </c>
      <c r="I21" s="5" t="str">
        <f t="shared" si="0"/>
        <v>BRG2OLA3</v>
      </c>
      <c r="J21" s="5" t="str">
        <f t="shared" si="1"/>
        <v>BRGOLA3</v>
      </c>
      <c r="K21" s="5" t="e">
        <f>CONCATENATE(LEFT(#REF!,3),#REF!)</f>
        <v>#REF!</v>
      </c>
      <c r="L21" s="28">
        <f t="shared" si="3"/>
        <v>0</v>
      </c>
      <c r="P21" s="74" t="s">
        <v>27</v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6"/>
    </row>
    <row r="22" spans="1:34" ht="12.6" customHeight="1" x14ac:dyDescent="0.15">
      <c r="A22" s="29" t="s">
        <v>415</v>
      </c>
      <c r="B22" s="31">
        <f>VLOOKUP(A22,Master!$A:$H,2,FALSE)</f>
        <v>41230</v>
      </c>
      <c r="C22" s="65">
        <f>VLOOKUP(A22,Master!$A:$H,3,FALSE)</f>
        <v>0.45833333333333298</v>
      </c>
      <c r="D22" s="31" t="str">
        <f>VLOOKUP(A22,Master!$A:$H,4,FALSE)</f>
        <v>CTK</v>
      </c>
      <c r="E22" s="31" t="s">
        <v>43</v>
      </c>
      <c r="F22" s="31" t="s">
        <v>26</v>
      </c>
      <c r="G22" s="66">
        <f>VLOOKUP(A22,Master!$A:$H,7,FALSE)</f>
        <v>4</v>
      </c>
      <c r="H22" s="31" t="str">
        <f>VLOOKUP(A22,Master!$A:$H,8,FALSE)</f>
        <v>Girls</v>
      </c>
      <c r="I22" s="5" t="str">
        <f t="shared" si="0"/>
        <v>JOE1SPC1</v>
      </c>
      <c r="J22" s="5" t="str">
        <f t="shared" si="1"/>
        <v>CTKSPC1</v>
      </c>
      <c r="K22" s="5"/>
      <c r="L22" s="5"/>
      <c r="O22" s="9"/>
      <c r="P22" s="10" t="str">
        <f>N2</f>
        <v>BRG1</v>
      </c>
      <c r="Q22" s="10" t="str">
        <f>N3</f>
        <v>BRG2</v>
      </c>
      <c r="R22" s="10" t="str">
        <f>N4</f>
        <v>CTK1</v>
      </c>
      <c r="S22" s="10" t="str">
        <f>N5</f>
        <v>CTK2</v>
      </c>
      <c r="T22" s="10" t="str">
        <f>N6</f>
        <v>HSP1</v>
      </c>
      <c r="U22" s="10" t="str">
        <f>N7</f>
        <v>IHM1</v>
      </c>
      <c r="V22" s="10" t="str">
        <f>N8</f>
        <v>JOE1</v>
      </c>
      <c r="W22" s="10" t="str">
        <f>N9</f>
        <v>JOE2</v>
      </c>
      <c r="X22" s="10" t="str">
        <f>N10</f>
        <v>JUD1</v>
      </c>
      <c r="Y22" s="10" t="str">
        <f>N11</f>
        <v>JUD2</v>
      </c>
      <c r="Z22" s="10" t="str">
        <f>N12</f>
        <v>NDA1</v>
      </c>
      <c r="AA22" s="10" t="str">
        <f>N13</f>
        <v>NDA2</v>
      </c>
      <c r="AB22" s="10" t="str">
        <f>N14</f>
        <v>OLA1</v>
      </c>
      <c r="AC22" s="10" t="str">
        <f>N15</f>
        <v>OLA2</v>
      </c>
      <c r="AD22" s="10" t="str">
        <f>N16</f>
        <v>OLA3</v>
      </c>
      <c r="AE22" s="10" t="str">
        <f>N17</f>
        <v>SPC1</v>
      </c>
      <c r="AF22" s="10" t="str">
        <f>N18</f>
        <v>SPC2</v>
      </c>
      <c r="AG22" s="10" t="str">
        <f>N19</f>
        <v>STM1</v>
      </c>
      <c r="AH22" s="10" t="s">
        <v>29</v>
      </c>
    </row>
    <row r="23" spans="1:34" ht="12.6" customHeight="1" x14ac:dyDescent="0.15">
      <c r="A23" s="29" t="s">
        <v>416</v>
      </c>
      <c r="B23" s="31">
        <f>VLOOKUP(A23,Master!$A:$H,2,FALSE)</f>
        <v>41230</v>
      </c>
      <c r="C23" s="65">
        <f>VLOOKUP(A23,Master!$A:$H,3,FALSE)</f>
        <v>0.45833333333333298</v>
      </c>
      <c r="D23" s="31" t="str">
        <f>VLOOKUP(A23,Master!$A:$H,4,FALSE)</f>
        <v>MAR-K</v>
      </c>
      <c r="E23" s="31" t="s">
        <v>20</v>
      </c>
      <c r="F23" s="31" t="s">
        <v>7</v>
      </c>
      <c r="G23" s="66">
        <f>VLOOKUP(A23,Master!$A:$H,7,FALSE)</f>
        <v>4</v>
      </c>
      <c r="H23" s="31" t="str">
        <f>VLOOKUP(A23,Master!$A:$H,8,FALSE)</f>
        <v>Girls</v>
      </c>
      <c r="I23" s="5" t="str">
        <f t="shared" si="0"/>
        <v>OLA1BRG1</v>
      </c>
      <c r="J23" s="5" t="str">
        <f t="shared" si="1"/>
        <v>MAR-KBRG1</v>
      </c>
      <c r="K23" s="5"/>
      <c r="L23" s="5"/>
      <c r="N23" s="77" t="s">
        <v>41</v>
      </c>
      <c r="O23" s="18" t="str">
        <f t="shared" ref="O23:O40" si="9">N2</f>
        <v>BRG1</v>
      </c>
      <c r="P23" s="10"/>
      <c r="Q23" s="40">
        <f>SUM(COUNTIF($I$2:$I$91,CONCATENATE($O23,$Q$22)))</f>
        <v>0</v>
      </c>
      <c r="R23" s="40">
        <f>SUM(COUNTIF($I$2:$I$91,CONCATENATE($O23,$R$22)))</f>
        <v>0</v>
      </c>
      <c r="S23" s="40">
        <f>SUM(COUNTIF($I$2:$I$91,CONCATENATE($O23,$S$22)))</f>
        <v>0</v>
      </c>
      <c r="T23" s="40">
        <f>SUM(COUNTIF($I$2:$I$91,CONCATENATE($O23,$T$22)))</f>
        <v>0</v>
      </c>
      <c r="U23" s="40">
        <f>SUM(COUNTIF($I$2:$I$91,CONCATENATE($O23,$U$22)))</f>
        <v>0</v>
      </c>
      <c r="V23" s="40">
        <f t="shared" ref="V23:V28" si="10">SUM(COUNTIF($I$2:$I$91,CONCATENATE($O23,$V$22)))</f>
        <v>1</v>
      </c>
      <c r="W23" s="40">
        <f t="shared" ref="W23:W29" si="11">SUM(COUNTIF($I$2:$I$91,CONCATENATE($O23,$W$22)))</f>
        <v>0</v>
      </c>
      <c r="X23" s="40">
        <f t="shared" ref="X23:X30" si="12">SUM(COUNTIF($I$2:$I$91,CONCATENATE($O23,$X$22)))</f>
        <v>0</v>
      </c>
      <c r="Y23" s="40">
        <f t="shared" ref="Y23:Y31" si="13">SUM(COUNTIF($I$2:$I$91,CONCATENATE($O23,$Y$22)))</f>
        <v>0</v>
      </c>
      <c r="Z23" s="40">
        <f t="shared" ref="Z23:Z32" si="14">SUM(COUNTIF($I$2:$I$91,CONCATENATE($O23,$Z$22)))</f>
        <v>0</v>
      </c>
      <c r="AA23" s="40">
        <f t="shared" ref="AA23:AA33" si="15">SUM(COUNTIF($I$2:$I$91,CONCATENATE($O23,$AA$22)))</f>
        <v>1</v>
      </c>
      <c r="AB23" s="40">
        <f t="shared" ref="AB23:AB34" si="16">SUM(COUNTIF($I$2:$I$91,CONCATENATE($O23,$AB$22)))</f>
        <v>0</v>
      </c>
      <c r="AC23" s="40">
        <f t="shared" ref="AC23:AC35" si="17">SUM(COUNTIF($I$2:$I$91,CONCATENATE($O23,$AC$22)))</f>
        <v>1</v>
      </c>
      <c r="AD23" s="40">
        <f t="shared" ref="AD23:AD36" si="18">SUM(COUNTIF($I$2:$I$91,CONCATENATE($O23,$AD$22)))</f>
        <v>0</v>
      </c>
      <c r="AE23" s="40">
        <f t="shared" ref="AE23:AE37" si="19">SUM(COUNTIF($I$2:$I$91,CONCATENATE($O23,$AE$22)))</f>
        <v>1</v>
      </c>
      <c r="AF23" s="40">
        <f t="shared" ref="AF23:AF38" si="20">SUM(COUNTIF($I$2:$I$91,CONCATENATE($O23,$AF$22)))</f>
        <v>0</v>
      </c>
      <c r="AG23" s="40">
        <f t="shared" ref="AG23:AG39" si="21">SUM(COUNTIF($I$2:$I$91,CONCATENATE($O23,$AG$22)))</f>
        <v>1</v>
      </c>
      <c r="AH23" s="23">
        <f t="shared" ref="AH23:AH40" si="22">SUM(P23:AG23)</f>
        <v>5</v>
      </c>
    </row>
    <row r="24" spans="1:34" ht="12.6" customHeight="1" x14ac:dyDescent="0.15">
      <c r="A24" s="29" t="s">
        <v>417</v>
      </c>
      <c r="B24" s="31">
        <f>VLOOKUP(A24,Master!$A:$H,2,FALSE)</f>
        <v>41230</v>
      </c>
      <c r="C24" s="65">
        <f>VLOOKUP(A24,Master!$A:$H,3,FALSE)</f>
        <v>0.5</v>
      </c>
      <c r="D24" s="31" t="str">
        <f>VLOOKUP(A24,Master!$A:$H,4,FALSE)</f>
        <v>MAR-K</v>
      </c>
      <c r="E24" s="31" t="s">
        <v>15</v>
      </c>
      <c r="F24" s="31" t="s">
        <v>12</v>
      </c>
      <c r="G24" s="66">
        <f>VLOOKUP(A24,Master!$A:$H,7,FALSE)</f>
        <v>4</v>
      </c>
      <c r="H24" s="31" t="str">
        <f>VLOOKUP(A24,Master!$A:$H,8,FALSE)</f>
        <v>Girls</v>
      </c>
      <c r="I24" s="5" t="str">
        <f t="shared" si="0"/>
        <v>IHM1JUD1</v>
      </c>
      <c r="J24" s="5" t="str">
        <f t="shared" si="1"/>
        <v>MAR-KJUD1</v>
      </c>
      <c r="K24" s="5"/>
      <c r="L24" s="5"/>
      <c r="N24" s="78"/>
      <c r="O24" s="18" t="str">
        <f t="shared" si="9"/>
        <v>BRG2</v>
      </c>
      <c r="P24" s="40">
        <f>COUNTIF($I$2:$I$91,CONCATENATE($O$24,P$22))</f>
        <v>0</v>
      </c>
      <c r="Q24" s="10"/>
      <c r="R24" s="40">
        <f>SUM(COUNTIF($I$2:$I$91,CONCATENATE($O24,$R$22)))</f>
        <v>0</v>
      </c>
      <c r="S24" s="40">
        <f>SUM(COUNTIF($I$2:$I$91,CONCATENATE($O24,$S$22)))</f>
        <v>0</v>
      </c>
      <c r="T24" s="40">
        <f>SUM(COUNTIF($I$2:$I$91,CONCATENATE($O24,$T$22)))</f>
        <v>1</v>
      </c>
      <c r="U24" s="40">
        <f>SUM(COUNTIF($I$2:$I$91,CONCATENATE($O24,$U$22)))</f>
        <v>0</v>
      </c>
      <c r="V24" s="40">
        <f t="shared" si="10"/>
        <v>0</v>
      </c>
      <c r="W24" s="40">
        <f t="shared" si="11"/>
        <v>0</v>
      </c>
      <c r="X24" s="40">
        <f t="shared" si="12"/>
        <v>1</v>
      </c>
      <c r="Y24" s="40">
        <f t="shared" si="13"/>
        <v>1</v>
      </c>
      <c r="Z24" s="40">
        <f t="shared" si="14"/>
        <v>0</v>
      </c>
      <c r="AA24" s="40">
        <f t="shared" si="15"/>
        <v>0</v>
      </c>
      <c r="AB24" s="40">
        <f t="shared" si="16"/>
        <v>0</v>
      </c>
      <c r="AC24" s="40">
        <f t="shared" si="17"/>
        <v>1</v>
      </c>
      <c r="AD24" s="40">
        <f t="shared" si="18"/>
        <v>1</v>
      </c>
      <c r="AE24" s="40">
        <f t="shared" si="19"/>
        <v>0</v>
      </c>
      <c r="AF24" s="40">
        <f t="shared" si="20"/>
        <v>0</v>
      </c>
      <c r="AG24" s="40">
        <f t="shared" si="21"/>
        <v>0</v>
      </c>
      <c r="AH24" s="23">
        <f t="shared" si="22"/>
        <v>5</v>
      </c>
    </row>
    <row r="25" spans="1:34" ht="12.6" customHeight="1" x14ac:dyDescent="0.15">
      <c r="A25" s="29" t="s">
        <v>418</v>
      </c>
      <c r="B25" s="31">
        <f>VLOOKUP(A25,Master!$A:$H,2,FALSE)</f>
        <v>41230</v>
      </c>
      <c r="C25" s="65">
        <f>VLOOKUP(A25,Master!$A:$H,3,FALSE)</f>
        <v>0.41666666666666602</v>
      </c>
      <c r="D25" s="31" t="str">
        <f>VLOOKUP(A25,Master!$A:$H,4,FALSE)</f>
        <v>JUD</v>
      </c>
      <c r="E25" s="31" t="s">
        <v>18</v>
      </c>
      <c r="F25" s="31" t="s">
        <v>16</v>
      </c>
      <c r="G25" s="66">
        <f>VLOOKUP(A25,Master!$A:$H,7,FALSE)</f>
        <v>4</v>
      </c>
      <c r="H25" s="31" t="str">
        <f>VLOOKUP(A25,Master!$A:$H,8,FALSE)</f>
        <v>Girls</v>
      </c>
      <c r="I25" s="5" t="str">
        <f t="shared" si="0"/>
        <v>STM1CTK2</v>
      </c>
      <c r="J25" s="5" t="str">
        <f t="shared" si="1"/>
        <v>JUDCTK2</v>
      </c>
      <c r="K25" s="5"/>
      <c r="L25" s="5"/>
      <c r="N25" s="78"/>
      <c r="O25" s="18" t="str">
        <f t="shared" si="9"/>
        <v>CTK1</v>
      </c>
      <c r="P25" s="40">
        <f>COUNTIF($I$2:$I$91,CONCATENATE($O$25,P$22))</f>
        <v>0</v>
      </c>
      <c r="Q25" s="40">
        <f>COUNTIF($I$2:$I$91,CONCATENATE($O$25,Q$22))</f>
        <v>1</v>
      </c>
      <c r="R25" s="10"/>
      <c r="S25" s="40">
        <f>SUM(COUNTIF($I$2:$I$91,CONCATENATE($O25,$S$22)))</f>
        <v>0</v>
      </c>
      <c r="T25" s="40">
        <f>SUM(COUNTIF($I$2:$I$91,CONCATENATE($O25,$T$22)))</f>
        <v>0</v>
      </c>
      <c r="U25" s="40">
        <f>SUM(COUNTIF($I$2:$I$91,CONCATENATE($O25,$U$22)))</f>
        <v>0</v>
      </c>
      <c r="V25" s="40">
        <f t="shared" si="10"/>
        <v>0</v>
      </c>
      <c r="W25" s="40">
        <f t="shared" si="11"/>
        <v>1</v>
      </c>
      <c r="X25" s="40">
        <f t="shared" si="12"/>
        <v>0</v>
      </c>
      <c r="Y25" s="40">
        <f t="shared" si="13"/>
        <v>1</v>
      </c>
      <c r="Z25" s="40">
        <f t="shared" si="14"/>
        <v>1</v>
      </c>
      <c r="AA25" s="40">
        <f t="shared" si="15"/>
        <v>0</v>
      </c>
      <c r="AB25" s="40">
        <f t="shared" si="16"/>
        <v>0</v>
      </c>
      <c r="AC25" s="40">
        <f t="shared" si="17"/>
        <v>0</v>
      </c>
      <c r="AD25" s="40">
        <f t="shared" si="18"/>
        <v>1</v>
      </c>
      <c r="AE25" s="40">
        <f t="shared" si="19"/>
        <v>0</v>
      </c>
      <c r="AF25" s="40">
        <f t="shared" si="20"/>
        <v>0</v>
      </c>
      <c r="AG25" s="40">
        <f t="shared" si="21"/>
        <v>0</v>
      </c>
      <c r="AH25" s="23">
        <f t="shared" si="22"/>
        <v>5</v>
      </c>
    </row>
    <row r="26" spans="1:34" ht="12.6" customHeight="1" x14ac:dyDescent="0.15">
      <c r="A26" s="29" t="s">
        <v>419</v>
      </c>
      <c r="B26" s="31">
        <f>VLOOKUP(A26,Master!$A:$H,2,FALSE)</f>
        <v>41230</v>
      </c>
      <c r="C26" s="65">
        <f>VLOOKUP(A26,Master!$A:$H,3,FALSE)</f>
        <v>0.375</v>
      </c>
      <c r="D26" s="31" t="str">
        <f>VLOOKUP(A26,Master!$A:$H,4,FALSE)</f>
        <v>JUD</v>
      </c>
      <c r="E26" s="31" t="s">
        <v>48</v>
      </c>
      <c r="F26" s="31" t="s">
        <v>24</v>
      </c>
      <c r="G26" s="66">
        <f>VLOOKUP(A26,Master!$A:$H,7,FALSE)</f>
        <v>4</v>
      </c>
      <c r="H26" s="31" t="str">
        <f>VLOOKUP(A26,Master!$A:$H,8,FALSE)</f>
        <v>Girls</v>
      </c>
      <c r="I26" s="5" t="str">
        <f t="shared" si="0"/>
        <v>NDA1JUD2</v>
      </c>
      <c r="J26" s="5" t="str">
        <f t="shared" si="1"/>
        <v>JUDJUD2</v>
      </c>
      <c r="K26" s="5"/>
      <c r="L26" s="5"/>
      <c r="M26" s="5"/>
      <c r="N26" s="78"/>
      <c r="O26" s="18" t="str">
        <f t="shared" si="9"/>
        <v>CTK2</v>
      </c>
      <c r="P26" s="40">
        <f>COUNTIF($I$2:$I$91,CONCATENATE($O$26,P$22))</f>
        <v>0</v>
      </c>
      <c r="Q26" s="40">
        <f>COUNTIF($I$2:$I$91,CONCATENATE($O$26,Q$22))</f>
        <v>1</v>
      </c>
      <c r="R26" s="40">
        <f>COUNTIF($I$2:$I$91,CONCATENATE($O$26,R$22))</f>
        <v>0</v>
      </c>
      <c r="S26" s="10"/>
      <c r="T26" s="40">
        <f>SUM(COUNTIF($I$2:$I$91,CONCATENATE($O26,$T$22)))</f>
        <v>1</v>
      </c>
      <c r="U26" s="40">
        <f>SUM(COUNTIF($I$2:$I$91,CONCATENATE($O26,$U$22)))</f>
        <v>1</v>
      </c>
      <c r="V26" s="40">
        <f t="shared" si="10"/>
        <v>0</v>
      </c>
      <c r="W26" s="40">
        <f t="shared" si="11"/>
        <v>1</v>
      </c>
      <c r="X26" s="40">
        <f t="shared" si="12"/>
        <v>0</v>
      </c>
      <c r="Y26" s="40">
        <f t="shared" si="13"/>
        <v>0</v>
      </c>
      <c r="Z26" s="40">
        <f t="shared" si="14"/>
        <v>1</v>
      </c>
      <c r="AA26" s="40">
        <f t="shared" si="15"/>
        <v>0</v>
      </c>
      <c r="AB26" s="40">
        <f t="shared" si="16"/>
        <v>0</v>
      </c>
      <c r="AC26" s="40">
        <f t="shared" si="17"/>
        <v>0</v>
      </c>
      <c r="AD26" s="40">
        <f t="shared" si="18"/>
        <v>0</v>
      </c>
      <c r="AE26" s="40">
        <f t="shared" si="19"/>
        <v>0</v>
      </c>
      <c r="AF26" s="40">
        <f t="shared" si="20"/>
        <v>0</v>
      </c>
      <c r="AG26" s="40">
        <f t="shared" si="21"/>
        <v>0</v>
      </c>
      <c r="AH26" s="23">
        <f t="shared" si="22"/>
        <v>5</v>
      </c>
    </row>
    <row r="27" spans="1:34" ht="12.6" customHeight="1" x14ac:dyDescent="0.15">
      <c r="A27" s="29" t="s">
        <v>420</v>
      </c>
      <c r="B27" s="31">
        <f>VLOOKUP(A27,Master!$A:$H,2,FALSE)</f>
        <v>41230</v>
      </c>
      <c r="C27" s="65">
        <f>VLOOKUP(A27,Master!$A:$H,3,FALSE)</f>
        <v>0.375</v>
      </c>
      <c r="D27" s="31" t="str">
        <f>VLOOKUP(A27,Master!$A:$H,4,FALSE)</f>
        <v>STM</v>
      </c>
      <c r="E27" s="31" t="s">
        <v>50</v>
      </c>
      <c r="F27" s="31" t="s">
        <v>4</v>
      </c>
      <c r="G27" s="66">
        <f>VLOOKUP(A27,Master!$A:$H,7,FALSE)</f>
        <v>4</v>
      </c>
      <c r="H27" s="31" t="str">
        <f>VLOOKUP(A27,Master!$A:$H,8,FALSE)</f>
        <v>Girls</v>
      </c>
      <c r="I27" s="5" t="str">
        <f t="shared" si="0"/>
        <v>NDA2CTK1</v>
      </c>
      <c r="J27" s="5" t="str">
        <f t="shared" si="1"/>
        <v>STMCTK1</v>
      </c>
      <c r="K27" s="5"/>
      <c r="L27" s="5"/>
      <c r="M27" s="5"/>
      <c r="N27" s="78"/>
      <c r="O27" s="18" t="str">
        <f t="shared" si="9"/>
        <v>HSP1</v>
      </c>
      <c r="P27" s="40">
        <f>COUNTIF($I$2:$I$91,CONCATENATE($O$27,P$22))</f>
        <v>0</v>
      </c>
      <c r="Q27" s="40">
        <f>COUNTIF($I$2:$I$91,CONCATENATE($O$27,Q$22))</f>
        <v>0</v>
      </c>
      <c r="R27" s="40">
        <f>COUNTIF($I$2:$I$91,CONCATENATE($O$27,R$22))</f>
        <v>1</v>
      </c>
      <c r="S27" s="40">
        <f>COUNTIF($I$2:$I$91,CONCATENATE($O$27,S$22))</f>
        <v>0</v>
      </c>
      <c r="T27" s="10"/>
      <c r="U27" s="40">
        <f>SUM(COUNTIF($I$2:$I$91,CONCATENATE($O27,$U$22)))</f>
        <v>0</v>
      </c>
      <c r="V27" s="40">
        <f t="shared" si="10"/>
        <v>0</v>
      </c>
      <c r="W27" s="40">
        <f t="shared" si="11"/>
        <v>0</v>
      </c>
      <c r="X27" s="40">
        <f t="shared" si="12"/>
        <v>0</v>
      </c>
      <c r="Y27" s="40">
        <f t="shared" si="13"/>
        <v>1</v>
      </c>
      <c r="Z27" s="40">
        <f t="shared" si="14"/>
        <v>0</v>
      </c>
      <c r="AA27" s="40">
        <f t="shared" si="15"/>
        <v>1</v>
      </c>
      <c r="AB27" s="40">
        <f t="shared" si="16"/>
        <v>0</v>
      </c>
      <c r="AC27" s="40">
        <f t="shared" si="17"/>
        <v>1</v>
      </c>
      <c r="AD27" s="40">
        <f t="shared" si="18"/>
        <v>0</v>
      </c>
      <c r="AE27" s="40">
        <f t="shared" si="19"/>
        <v>0</v>
      </c>
      <c r="AF27" s="40">
        <f t="shared" si="20"/>
        <v>1</v>
      </c>
      <c r="AG27" s="40">
        <f t="shared" si="21"/>
        <v>0</v>
      </c>
      <c r="AH27" s="23">
        <f t="shared" si="22"/>
        <v>5</v>
      </c>
    </row>
    <row r="28" spans="1:34" ht="12.6" customHeight="1" x14ac:dyDescent="0.15">
      <c r="A28" s="29" t="s">
        <v>421</v>
      </c>
      <c r="B28" s="31">
        <f>VLOOKUP(A28,Master!$A:$H,2,FALSE)</f>
        <v>41230</v>
      </c>
      <c r="C28" s="65">
        <f>VLOOKUP(A28,Master!$A:$H,3,FALSE)</f>
        <v>0.45833333333333298</v>
      </c>
      <c r="D28" s="31" t="str">
        <f>VLOOKUP(A28,Master!$A:$H,4,FALSE)</f>
        <v>OLA</v>
      </c>
      <c r="E28" s="31" t="s">
        <v>46</v>
      </c>
      <c r="F28" s="31" t="s">
        <v>42</v>
      </c>
      <c r="G28" s="66">
        <f>VLOOKUP(A28,Master!$A:$H,7,FALSE)</f>
        <v>4</v>
      </c>
      <c r="H28" s="31" t="str">
        <f>VLOOKUP(A28,Master!$A:$H,8,FALSE)</f>
        <v>Girls</v>
      </c>
      <c r="I28" s="5" t="str">
        <f t="shared" si="0"/>
        <v>JOE2HSP1</v>
      </c>
      <c r="J28" s="5" t="str">
        <f t="shared" si="1"/>
        <v>OLAHSP1</v>
      </c>
      <c r="K28" s="5"/>
      <c r="L28" s="5"/>
      <c r="M28" s="5"/>
      <c r="N28" s="78"/>
      <c r="O28" s="18" t="str">
        <f t="shared" si="9"/>
        <v>IHM1</v>
      </c>
      <c r="P28" s="40">
        <f>COUNTIF($I$2:$I$91,CONCATENATE($O$28,P$22))</f>
        <v>1</v>
      </c>
      <c r="Q28" s="40">
        <f>COUNTIF($I$2:$I$91,CONCATENATE($O$28,Q$22))</f>
        <v>0</v>
      </c>
      <c r="R28" s="40">
        <f>COUNTIF($I$2:$I$91,CONCATENATE($O$28,R$22))</f>
        <v>0</v>
      </c>
      <c r="S28" s="40">
        <f>COUNTIF($I$2:$I$91,CONCATENATE($O$28,S$22))</f>
        <v>0</v>
      </c>
      <c r="T28" s="40">
        <f>COUNTIF($I$2:$I$91,CONCATENATE($O$28,T$22))</f>
        <v>0</v>
      </c>
      <c r="U28" s="10"/>
      <c r="V28" s="40">
        <f t="shared" si="10"/>
        <v>1</v>
      </c>
      <c r="W28" s="40">
        <f t="shared" si="11"/>
        <v>0</v>
      </c>
      <c r="X28" s="40">
        <f t="shared" si="12"/>
        <v>1</v>
      </c>
      <c r="Y28" s="40">
        <f t="shared" si="13"/>
        <v>0</v>
      </c>
      <c r="Z28" s="40">
        <f t="shared" si="14"/>
        <v>1</v>
      </c>
      <c r="AA28" s="40">
        <f t="shared" si="15"/>
        <v>0</v>
      </c>
      <c r="AB28" s="40">
        <f t="shared" si="16"/>
        <v>1</v>
      </c>
      <c r="AC28" s="40">
        <f t="shared" si="17"/>
        <v>0</v>
      </c>
      <c r="AD28" s="40">
        <f t="shared" si="18"/>
        <v>0</v>
      </c>
      <c r="AE28" s="40">
        <f t="shared" si="19"/>
        <v>0</v>
      </c>
      <c r="AF28" s="40">
        <f t="shared" si="20"/>
        <v>0</v>
      </c>
      <c r="AG28" s="40">
        <f t="shared" si="21"/>
        <v>0</v>
      </c>
      <c r="AH28" s="23">
        <f t="shared" si="22"/>
        <v>5</v>
      </c>
    </row>
    <row r="29" spans="1:34" ht="12.6" customHeight="1" x14ac:dyDescent="0.15">
      <c r="A29" s="29" t="s">
        <v>422</v>
      </c>
      <c r="B29" s="31">
        <f>VLOOKUP(A29,Master!$A:$H,2,FALSE)</f>
        <v>41244</v>
      </c>
      <c r="C29" s="65">
        <f>VLOOKUP(A29,Master!$A:$H,3,FALSE)</f>
        <v>0.375</v>
      </c>
      <c r="D29" s="31" t="str">
        <f>VLOOKUP(A29,Master!$A:$H,4,FALSE)</f>
        <v>SPC</v>
      </c>
      <c r="E29" s="31" t="s">
        <v>4</v>
      </c>
      <c r="F29" s="31" t="s">
        <v>46</v>
      </c>
      <c r="G29" s="66">
        <f>VLOOKUP(A29,Master!$A:$H,7,FALSE)</f>
        <v>4</v>
      </c>
      <c r="H29" s="31" t="str">
        <f>VLOOKUP(A29,Master!$A:$H,8,FALSE)</f>
        <v>Girls</v>
      </c>
      <c r="I29" s="5" t="str">
        <f t="shared" si="0"/>
        <v>CTK1JOE2</v>
      </c>
      <c r="J29" s="5" t="str">
        <f t="shared" si="1"/>
        <v>SPCJOE2</v>
      </c>
      <c r="K29" s="5"/>
      <c r="L29" s="5"/>
      <c r="M29" s="5"/>
      <c r="N29" s="78"/>
      <c r="O29" s="18" t="str">
        <f t="shared" si="9"/>
        <v>JOE1</v>
      </c>
      <c r="P29" s="40">
        <f t="shared" ref="P29:U29" si="23">COUNTIF($I$2:$I$91,CONCATENATE($O$29,P$22))</f>
        <v>0</v>
      </c>
      <c r="Q29" s="40">
        <f t="shared" si="23"/>
        <v>0</v>
      </c>
      <c r="R29" s="40">
        <f t="shared" si="23"/>
        <v>0</v>
      </c>
      <c r="S29" s="40">
        <f t="shared" si="23"/>
        <v>1</v>
      </c>
      <c r="T29" s="40">
        <f t="shared" si="23"/>
        <v>0</v>
      </c>
      <c r="U29" s="40">
        <f t="shared" si="23"/>
        <v>0</v>
      </c>
      <c r="V29" s="10"/>
      <c r="W29" s="40">
        <f t="shared" si="11"/>
        <v>0</v>
      </c>
      <c r="X29" s="40">
        <f t="shared" si="12"/>
        <v>0</v>
      </c>
      <c r="Y29" s="40">
        <f t="shared" si="13"/>
        <v>0</v>
      </c>
      <c r="Z29" s="40">
        <f t="shared" si="14"/>
        <v>0</v>
      </c>
      <c r="AA29" s="40">
        <f t="shared" si="15"/>
        <v>1</v>
      </c>
      <c r="AB29" s="40">
        <f t="shared" si="16"/>
        <v>0</v>
      </c>
      <c r="AC29" s="40">
        <f t="shared" si="17"/>
        <v>0</v>
      </c>
      <c r="AD29" s="40">
        <f t="shared" si="18"/>
        <v>1</v>
      </c>
      <c r="AE29" s="40">
        <f t="shared" si="19"/>
        <v>1</v>
      </c>
      <c r="AF29" s="40">
        <f t="shared" si="20"/>
        <v>0</v>
      </c>
      <c r="AG29" s="40">
        <f t="shared" si="21"/>
        <v>1</v>
      </c>
      <c r="AH29" s="23">
        <f t="shared" si="22"/>
        <v>5</v>
      </c>
    </row>
    <row r="30" spans="1:34" ht="12.6" customHeight="1" x14ac:dyDescent="0.15">
      <c r="A30" s="29" t="s">
        <v>423</v>
      </c>
      <c r="B30" s="31">
        <f>VLOOKUP(A30,Master!$A:$H,2,FALSE)</f>
        <v>41244</v>
      </c>
      <c r="C30" s="65">
        <f>VLOOKUP(A30,Master!$A:$H,3,FALSE)</f>
        <v>0.41666666666666702</v>
      </c>
      <c r="D30" s="31" t="str">
        <f>VLOOKUP(A30,Master!$A:$H,4,FALSE)</f>
        <v>SPC</v>
      </c>
      <c r="E30" s="31" t="s">
        <v>42</v>
      </c>
      <c r="F30" s="31" t="s">
        <v>25</v>
      </c>
      <c r="G30" s="66">
        <f>VLOOKUP(A30,Master!$A:$H,7,FALSE)</f>
        <v>4</v>
      </c>
      <c r="H30" s="31" t="str">
        <f>VLOOKUP(A30,Master!$A:$H,8,FALSE)</f>
        <v>Girls</v>
      </c>
      <c r="I30" s="5" t="str">
        <f t="shared" si="0"/>
        <v>HSP1OLA2</v>
      </c>
      <c r="J30" s="5" t="str">
        <f t="shared" si="1"/>
        <v>SPCOLA2</v>
      </c>
      <c r="K30" s="5"/>
      <c r="L30" s="5"/>
      <c r="M30" s="5"/>
      <c r="N30" s="78"/>
      <c r="O30" s="18" t="str">
        <f t="shared" si="9"/>
        <v>JOE2</v>
      </c>
      <c r="P30" s="40">
        <f t="shared" ref="P30:V30" si="24">COUNTIF($I$2:$I$91,CONCATENATE($O$30,P$22))</f>
        <v>1</v>
      </c>
      <c r="Q30" s="40">
        <f t="shared" si="24"/>
        <v>1</v>
      </c>
      <c r="R30" s="40">
        <f t="shared" si="24"/>
        <v>0</v>
      </c>
      <c r="S30" s="40">
        <f t="shared" si="24"/>
        <v>0</v>
      </c>
      <c r="T30" s="40">
        <f t="shared" si="24"/>
        <v>1</v>
      </c>
      <c r="U30" s="40">
        <f t="shared" si="24"/>
        <v>0</v>
      </c>
      <c r="V30" s="40">
        <f t="shared" si="24"/>
        <v>0</v>
      </c>
      <c r="W30" s="10"/>
      <c r="X30" s="40">
        <f t="shared" si="12"/>
        <v>1</v>
      </c>
      <c r="Y30" s="40">
        <f t="shared" si="13"/>
        <v>1</v>
      </c>
      <c r="Z30" s="40">
        <f t="shared" si="14"/>
        <v>0</v>
      </c>
      <c r="AA30" s="40">
        <f t="shared" si="15"/>
        <v>0</v>
      </c>
      <c r="AB30" s="40">
        <f t="shared" si="16"/>
        <v>0</v>
      </c>
      <c r="AC30" s="40">
        <f t="shared" si="17"/>
        <v>0</v>
      </c>
      <c r="AD30" s="40">
        <f t="shared" si="18"/>
        <v>0</v>
      </c>
      <c r="AE30" s="40">
        <f t="shared" si="19"/>
        <v>0</v>
      </c>
      <c r="AF30" s="40">
        <f t="shared" si="20"/>
        <v>0</v>
      </c>
      <c r="AG30" s="40">
        <f t="shared" si="21"/>
        <v>0</v>
      </c>
      <c r="AH30" s="23">
        <f t="shared" si="22"/>
        <v>5</v>
      </c>
    </row>
    <row r="31" spans="1:34" ht="12.6" customHeight="1" x14ac:dyDescent="0.15">
      <c r="A31" s="29" t="s">
        <v>424</v>
      </c>
      <c r="B31" s="31">
        <f>VLOOKUP(A31,Master!$A:$H,2,FALSE)</f>
        <v>41244</v>
      </c>
      <c r="C31" s="65">
        <f>VLOOKUP(A31,Master!$A:$H,3,FALSE)</f>
        <v>0.375</v>
      </c>
      <c r="D31" s="31" t="str">
        <f>VLOOKUP(A31,Master!$A:$H,4,FALSE)</f>
        <v>JUD</v>
      </c>
      <c r="E31" s="31" t="s">
        <v>14</v>
      </c>
      <c r="F31" s="31" t="s">
        <v>9</v>
      </c>
      <c r="G31" s="66">
        <f>VLOOKUP(A31,Master!$A:$H,7,FALSE)</f>
        <v>4</v>
      </c>
      <c r="H31" s="31" t="str">
        <f>VLOOKUP(A31,Master!$A:$H,8,FALSE)</f>
        <v>Girls</v>
      </c>
      <c r="I31" s="5" t="str">
        <f t="shared" si="0"/>
        <v>SPC2BRG2</v>
      </c>
      <c r="J31" s="5" t="str">
        <f t="shared" si="1"/>
        <v>JUDBRG2</v>
      </c>
      <c r="K31" s="5"/>
      <c r="L31" s="5"/>
      <c r="M31" s="5"/>
      <c r="N31" s="78"/>
      <c r="O31" s="18" t="str">
        <f t="shared" si="9"/>
        <v>JUD1</v>
      </c>
      <c r="P31" s="40">
        <f t="shared" ref="P31:W31" si="25">COUNTIF($I$2:$I$91,CONCATENATE($O$31,P$22))</f>
        <v>0</v>
      </c>
      <c r="Q31" s="40">
        <f t="shared" si="25"/>
        <v>0</v>
      </c>
      <c r="R31" s="40">
        <f t="shared" si="25"/>
        <v>0</v>
      </c>
      <c r="S31" s="40">
        <f t="shared" si="25"/>
        <v>0</v>
      </c>
      <c r="T31" s="40">
        <f t="shared" si="25"/>
        <v>0</v>
      </c>
      <c r="U31" s="40">
        <f t="shared" si="25"/>
        <v>0</v>
      </c>
      <c r="V31" s="40">
        <f t="shared" si="25"/>
        <v>1</v>
      </c>
      <c r="W31" s="40">
        <f t="shared" si="25"/>
        <v>0</v>
      </c>
      <c r="X31" s="10"/>
      <c r="Y31" s="40">
        <f t="shared" si="13"/>
        <v>0</v>
      </c>
      <c r="Z31" s="40">
        <f t="shared" si="14"/>
        <v>0</v>
      </c>
      <c r="AA31" s="40">
        <f t="shared" si="15"/>
        <v>1</v>
      </c>
      <c r="AB31" s="40">
        <f t="shared" si="16"/>
        <v>0</v>
      </c>
      <c r="AC31" s="40">
        <f t="shared" si="17"/>
        <v>1</v>
      </c>
      <c r="AD31" s="40">
        <f t="shared" si="18"/>
        <v>0</v>
      </c>
      <c r="AE31" s="40">
        <f t="shared" si="19"/>
        <v>0</v>
      </c>
      <c r="AF31" s="40">
        <f t="shared" si="20"/>
        <v>1</v>
      </c>
      <c r="AG31" s="40">
        <f t="shared" si="21"/>
        <v>1</v>
      </c>
      <c r="AH31" s="23">
        <f t="shared" si="22"/>
        <v>5</v>
      </c>
    </row>
    <row r="32" spans="1:34" ht="12.6" customHeight="1" x14ac:dyDescent="0.15">
      <c r="A32" s="29" t="s">
        <v>425</v>
      </c>
      <c r="B32" s="31">
        <f>VLOOKUP(A32,Master!$A:$H,2,FALSE)</f>
        <v>41244</v>
      </c>
      <c r="C32" s="65">
        <f>VLOOKUP(A32,Master!$A:$H,3,FALSE)</f>
        <v>0.41666666666666702</v>
      </c>
      <c r="D32" s="31" t="str">
        <f>VLOOKUP(A32,Master!$A:$H,4,FALSE)</f>
        <v>JOE</v>
      </c>
      <c r="E32" s="31" t="s">
        <v>26</v>
      </c>
      <c r="F32" s="31" t="s">
        <v>15</v>
      </c>
      <c r="G32" s="66">
        <f>VLOOKUP(A32,Master!$A:$H,7,FALSE)</f>
        <v>4</v>
      </c>
      <c r="H32" s="31" t="str">
        <f>VLOOKUP(A32,Master!$A:$H,8,FALSE)</f>
        <v>Girls</v>
      </c>
      <c r="I32" s="5" t="str">
        <f t="shared" si="0"/>
        <v>SPC1IHM1</v>
      </c>
      <c r="J32" s="5" t="str">
        <f t="shared" si="1"/>
        <v>JOEIHM1</v>
      </c>
      <c r="K32" s="5"/>
      <c r="L32" s="5"/>
      <c r="M32" s="5"/>
      <c r="N32" s="78"/>
      <c r="O32" s="18" t="str">
        <f t="shared" si="9"/>
        <v>JUD2</v>
      </c>
      <c r="P32" s="40">
        <f t="shared" ref="P32:X32" si="26">COUNTIF($I$2:$I$91,CONCATENATE($O$32,P$22))</f>
        <v>0</v>
      </c>
      <c r="Q32" s="40">
        <f t="shared" si="26"/>
        <v>0</v>
      </c>
      <c r="R32" s="40">
        <f t="shared" si="26"/>
        <v>0</v>
      </c>
      <c r="S32" s="40">
        <f t="shared" si="26"/>
        <v>0</v>
      </c>
      <c r="T32" s="40">
        <f t="shared" si="26"/>
        <v>0</v>
      </c>
      <c r="U32" s="40">
        <f t="shared" si="26"/>
        <v>1</v>
      </c>
      <c r="V32" s="40">
        <f t="shared" si="26"/>
        <v>0</v>
      </c>
      <c r="W32" s="40">
        <f t="shared" si="26"/>
        <v>0</v>
      </c>
      <c r="X32" s="40">
        <f t="shared" si="26"/>
        <v>0</v>
      </c>
      <c r="Y32" s="10"/>
      <c r="Z32" s="40">
        <f t="shared" si="14"/>
        <v>0</v>
      </c>
      <c r="AA32" s="40">
        <f t="shared" si="15"/>
        <v>1</v>
      </c>
      <c r="AB32" s="40">
        <f t="shared" si="16"/>
        <v>0</v>
      </c>
      <c r="AC32" s="40">
        <f t="shared" si="17"/>
        <v>1</v>
      </c>
      <c r="AD32" s="40">
        <f t="shared" si="18"/>
        <v>0</v>
      </c>
      <c r="AE32" s="40">
        <f t="shared" si="19"/>
        <v>0</v>
      </c>
      <c r="AF32" s="40">
        <f t="shared" si="20"/>
        <v>1</v>
      </c>
      <c r="AG32" s="40">
        <f t="shared" si="21"/>
        <v>1</v>
      </c>
      <c r="AH32" s="23">
        <f t="shared" si="22"/>
        <v>5</v>
      </c>
    </row>
    <row r="33" spans="1:34" ht="12.6" customHeight="1" x14ac:dyDescent="0.15">
      <c r="A33" s="29" t="s">
        <v>426</v>
      </c>
      <c r="B33" s="31">
        <f>VLOOKUP(A33,Master!$A:$H,2,FALSE)</f>
        <v>41244</v>
      </c>
      <c r="C33" s="65">
        <f>VLOOKUP(A33,Master!$A:$H,3,FALSE)</f>
        <v>0.41666666666666702</v>
      </c>
      <c r="D33" s="31" t="str">
        <f>VLOOKUP(A33,Master!$A:$H,4,FALSE)</f>
        <v>OLA</v>
      </c>
      <c r="E33" s="31" t="s">
        <v>7</v>
      </c>
      <c r="F33" s="31" t="s">
        <v>43</v>
      </c>
      <c r="G33" s="66">
        <f>VLOOKUP(A33,Master!$A:$H,7,FALSE)</f>
        <v>4</v>
      </c>
      <c r="H33" s="31" t="str">
        <f>VLOOKUP(A33,Master!$A:$H,8,FALSE)</f>
        <v>Girls</v>
      </c>
      <c r="I33" s="5" t="str">
        <f t="shared" si="0"/>
        <v>BRG1JOE1</v>
      </c>
      <c r="J33" s="5" t="str">
        <f t="shared" si="1"/>
        <v>OLAJOE1</v>
      </c>
      <c r="K33" s="5"/>
      <c r="L33" s="5"/>
      <c r="M33" s="5"/>
      <c r="N33" s="78"/>
      <c r="O33" s="18" t="str">
        <f t="shared" si="9"/>
        <v>NDA1</v>
      </c>
      <c r="P33" s="40">
        <f t="shared" ref="P33:Y33" si="27">COUNTIF($I$2:$I$91,CONCATENATE($O$33,P$22))</f>
        <v>1</v>
      </c>
      <c r="Q33" s="40">
        <f t="shared" si="27"/>
        <v>0</v>
      </c>
      <c r="R33" s="40">
        <f t="shared" si="27"/>
        <v>0</v>
      </c>
      <c r="S33" s="40">
        <f t="shared" si="27"/>
        <v>0</v>
      </c>
      <c r="T33" s="40">
        <f t="shared" si="27"/>
        <v>1</v>
      </c>
      <c r="U33" s="40">
        <f t="shared" si="27"/>
        <v>0</v>
      </c>
      <c r="V33" s="40">
        <f t="shared" si="27"/>
        <v>1</v>
      </c>
      <c r="W33" s="40">
        <f t="shared" si="27"/>
        <v>0</v>
      </c>
      <c r="X33" s="40">
        <f t="shared" si="27"/>
        <v>1</v>
      </c>
      <c r="Y33" s="40">
        <f t="shared" si="27"/>
        <v>1</v>
      </c>
      <c r="Z33" s="10"/>
      <c r="AA33" s="40">
        <f t="shared" si="15"/>
        <v>0</v>
      </c>
      <c r="AB33" s="40">
        <f t="shared" si="16"/>
        <v>0</v>
      </c>
      <c r="AC33" s="40">
        <f t="shared" si="17"/>
        <v>0</v>
      </c>
      <c r="AD33" s="40">
        <f t="shared" si="18"/>
        <v>0</v>
      </c>
      <c r="AE33" s="40">
        <f t="shared" si="19"/>
        <v>0</v>
      </c>
      <c r="AF33" s="40">
        <f t="shared" si="20"/>
        <v>0</v>
      </c>
      <c r="AG33" s="40">
        <f t="shared" si="21"/>
        <v>0</v>
      </c>
      <c r="AH33" s="23">
        <f t="shared" si="22"/>
        <v>5</v>
      </c>
    </row>
    <row r="34" spans="1:34" ht="12.6" customHeight="1" x14ac:dyDescent="0.15">
      <c r="A34" s="29" t="s">
        <v>427</v>
      </c>
      <c r="B34" s="31">
        <f>VLOOKUP(A34,Master!$A:$H,2,FALSE)</f>
        <v>41244</v>
      </c>
      <c r="C34" s="65">
        <f>VLOOKUP(A34,Master!$A:$H,3,FALSE)</f>
        <v>0.41666666666666702</v>
      </c>
      <c r="D34" s="31" t="str">
        <f>VLOOKUP(A34,Master!$A:$H,4,FALSE)</f>
        <v>IHM</v>
      </c>
      <c r="E34" s="31" t="s">
        <v>47</v>
      </c>
      <c r="F34" s="31" t="s">
        <v>20</v>
      </c>
      <c r="G34" s="66">
        <f>VLOOKUP(A34,Master!$A:$H,7,FALSE)</f>
        <v>4</v>
      </c>
      <c r="H34" s="31" t="str">
        <f>VLOOKUP(A34,Master!$A:$H,8,FALSE)</f>
        <v>Girls</v>
      </c>
      <c r="I34" s="5" t="str">
        <f t="shared" si="0"/>
        <v>OLA3OLA1</v>
      </c>
      <c r="J34" s="5" t="str">
        <f t="shared" si="1"/>
        <v>IHMOLA1</v>
      </c>
      <c r="K34" s="5"/>
      <c r="L34" s="5"/>
      <c r="M34" s="5"/>
      <c r="N34" s="78"/>
      <c r="O34" s="18" t="str">
        <f t="shared" si="9"/>
        <v>NDA2</v>
      </c>
      <c r="P34" s="40">
        <f t="shared" ref="P34:Z34" si="28">COUNTIF($I$2:$I$91,CONCATENATE($O$34,P$22))</f>
        <v>0</v>
      </c>
      <c r="Q34" s="40">
        <f t="shared" si="28"/>
        <v>0</v>
      </c>
      <c r="R34" s="40">
        <f t="shared" si="28"/>
        <v>1</v>
      </c>
      <c r="S34" s="40">
        <f t="shared" si="28"/>
        <v>1</v>
      </c>
      <c r="T34" s="40">
        <f t="shared" si="28"/>
        <v>0</v>
      </c>
      <c r="U34" s="40">
        <f t="shared" si="28"/>
        <v>0</v>
      </c>
      <c r="V34" s="40">
        <f t="shared" si="28"/>
        <v>0</v>
      </c>
      <c r="W34" s="40">
        <f t="shared" si="28"/>
        <v>0</v>
      </c>
      <c r="X34" s="40">
        <f t="shared" si="28"/>
        <v>0</v>
      </c>
      <c r="Y34" s="40">
        <f t="shared" si="28"/>
        <v>0</v>
      </c>
      <c r="Z34" s="40">
        <f t="shared" si="28"/>
        <v>0</v>
      </c>
      <c r="AA34" s="10"/>
      <c r="AB34" s="40">
        <f t="shared" si="16"/>
        <v>1</v>
      </c>
      <c r="AC34" s="40">
        <f t="shared" si="17"/>
        <v>0</v>
      </c>
      <c r="AD34" s="40">
        <f t="shared" si="18"/>
        <v>0</v>
      </c>
      <c r="AE34" s="40">
        <f t="shared" si="19"/>
        <v>1</v>
      </c>
      <c r="AF34" s="40">
        <f t="shared" si="20"/>
        <v>1</v>
      </c>
      <c r="AG34" s="40">
        <f t="shared" si="21"/>
        <v>0</v>
      </c>
      <c r="AH34" s="23">
        <f t="shared" si="22"/>
        <v>5</v>
      </c>
    </row>
    <row r="35" spans="1:34" ht="12.6" customHeight="1" x14ac:dyDescent="0.15">
      <c r="A35" s="29" t="s">
        <v>428</v>
      </c>
      <c r="B35" s="31">
        <f>VLOOKUP(A35,Master!$A:$H,2,FALSE)</f>
        <v>41244</v>
      </c>
      <c r="C35" s="65">
        <f>VLOOKUP(A35,Master!$A:$H,3,FALSE)</f>
        <v>0.45833333333333298</v>
      </c>
      <c r="D35" s="31" t="str">
        <f>VLOOKUP(A35,Master!$A:$H,4,FALSE)</f>
        <v>OLA</v>
      </c>
      <c r="E35" s="31" t="s">
        <v>12</v>
      </c>
      <c r="F35" s="31" t="s">
        <v>18</v>
      </c>
      <c r="G35" s="66">
        <f>VLOOKUP(A35,Master!$A:$H,7,FALSE)</f>
        <v>4</v>
      </c>
      <c r="H35" s="31" t="str">
        <f>VLOOKUP(A35,Master!$A:$H,8,FALSE)</f>
        <v>Girls</v>
      </c>
      <c r="I35" s="5" t="str">
        <f t="shared" si="0"/>
        <v>JUD1STM1</v>
      </c>
      <c r="J35" s="5" t="str">
        <f t="shared" si="1"/>
        <v>OLASTM1</v>
      </c>
      <c r="K35" s="5"/>
      <c r="L35" s="5"/>
      <c r="M35" s="5"/>
      <c r="N35" s="78"/>
      <c r="O35" s="18" t="str">
        <f t="shared" si="9"/>
        <v>OLA1</v>
      </c>
      <c r="P35" s="40">
        <f t="shared" ref="P35:AA35" si="29">COUNTIF($I$2:$I$91,CONCATENATE($O$35,P$22))</f>
        <v>1</v>
      </c>
      <c r="Q35" s="40">
        <f t="shared" si="29"/>
        <v>0</v>
      </c>
      <c r="R35" s="40">
        <f t="shared" si="29"/>
        <v>0</v>
      </c>
      <c r="S35" s="40">
        <f t="shared" si="29"/>
        <v>0</v>
      </c>
      <c r="T35" s="40">
        <f t="shared" si="29"/>
        <v>0</v>
      </c>
      <c r="U35" s="40">
        <f t="shared" si="29"/>
        <v>0</v>
      </c>
      <c r="V35" s="40">
        <f t="shared" si="29"/>
        <v>1</v>
      </c>
      <c r="W35" s="40">
        <f t="shared" si="29"/>
        <v>1</v>
      </c>
      <c r="X35" s="40">
        <f t="shared" si="29"/>
        <v>1</v>
      </c>
      <c r="Y35" s="40">
        <f t="shared" si="29"/>
        <v>0</v>
      </c>
      <c r="Z35" s="40">
        <f t="shared" si="29"/>
        <v>1</v>
      </c>
      <c r="AA35" s="40">
        <f t="shared" si="29"/>
        <v>0</v>
      </c>
      <c r="AB35" s="10"/>
      <c r="AC35" s="40">
        <f t="shared" si="17"/>
        <v>0</v>
      </c>
      <c r="AD35" s="40">
        <f t="shared" si="18"/>
        <v>0</v>
      </c>
      <c r="AE35" s="40">
        <f t="shared" si="19"/>
        <v>0</v>
      </c>
      <c r="AF35" s="40">
        <f t="shared" si="20"/>
        <v>0</v>
      </c>
      <c r="AG35" s="40">
        <f t="shared" si="21"/>
        <v>0</v>
      </c>
      <c r="AH35" s="23">
        <f t="shared" si="22"/>
        <v>5</v>
      </c>
    </row>
    <row r="36" spans="1:34" ht="12.6" customHeight="1" x14ac:dyDescent="0.15">
      <c r="A36" s="29" t="s">
        <v>429</v>
      </c>
      <c r="B36" s="31">
        <f>VLOOKUP(A36,Master!$A:$H,2,FALSE)</f>
        <v>41244</v>
      </c>
      <c r="C36" s="65">
        <f>VLOOKUP(A36,Master!$A:$H,3,FALSE)</f>
        <v>0.41666666666666702</v>
      </c>
      <c r="D36" s="31" t="str">
        <f>VLOOKUP(A36,Master!$A:$H,4,FALSE)</f>
        <v>JUD</v>
      </c>
      <c r="E36" s="31" t="s">
        <v>16</v>
      </c>
      <c r="F36" s="31" t="s">
        <v>48</v>
      </c>
      <c r="G36" s="66">
        <f>VLOOKUP(A36,Master!$A:$H,7,FALSE)</f>
        <v>4</v>
      </c>
      <c r="H36" s="31" t="str">
        <f>VLOOKUP(A36,Master!$A:$H,8,FALSE)</f>
        <v>Girls</v>
      </c>
      <c r="I36" s="5" t="str">
        <f t="shared" si="0"/>
        <v>CTK2NDA1</v>
      </c>
      <c r="J36" s="5" t="str">
        <f t="shared" si="1"/>
        <v>JUDNDA1</v>
      </c>
      <c r="K36" s="5"/>
      <c r="L36" s="5"/>
      <c r="M36" s="5"/>
      <c r="N36" s="78"/>
      <c r="O36" s="18" t="str">
        <f t="shared" si="9"/>
        <v>OLA2</v>
      </c>
      <c r="P36" s="40">
        <f t="shared" ref="P36:AB36" si="30">COUNTIF($I$2:$I$91,CONCATENATE($O$36,P$22))</f>
        <v>0</v>
      </c>
      <c r="Q36" s="40">
        <f t="shared" si="30"/>
        <v>0</v>
      </c>
      <c r="R36" s="40">
        <f t="shared" si="30"/>
        <v>1</v>
      </c>
      <c r="S36" s="40">
        <f t="shared" si="30"/>
        <v>1</v>
      </c>
      <c r="T36" s="40">
        <f t="shared" si="30"/>
        <v>0</v>
      </c>
      <c r="U36" s="40">
        <f t="shared" si="30"/>
        <v>0</v>
      </c>
      <c r="V36" s="40">
        <f t="shared" si="30"/>
        <v>0</v>
      </c>
      <c r="W36" s="40">
        <f t="shared" si="30"/>
        <v>0</v>
      </c>
      <c r="X36" s="40">
        <f t="shared" si="30"/>
        <v>0</v>
      </c>
      <c r="Y36" s="40">
        <f t="shared" si="30"/>
        <v>0</v>
      </c>
      <c r="Z36" s="40">
        <f t="shared" si="30"/>
        <v>0</v>
      </c>
      <c r="AA36" s="40">
        <f t="shared" si="30"/>
        <v>0</v>
      </c>
      <c r="AB36" s="40">
        <f t="shared" si="30"/>
        <v>0</v>
      </c>
      <c r="AC36" s="10"/>
      <c r="AD36" s="40">
        <f t="shared" si="18"/>
        <v>1</v>
      </c>
      <c r="AE36" s="40">
        <f t="shared" si="19"/>
        <v>1</v>
      </c>
      <c r="AF36" s="40">
        <f t="shared" si="20"/>
        <v>1</v>
      </c>
      <c r="AG36" s="40">
        <f t="shared" si="21"/>
        <v>0</v>
      </c>
      <c r="AH36" s="23">
        <f t="shared" si="22"/>
        <v>5</v>
      </c>
    </row>
    <row r="37" spans="1:34" ht="12.6" customHeight="1" x14ac:dyDescent="0.15">
      <c r="A37" s="29" t="s">
        <v>430</v>
      </c>
      <c r="B37" s="31">
        <f>VLOOKUP(A37,Master!$A:$H,2,FALSE)</f>
        <v>41244</v>
      </c>
      <c r="C37" s="65">
        <f>VLOOKUP(A37,Master!$A:$H,3,FALSE)</f>
        <v>0.45833333333333298</v>
      </c>
      <c r="D37" s="31" t="str">
        <f>VLOOKUP(A37,Master!$A:$H,4,FALSE)</f>
        <v>JOE</v>
      </c>
      <c r="E37" s="31" t="s">
        <v>24</v>
      </c>
      <c r="F37" s="31" t="s">
        <v>50</v>
      </c>
      <c r="G37" s="66">
        <f>VLOOKUP(A37,Master!$A:$H,7,FALSE)</f>
        <v>4</v>
      </c>
      <c r="H37" s="31" t="str">
        <f>VLOOKUP(A37,Master!$A:$H,8,FALSE)</f>
        <v>Girls</v>
      </c>
      <c r="I37" s="5" t="str">
        <f t="shared" si="0"/>
        <v>JUD2NDA2</v>
      </c>
      <c r="J37" s="5" t="str">
        <f t="shared" si="1"/>
        <v>JOENDA2</v>
      </c>
      <c r="K37" s="5"/>
      <c r="L37" s="5"/>
      <c r="M37" s="5"/>
      <c r="N37" s="78"/>
      <c r="O37" s="18" t="str">
        <f t="shared" si="9"/>
        <v>OLA3</v>
      </c>
      <c r="P37" s="40">
        <f t="shared" ref="P37:AC37" si="31">COUNTIF($I$2:$I$91,CONCATENATE($O$37,P$22))</f>
        <v>1</v>
      </c>
      <c r="Q37" s="40">
        <f t="shared" si="31"/>
        <v>0</v>
      </c>
      <c r="R37" s="40">
        <f t="shared" si="31"/>
        <v>0</v>
      </c>
      <c r="S37" s="40">
        <f t="shared" si="31"/>
        <v>0</v>
      </c>
      <c r="T37" s="40">
        <f t="shared" si="31"/>
        <v>1</v>
      </c>
      <c r="U37" s="40">
        <f t="shared" si="31"/>
        <v>1</v>
      </c>
      <c r="V37" s="40">
        <f t="shared" si="31"/>
        <v>0</v>
      </c>
      <c r="W37" s="40">
        <f t="shared" si="31"/>
        <v>0</v>
      </c>
      <c r="X37" s="40">
        <f t="shared" si="31"/>
        <v>0</v>
      </c>
      <c r="Y37" s="40">
        <f t="shared" si="31"/>
        <v>0</v>
      </c>
      <c r="Z37" s="40">
        <f t="shared" si="31"/>
        <v>0</v>
      </c>
      <c r="AA37" s="40">
        <f t="shared" si="31"/>
        <v>0</v>
      </c>
      <c r="AB37" s="40">
        <f t="shared" si="31"/>
        <v>1</v>
      </c>
      <c r="AC37" s="40">
        <f t="shared" si="31"/>
        <v>0</v>
      </c>
      <c r="AD37" s="10"/>
      <c r="AE37" s="40">
        <f t="shared" si="19"/>
        <v>0</v>
      </c>
      <c r="AF37" s="40">
        <f t="shared" si="20"/>
        <v>0</v>
      </c>
      <c r="AG37" s="40">
        <f t="shared" si="21"/>
        <v>1</v>
      </c>
      <c r="AH37" s="23">
        <f t="shared" si="22"/>
        <v>5</v>
      </c>
    </row>
    <row r="38" spans="1:34" ht="12.6" customHeight="1" x14ac:dyDescent="0.15">
      <c r="A38" s="29" t="s">
        <v>431</v>
      </c>
      <c r="B38" s="31">
        <f>VLOOKUP(A38,Master!$A:$H,2,FALSE)</f>
        <v>41251</v>
      </c>
      <c r="C38" s="65">
        <f>VLOOKUP(A38,Master!$A:$H,3,FALSE)</f>
        <v>0.45833333333333298</v>
      </c>
      <c r="D38" s="31" t="str">
        <f>VLOOKUP(A38,Master!$A:$H,4,FALSE)</f>
        <v>BRG</v>
      </c>
      <c r="E38" s="31" t="s">
        <v>46</v>
      </c>
      <c r="F38" s="31" t="s">
        <v>24</v>
      </c>
      <c r="G38" s="66">
        <f>VLOOKUP(A38,Master!$A:$H,7,FALSE)</f>
        <v>4</v>
      </c>
      <c r="H38" s="31" t="str">
        <f>VLOOKUP(A38,Master!$A:$H,8,FALSE)</f>
        <v>Girls</v>
      </c>
      <c r="I38" s="5" t="str">
        <f t="shared" si="0"/>
        <v>JOE2JUD2</v>
      </c>
      <c r="J38" s="5" t="str">
        <f t="shared" si="1"/>
        <v>BRGJUD2</v>
      </c>
      <c r="K38" s="5"/>
      <c r="L38" s="5"/>
      <c r="M38" s="5"/>
      <c r="N38" s="78"/>
      <c r="O38" s="18" t="str">
        <f t="shared" si="9"/>
        <v>SPC1</v>
      </c>
      <c r="P38" s="40">
        <f t="shared" ref="P38:AD38" si="32">COUNTIF($I$2:$I$91,CONCATENATE($O$38,P$22))</f>
        <v>0</v>
      </c>
      <c r="Q38" s="40">
        <f t="shared" si="32"/>
        <v>1</v>
      </c>
      <c r="R38" s="40">
        <f t="shared" si="32"/>
        <v>0</v>
      </c>
      <c r="S38" s="40">
        <f t="shared" si="32"/>
        <v>0</v>
      </c>
      <c r="T38" s="40">
        <f t="shared" si="32"/>
        <v>0</v>
      </c>
      <c r="U38" s="40">
        <f t="shared" si="32"/>
        <v>1</v>
      </c>
      <c r="V38" s="40">
        <f t="shared" si="32"/>
        <v>0</v>
      </c>
      <c r="W38" s="40">
        <f t="shared" si="32"/>
        <v>1</v>
      </c>
      <c r="X38" s="40">
        <f t="shared" si="32"/>
        <v>0</v>
      </c>
      <c r="Y38" s="40">
        <f t="shared" si="32"/>
        <v>0</v>
      </c>
      <c r="Z38" s="40">
        <f t="shared" si="32"/>
        <v>1</v>
      </c>
      <c r="AA38" s="40">
        <f t="shared" si="32"/>
        <v>0</v>
      </c>
      <c r="AB38" s="40">
        <f t="shared" si="32"/>
        <v>1</v>
      </c>
      <c r="AC38" s="40">
        <f t="shared" si="32"/>
        <v>0</v>
      </c>
      <c r="AD38" s="40">
        <f t="shared" si="32"/>
        <v>0</v>
      </c>
      <c r="AE38" s="10"/>
      <c r="AF38" s="40">
        <f t="shared" si="20"/>
        <v>0</v>
      </c>
      <c r="AG38" s="40">
        <f t="shared" si="21"/>
        <v>0</v>
      </c>
      <c r="AH38" s="23">
        <f t="shared" si="22"/>
        <v>5</v>
      </c>
    </row>
    <row r="39" spans="1:34" ht="12.6" customHeight="1" x14ac:dyDescent="0.15">
      <c r="A39" s="29" t="s">
        <v>432</v>
      </c>
      <c r="B39" s="31">
        <f>VLOOKUP(A39,Master!$A:$H,2,FALSE)</f>
        <v>41251</v>
      </c>
      <c r="C39" s="65">
        <f>VLOOKUP(A39,Master!$A:$H,3,FALSE)</f>
        <v>0.45833333333333331</v>
      </c>
      <c r="D39" s="31" t="str">
        <f>VLOOKUP(A39,Master!$A:$H,4,FALSE)</f>
        <v>STM</v>
      </c>
      <c r="E39" s="31" t="s">
        <v>25</v>
      </c>
      <c r="F39" s="31" t="s">
        <v>4</v>
      </c>
      <c r="G39" s="66">
        <f>VLOOKUP(A39,Master!$A:$H,7,FALSE)</f>
        <v>4</v>
      </c>
      <c r="H39" s="31" t="str">
        <f>VLOOKUP(A39,Master!$A:$H,8,FALSE)</f>
        <v>Girls</v>
      </c>
      <c r="I39" s="5" t="str">
        <f t="shared" si="0"/>
        <v>OLA2CTK1</v>
      </c>
      <c r="J39" s="5" t="str">
        <f t="shared" si="1"/>
        <v>STMCTK1</v>
      </c>
      <c r="K39" s="5"/>
      <c r="L39" s="5"/>
      <c r="M39" s="5"/>
      <c r="N39" s="78"/>
      <c r="O39" s="18" t="str">
        <f t="shared" si="9"/>
        <v>SPC2</v>
      </c>
      <c r="P39" s="40">
        <f t="shared" ref="P39:AE39" si="33">COUNTIF($I$2:$I$91,CONCATENATE($O$39,P$22))</f>
        <v>0</v>
      </c>
      <c r="Q39" s="40">
        <f t="shared" si="33"/>
        <v>1</v>
      </c>
      <c r="R39" s="40">
        <f t="shared" si="33"/>
        <v>1</v>
      </c>
      <c r="S39" s="40">
        <f t="shared" si="33"/>
        <v>1</v>
      </c>
      <c r="T39" s="40">
        <f t="shared" si="33"/>
        <v>0</v>
      </c>
      <c r="U39" s="40">
        <f t="shared" si="33"/>
        <v>0</v>
      </c>
      <c r="V39" s="40">
        <f t="shared" si="33"/>
        <v>0</v>
      </c>
      <c r="W39" s="40">
        <f t="shared" si="33"/>
        <v>1</v>
      </c>
      <c r="X39" s="40">
        <f t="shared" si="33"/>
        <v>0</v>
      </c>
      <c r="Y39" s="40">
        <f t="shared" si="33"/>
        <v>0</v>
      </c>
      <c r="Z39" s="40">
        <f t="shared" si="33"/>
        <v>0</v>
      </c>
      <c r="AA39" s="40">
        <f t="shared" si="33"/>
        <v>0</v>
      </c>
      <c r="AB39" s="40">
        <f t="shared" si="33"/>
        <v>0</v>
      </c>
      <c r="AC39" s="40">
        <f t="shared" si="33"/>
        <v>0</v>
      </c>
      <c r="AD39" s="40">
        <f t="shared" si="33"/>
        <v>1</v>
      </c>
      <c r="AE39" s="40">
        <f t="shared" si="33"/>
        <v>0</v>
      </c>
      <c r="AF39" s="10"/>
      <c r="AG39" s="40">
        <f t="shared" si="21"/>
        <v>0</v>
      </c>
      <c r="AH39" s="23">
        <f t="shared" si="22"/>
        <v>5</v>
      </c>
    </row>
    <row r="40" spans="1:34" ht="12.6" customHeight="1" x14ac:dyDescent="0.15">
      <c r="A40" s="29" t="s">
        <v>433</v>
      </c>
      <c r="B40" s="31">
        <f>VLOOKUP(A40,Master!$A:$H,2,FALSE)</f>
        <v>41251</v>
      </c>
      <c r="C40" s="65">
        <f>VLOOKUP(A40,Master!$A:$H,3,FALSE)</f>
        <v>0.45833333333333298</v>
      </c>
      <c r="D40" s="31" t="str">
        <f>VLOOKUP(A40,Master!$A:$H,4,FALSE)</f>
        <v>JUD</v>
      </c>
      <c r="E40" s="31" t="s">
        <v>9</v>
      </c>
      <c r="F40" s="31" t="s">
        <v>42</v>
      </c>
      <c r="G40" s="66">
        <f>VLOOKUP(A40,Master!$A:$H,7,FALSE)</f>
        <v>4</v>
      </c>
      <c r="H40" s="31" t="str">
        <f>VLOOKUP(A40,Master!$A:$H,8,FALSE)</f>
        <v>Girls</v>
      </c>
      <c r="I40" s="5" t="str">
        <f t="shared" si="0"/>
        <v>BRG2HSP1</v>
      </c>
      <c r="J40" s="5" t="str">
        <f t="shared" si="1"/>
        <v>JUDHSP1</v>
      </c>
      <c r="K40" s="5"/>
      <c r="L40" s="5"/>
      <c r="M40" s="5"/>
      <c r="N40" s="78"/>
      <c r="O40" s="18" t="str">
        <f t="shared" si="9"/>
        <v>STM1</v>
      </c>
      <c r="P40" s="40">
        <f t="shared" ref="P40:AF40" si="34">COUNTIF($I$2:$I$91,CONCATENATE($O$40,P$22))</f>
        <v>0</v>
      </c>
      <c r="Q40" s="40">
        <f t="shared" si="34"/>
        <v>0</v>
      </c>
      <c r="R40" s="40">
        <f t="shared" si="34"/>
        <v>1</v>
      </c>
      <c r="S40" s="40">
        <f t="shared" si="34"/>
        <v>1</v>
      </c>
      <c r="T40" s="40">
        <f t="shared" si="34"/>
        <v>0</v>
      </c>
      <c r="U40" s="40">
        <f t="shared" si="34"/>
        <v>1</v>
      </c>
      <c r="V40" s="40">
        <f t="shared" si="34"/>
        <v>0</v>
      </c>
      <c r="W40" s="40">
        <f t="shared" si="34"/>
        <v>0</v>
      </c>
      <c r="X40" s="40">
        <f t="shared" si="34"/>
        <v>0</v>
      </c>
      <c r="Y40" s="40">
        <f t="shared" si="34"/>
        <v>0</v>
      </c>
      <c r="Z40" s="40">
        <f t="shared" si="34"/>
        <v>0</v>
      </c>
      <c r="AA40" s="40">
        <f t="shared" si="34"/>
        <v>0</v>
      </c>
      <c r="AB40" s="40">
        <f t="shared" si="34"/>
        <v>1</v>
      </c>
      <c r="AC40" s="40">
        <f t="shared" si="34"/>
        <v>0</v>
      </c>
      <c r="AD40" s="40">
        <f t="shared" si="34"/>
        <v>0</v>
      </c>
      <c r="AE40" s="40">
        <f t="shared" si="34"/>
        <v>1</v>
      </c>
      <c r="AF40" s="40">
        <f t="shared" si="34"/>
        <v>0</v>
      </c>
      <c r="AG40" s="10"/>
      <c r="AH40" s="23">
        <f t="shared" si="22"/>
        <v>5</v>
      </c>
    </row>
    <row r="41" spans="1:34" ht="12.6" customHeight="1" x14ac:dyDescent="0.15">
      <c r="A41" s="29" t="s">
        <v>434</v>
      </c>
      <c r="B41" s="31">
        <f>VLOOKUP(A41,Master!$A:$H,2,FALSE)</f>
        <v>41251</v>
      </c>
      <c r="C41" s="65">
        <f>VLOOKUP(A41,Master!$A:$H,3,FALSE)</f>
        <v>0.5</v>
      </c>
      <c r="D41" s="31" t="str">
        <f>VLOOKUP(A41,Master!$A:$H,4,FALSE)</f>
        <v>BRG</v>
      </c>
      <c r="E41" s="31" t="s">
        <v>14</v>
      </c>
      <c r="F41" s="31" t="s">
        <v>47</v>
      </c>
      <c r="G41" s="66">
        <f>VLOOKUP(A41,Master!$A:$H,7,FALSE)</f>
        <v>4</v>
      </c>
      <c r="H41" s="31" t="str">
        <f>VLOOKUP(A41,Master!$A:$H,8,FALSE)</f>
        <v>Girls</v>
      </c>
      <c r="I41" s="5" t="str">
        <f t="shared" si="0"/>
        <v>SPC2OLA3</v>
      </c>
      <c r="J41" s="5" t="str">
        <f t="shared" si="1"/>
        <v>BRGOLA3</v>
      </c>
      <c r="K41" s="5"/>
      <c r="L41" s="5"/>
      <c r="M41" s="5"/>
      <c r="N41" s="79"/>
      <c r="O41" s="55" t="s">
        <v>29</v>
      </c>
      <c r="P41" s="9">
        <f t="shared" ref="P41:AG41" si="35">SUM(P23:P40)</f>
        <v>5</v>
      </c>
      <c r="Q41" s="9">
        <f t="shared" si="35"/>
        <v>5</v>
      </c>
      <c r="R41" s="9">
        <f t="shared" si="35"/>
        <v>5</v>
      </c>
      <c r="S41" s="9">
        <f t="shared" si="35"/>
        <v>5</v>
      </c>
      <c r="T41" s="9">
        <f t="shared" si="35"/>
        <v>5</v>
      </c>
      <c r="U41" s="9">
        <f t="shared" si="35"/>
        <v>5</v>
      </c>
      <c r="V41" s="9">
        <f t="shared" si="35"/>
        <v>5</v>
      </c>
      <c r="W41" s="9">
        <f t="shared" si="35"/>
        <v>5</v>
      </c>
      <c r="X41" s="9">
        <f t="shared" si="35"/>
        <v>5</v>
      </c>
      <c r="Y41" s="9">
        <f t="shared" si="35"/>
        <v>5</v>
      </c>
      <c r="Z41" s="9">
        <f t="shared" si="35"/>
        <v>5</v>
      </c>
      <c r="AA41" s="9">
        <f t="shared" si="35"/>
        <v>5</v>
      </c>
      <c r="AB41" s="9">
        <f t="shared" si="35"/>
        <v>5</v>
      </c>
      <c r="AC41" s="9">
        <f t="shared" si="35"/>
        <v>5</v>
      </c>
      <c r="AD41" s="9">
        <f t="shared" si="35"/>
        <v>5</v>
      </c>
      <c r="AE41" s="9">
        <f t="shared" si="35"/>
        <v>5</v>
      </c>
      <c r="AF41" s="9">
        <f t="shared" si="35"/>
        <v>5</v>
      </c>
      <c r="AG41" s="9">
        <f t="shared" si="35"/>
        <v>5</v>
      </c>
      <c r="AH41" s="55"/>
    </row>
    <row r="42" spans="1:34" ht="12.6" customHeight="1" x14ac:dyDescent="0.2">
      <c r="A42" s="29" t="s">
        <v>435</v>
      </c>
      <c r="B42" s="31">
        <f>VLOOKUP(A42,Master!$A:$H,2,FALSE)</f>
        <v>41251</v>
      </c>
      <c r="C42" s="65">
        <f>VLOOKUP(A42,Master!$A:$H,3,FALSE)</f>
        <v>0.5</v>
      </c>
      <c r="D42" s="31" t="str">
        <f>VLOOKUP(A42,Master!$A:$H,4,FALSE)</f>
        <v>SPC</v>
      </c>
      <c r="E42" s="31" t="s">
        <v>18</v>
      </c>
      <c r="F42" s="31" t="s">
        <v>26</v>
      </c>
      <c r="G42" s="66">
        <f>VLOOKUP(A42,Master!$A:$H,7,FALSE)</f>
        <v>4</v>
      </c>
      <c r="H42" s="31" t="str">
        <f>VLOOKUP(A42,Master!$A:$H,8,FALSE)</f>
        <v>Girls</v>
      </c>
      <c r="I42" s="5" t="str">
        <f t="shared" si="0"/>
        <v>STM1SPC1</v>
      </c>
      <c r="J42" s="5" t="str">
        <f t="shared" si="1"/>
        <v>SPCSPC1</v>
      </c>
      <c r="K42" s="5"/>
      <c r="L42" s="5"/>
      <c r="M42" s="5"/>
      <c r="N42"/>
    </row>
    <row r="43" spans="1:34" ht="12.6" customHeight="1" x14ac:dyDescent="0.2">
      <c r="A43" s="29" t="s">
        <v>436</v>
      </c>
      <c r="B43" s="31">
        <f>VLOOKUP(A43,Master!$A:$H,2,FALSE)</f>
        <v>41251</v>
      </c>
      <c r="C43" s="65">
        <f>VLOOKUP(A43,Master!$A:$H,3,FALSE)</f>
        <v>0.5</v>
      </c>
      <c r="D43" s="31" t="str">
        <f>VLOOKUP(A43,Master!$A:$H,4,FALSE)</f>
        <v>MAR-K</v>
      </c>
      <c r="E43" s="31" t="s">
        <v>15</v>
      </c>
      <c r="F43" s="31" t="s">
        <v>7</v>
      </c>
      <c r="G43" s="66">
        <f>VLOOKUP(A43,Master!$A:$H,7,FALSE)</f>
        <v>4</v>
      </c>
      <c r="H43" s="31" t="str">
        <f>VLOOKUP(A43,Master!$A:$H,8,FALSE)</f>
        <v>Girls</v>
      </c>
      <c r="I43" s="5" t="str">
        <f t="shared" si="0"/>
        <v>IHM1BRG1</v>
      </c>
      <c r="J43" s="5" t="str">
        <f t="shared" si="1"/>
        <v>MAR-KBRG1</v>
      </c>
      <c r="K43" s="5"/>
      <c r="L43" s="5"/>
      <c r="M43" s="5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 s="1"/>
    </row>
    <row r="44" spans="1:34" ht="12.6" customHeight="1" x14ac:dyDescent="0.15">
      <c r="A44" s="29" t="s">
        <v>437</v>
      </c>
      <c r="B44" s="31">
        <f>VLOOKUP(A44,Master!$A:$H,2,FALSE)</f>
        <v>41251</v>
      </c>
      <c r="C44" s="65">
        <f>VLOOKUP(A44,Master!$A:$H,3,FALSE)</f>
        <v>0.375</v>
      </c>
      <c r="D44" s="31" t="str">
        <f>VLOOKUP(A44,Master!$A:$H,4,FALSE)</f>
        <v>OLA</v>
      </c>
      <c r="E44" s="31" t="s">
        <v>20</v>
      </c>
      <c r="F44" s="31" t="s">
        <v>43</v>
      </c>
      <c r="G44" s="66">
        <f>VLOOKUP(A44,Master!$A:$H,7,FALSE)</f>
        <v>4</v>
      </c>
      <c r="H44" s="31" t="str">
        <f>VLOOKUP(A44,Master!$A:$H,8,FALSE)</f>
        <v>Girls</v>
      </c>
      <c r="I44" s="5" t="str">
        <f t="shared" si="0"/>
        <v>OLA1JOE1</v>
      </c>
      <c r="J44" s="5" t="str">
        <f t="shared" si="1"/>
        <v>OLAJOE1</v>
      </c>
      <c r="K44" s="5"/>
      <c r="L44" s="5"/>
      <c r="M44" s="5"/>
      <c r="O44" s="9"/>
      <c r="P44" s="10" t="str">
        <f>N2</f>
        <v>BRG1</v>
      </c>
      <c r="Q44" s="10" t="str">
        <f>N3</f>
        <v>BRG2</v>
      </c>
      <c r="R44" s="10" t="str">
        <f>N4</f>
        <v>CTK1</v>
      </c>
      <c r="S44" s="10" t="str">
        <f>N5</f>
        <v>CTK2</v>
      </c>
      <c r="T44" s="10" t="str">
        <f>N6</f>
        <v>HSP1</v>
      </c>
      <c r="U44" s="10" t="str">
        <f>N7</f>
        <v>IHM1</v>
      </c>
      <c r="V44" s="10" t="str">
        <f>N8</f>
        <v>JOE1</v>
      </c>
      <c r="W44" s="10" t="str">
        <f>N9</f>
        <v>JOE2</v>
      </c>
      <c r="X44" s="10" t="str">
        <f>N10</f>
        <v>JUD1</v>
      </c>
      <c r="Y44" s="10" t="str">
        <f>N11</f>
        <v>JUD2</v>
      </c>
      <c r="Z44" s="10" t="str">
        <f>N12</f>
        <v>NDA1</v>
      </c>
      <c r="AA44" s="10" t="str">
        <f>N13</f>
        <v>NDA2</v>
      </c>
      <c r="AB44" s="10" t="str">
        <f>N14</f>
        <v>OLA1</v>
      </c>
      <c r="AC44" s="10" t="str">
        <f>N15</f>
        <v>OLA2</v>
      </c>
      <c r="AD44" s="10" t="str">
        <f>N16</f>
        <v>OLA3</v>
      </c>
      <c r="AE44" s="10" t="str">
        <f>N17</f>
        <v>SPC1</v>
      </c>
      <c r="AF44" s="10" t="str">
        <f>N18</f>
        <v>SPC2</v>
      </c>
      <c r="AG44" s="10" t="str">
        <f>N19</f>
        <v>STM1</v>
      </c>
      <c r="AH44" s="10" t="s">
        <v>29</v>
      </c>
    </row>
    <row r="45" spans="1:34" ht="12.6" customHeight="1" x14ac:dyDescent="0.15">
      <c r="A45" s="29" t="s">
        <v>438</v>
      </c>
      <c r="B45" s="31">
        <f>VLOOKUP(A45,Master!$A:$H,2,FALSE)</f>
        <v>41251</v>
      </c>
      <c r="C45" s="65">
        <f>VLOOKUP(A45,Master!$A:$H,3,FALSE)</f>
        <v>0.54166666666666696</v>
      </c>
      <c r="D45" s="31" t="str">
        <f>VLOOKUP(A45,Master!$A:$H,4,FALSE)</f>
        <v>MAR-K</v>
      </c>
      <c r="E45" s="31" t="s">
        <v>48</v>
      </c>
      <c r="F45" s="31" t="s">
        <v>12</v>
      </c>
      <c r="G45" s="66">
        <f>VLOOKUP(A45,Master!$A:$H,7,FALSE)</f>
        <v>4</v>
      </c>
      <c r="H45" s="31" t="str">
        <f>VLOOKUP(A45,Master!$A:$H,8,FALSE)</f>
        <v>Girls</v>
      </c>
      <c r="I45" s="5" t="str">
        <f t="shared" si="0"/>
        <v>NDA1JUD1</v>
      </c>
      <c r="J45" s="5" t="str">
        <f t="shared" si="1"/>
        <v>MAR-KJUD1</v>
      </c>
      <c r="K45" s="5"/>
      <c r="L45" s="5"/>
      <c r="M45" s="5"/>
      <c r="N45" s="51">
        <f>SUM(AB45:AD45)</f>
        <v>3</v>
      </c>
      <c r="O45" s="18" t="str">
        <f t="shared" ref="O45:O62" si="36">N2</f>
        <v>BRG1</v>
      </c>
      <c r="P45" s="58">
        <f t="shared" ref="P45:AE60" si="37">SUM(COUNTIF($I$2:$I$91,CONCATENATE($O45,P$44))+COUNTIF($I$2:$I$91,CONCATENATE(P$44,$O45)))</f>
        <v>0</v>
      </c>
      <c r="Q45" s="58">
        <f t="shared" si="37"/>
        <v>0</v>
      </c>
      <c r="R45" s="54">
        <f t="shared" si="37"/>
        <v>0</v>
      </c>
      <c r="S45" s="54">
        <f t="shared" si="37"/>
        <v>0</v>
      </c>
      <c r="T45" s="54">
        <f t="shared" si="37"/>
        <v>0</v>
      </c>
      <c r="U45" s="54">
        <f t="shared" si="37"/>
        <v>1</v>
      </c>
      <c r="V45" s="54">
        <f t="shared" si="37"/>
        <v>1</v>
      </c>
      <c r="W45" s="54">
        <f t="shared" si="37"/>
        <v>1</v>
      </c>
      <c r="X45" s="54">
        <f t="shared" si="37"/>
        <v>0</v>
      </c>
      <c r="Y45" s="54">
        <f t="shared" si="37"/>
        <v>0</v>
      </c>
      <c r="Z45" s="54">
        <f t="shared" si="37"/>
        <v>1</v>
      </c>
      <c r="AA45" s="54">
        <f t="shared" si="37"/>
        <v>1</v>
      </c>
      <c r="AB45" s="54">
        <f t="shared" si="37"/>
        <v>1</v>
      </c>
      <c r="AC45" s="54">
        <f t="shared" si="37"/>
        <v>1</v>
      </c>
      <c r="AD45" s="54">
        <f t="shared" si="37"/>
        <v>1</v>
      </c>
      <c r="AE45" s="54">
        <f t="shared" si="37"/>
        <v>1</v>
      </c>
      <c r="AF45" s="54">
        <f t="shared" ref="Z45:AG60" si="38">SUM(COUNTIF($I$2:$I$91,CONCATENATE($O45,AF$44))+COUNTIF($I$2:$I$91,CONCATENATE(AF$44,$O45)))</f>
        <v>0</v>
      </c>
      <c r="AG45" s="54">
        <f t="shared" si="38"/>
        <v>1</v>
      </c>
      <c r="AH45" s="23">
        <f t="shared" ref="AH45:AH62" si="39">SUM(P45:AG45)</f>
        <v>10</v>
      </c>
    </row>
    <row r="46" spans="1:34" ht="12.6" customHeight="1" x14ac:dyDescent="0.15">
      <c r="A46" s="29" t="s">
        <v>439</v>
      </c>
      <c r="B46" s="31">
        <f>VLOOKUP(A46,Master!$A:$H,2,FALSE)</f>
        <v>41251</v>
      </c>
      <c r="C46" s="65">
        <f>VLOOKUP(A46,Master!$A:$H,3,FALSE)</f>
        <v>0.45833333333333298</v>
      </c>
      <c r="D46" s="31" t="str">
        <f>VLOOKUP(A46,Master!$A:$H,4,FALSE)</f>
        <v>JOE</v>
      </c>
      <c r="E46" s="31" t="s">
        <v>50</v>
      </c>
      <c r="F46" s="31" t="s">
        <v>16</v>
      </c>
      <c r="G46" s="66">
        <f>VLOOKUP(A46,Master!$A:$H,7,FALSE)</f>
        <v>4</v>
      </c>
      <c r="H46" s="31" t="str">
        <f>VLOOKUP(A46,Master!$A:$H,8,FALSE)</f>
        <v>Girls</v>
      </c>
      <c r="I46" s="5" t="str">
        <f t="shared" si="0"/>
        <v>NDA2CTK2</v>
      </c>
      <c r="J46" s="5" t="str">
        <f t="shared" si="1"/>
        <v>JOECTK2</v>
      </c>
      <c r="K46" s="5"/>
      <c r="L46" s="5"/>
      <c r="M46" s="5"/>
      <c r="N46" s="51">
        <f t="shared" ref="N46:N63" si="40">SUM(AB46:AD46)</f>
        <v>2</v>
      </c>
      <c r="O46" s="18" t="str">
        <f t="shared" si="36"/>
        <v>BRG2</v>
      </c>
      <c r="P46" s="58">
        <f t="shared" si="37"/>
        <v>0</v>
      </c>
      <c r="Q46" s="58">
        <f t="shared" si="37"/>
        <v>0</v>
      </c>
      <c r="R46" s="54">
        <f t="shared" si="37"/>
        <v>1</v>
      </c>
      <c r="S46" s="54">
        <f t="shared" si="37"/>
        <v>1</v>
      </c>
      <c r="T46" s="54">
        <f t="shared" si="37"/>
        <v>1</v>
      </c>
      <c r="U46" s="54">
        <f t="shared" si="37"/>
        <v>0</v>
      </c>
      <c r="V46" s="54">
        <f t="shared" si="37"/>
        <v>0</v>
      </c>
      <c r="W46" s="54">
        <f t="shared" si="37"/>
        <v>1</v>
      </c>
      <c r="X46" s="54">
        <f t="shared" si="37"/>
        <v>1</v>
      </c>
      <c r="Y46" s="54">
        <f t="shared" si="37"/>
        <v>1</v>
      </c>
      <c r="Z46" s="54">
        <f t="shared" si="38"/>
        <v>0</v>
      </c>
      <c r="AA46" s="54">
        <f t="shared" si="38"/>
        <v>0</v>
      </c>
      <c r="AB46" s="54">
        <f t="shared" si="38"/>
        <v>0</v>
      </c>
      <c r="AC46" s="54">
        <f t="shared" si="38"/>
        <v>1</v>
      </c>
      <c r="AD46" s="54">
        <f t="shared" si="38"/>
        <v>1</v>
      </c>
      <c r="AE46" s="54">
        <f t="shared" si="38"/>
        <v>1</v>
      </c>
      <c r="AF46" s="54">
        <f t="shared" si="38"/>
        <v>1</v>
      </c>
      <c r="AG46" s="54">
        <f t="shared" si="38"/>
        <v>0</v>
      </c>
      <c r="AH46" s="23">
        <f t="shared" si="39"/>
        <v>10</v>
      </c>
    </row>
    <row r="47" spans="1:34" ht="12.6" customHeight="1" x14ac:dyDescent="0.15">
      <c r="A47" s="29" t="s">
        <v>440</v>
      </c>
      <c r="B47" s="31">
        <f>VLOOKUP(A47,Master!$A:$H,2,FALSE)</f>
        <v>41258</v>
      </c>
      <c r="C47" s="65">
        <f>VLOOKUP(A47,Master!$A:$H,3,FALSE)</f>
        <v>0.41666666666666702</v>
      </c>
      <c r="D47" s="31" t="str">
        <f>VLOOKUP(A47,Master!$A:$H,4,FALSE)</f>
        <v>JOE</v>
      </c>
      <c r="E47" s="31" t="s">
        <v>12</v>
      </c>
      <c r="F47" s="31" t="s">
        <v>50</v>
      </c>
      <c r="G47" s="66">
        <f>VLOOKUP(A47,Master!$A:$H,7,FALSE)</f>
        <v>4</v>
      </c>
      <c r="H47" s="31" t="str">
        <f>VLOOKUP(A47,Master!$A:$H,8,FALSE)</f>
        <v>Girls</v>
      </c>
      <c r="I47" s="5" t="str">
        <f t="shared" si="0"/>
        <v>JUD1NDA2</v>
      </c>
      <c r="J47" s="5" t="str">
        <f t="shared" si="1"/>
        <v>JOENDA2</v>
      </c>
      <c r="K47" s="5"/>
      <c r="L47" s="5"/>
      <c r="M47" s="5"/>
      <c r="N47" s="51">
        <f t="shared" si="40"/>
        <v>2</v>
      </c>
      <c r="O47" s="18" t="str">
        <f t="shared" si="36"/>
        <v>CTK1</v>
      </c>
      <c r="P47" s="59">
        <f t="shared" si="37"/>
        <v>0</v>
      </c>
      <c r="Q47" s="59">
        <f t="shared" si="37"/>
        <v>1</v>
      </c>
      <c r="R47" s="58">
        <f t="shared" si="37"/>
        <v>0</v>
      </c>
      <c r="S47" s="58">
        <f t="shared" si="37"/>
        <v>0</v>
      </c>
      <c r="T47" s="59">
        <f t="shared" si="37"/>
        <v>1</v>
      </c>
      <c r="U47" s="59">
        <f t="shared" si="37"/>
        <v>0</v>
      </c>
      <c r="V47" s="59">
        <f t="shared" si="37"/>
        <v>0</v>
      </c>
      <c r="W47" s="59">
        <f t="shared" si="37"/>
        <v>1</v>
      </c>
      <c r="X47" s="59">
        <f t="shared" si="37"/>
        <v>0</v>
      </c>
      <c r="Y47" s="59">
        <f t="shared" si="37"/>
        <v>1</v>
      </c>
      <c r="Z47" s="59">
        <f t="shared" si="38"/>
        <v>1</v>
      </c>
      <c r="AA47" s="59">
        <f t="shared" si="38"/>
        <v>1</v>
      </c>
      <c r="AB47" s="59">
        <f t="shared" si="38"/>
        <v>0</v>
      </c>
      <c r="AC47" s="59">
        <f t="shared" si="38"/>
        <v>1</v>
      </c>
      <c r="AD47" s="59">
        <f t="shared" si="38"/>
        <v>1</v>
      </c>
      <c r="AE47" s="59">
        <f t="shared" si="38"/>
        <v>0</v>
      </c>
      <c r="AF47" s="59">
        <f t="shared" si="38"/>
        <v>1</v>
      </c>
      <c r="AG47" s="59">
        <f t="shared" si="38"/>
        <v>1</v>
      </c>
      <c r="AH47" s="60">
        <f t="shared" si="39"/>
        <v>10</v>
      </c>
    </row>
    <row r="48" spans="1:34" ht="12.6" customHeight="1" x14ac:dyDescent="0.15">
      <c r="A48" s="29" t="s">
        <v>441</v>
      </c>
      <c r="B48" s="31">
        <f>VLOOKUP(A48,Master!$A:$H,2,FALSE)</f>
        <v>41258</v>
      </c>
      <c r="C48" s="65">
        <f>VLOOKUP(A48,Master!$A:$H,3,FALSE)</f>
        <v>0.375</v>
      </c>
      <c r="D48" s="31" t="str">
        <f>VLOOKUP(A48,Master!$A:$H,4,FALSE)</f>
        <v>HSP</v>
      </c>
      <c r="E48" s="31" t="s">
        <v>16</v>
      </c>
      <c r="F48" s="31" t="s">
        <v>46</v>
      </c>
      <c r="G48" s="66">
        <f>VLOOKUP(A48,Master!$A:$H,7,FALSE)</f>
        <v>4</v>
      </c>
      <c r="H48" s="31" t="str">
        <f>VLOOKUP(A48,Master!$A:$H,8,FALSE)</f>
        <v>Girls</v>
      </c>
      <c r="I48" s="5" t="str">
        <f t="shared" si="0"/>
        <v>CTK2JOE2</v>
      </c>
      <c r="J48" s="5" t="str">
        <f t="shared" si="1"/>
        <v>HSPJOE2</v>
      </c>
      <c r="K48" s="5"/>
      <c r="L48" s="5"/>
      <c r="M48" s="5"/>
      <c r="N48" s="51">
        <f t="shared" si="40"/>
        <v>1</v>
      </c>
      <c r="O48" s="18" t="str">
        <f t="shared" si="36"/>
        <v>CTK2</v>
      </c>
      <c r="P48" s="59">
        <f t="shared" si="37"/>
        <v>0</v>
      </c>
      <c r="Q48" s="59">
        <f t="shared" si="37"/>
        <v>1</v>
      </c>
      <c r="R48" s="58">
        <f t="shared" si="37"/>
        <v>0</v>
      </c>
      <c r="S48" s="58">
        <f t="shared" si="37"/>
        <v>0</v>
      </c>
      <c r="T48" s="59">
        <f t="shared" si="37"/>
        <v>1</v>
      </c>
      <c r="U48" s="59">
        <f t="shared" si="37"/>
        <v>1</v>
      </c>
      <c r="V48" s="59">
        <f t="shared" si="37"/>
        <v>1</v>
      </c>
      <c r="W48" s="59">
        <f t="shared" si="37"/>
        <v>1</v>
      </c>
      <c r="X48" s="59">
        <f t="shared" si="37"/>
        <v>0</v>
      </c>
      <c r="Y48" s="59">
        <f t="shared" si="37"/>
        <v>0</v>
      </c>
      <c r="Z48" s="59">
        <f t="shared" si="38"/>
        <v>1</v>
      </c>
      <c r="AA48" s="59">
        <f t="shared" si="38"/>
        <v>1</v>
      </c>
      <c r="AB48" s="59">
        <f t="shared" si="38"/>
        <v>0</v>
      </c>
      <c r="AC48" s="59">
        <f t="shared" si="38"/>
        <v>1</v>
      </c>
      <c r="AD48" s="59">
        <f t="shared" si="38"/>
        <v>0</v>
      </c>
      <c r="AE48" s="59">
        <f t="shared" si="38"/>
        <v>0</v>
      </c>
      <c r="AF48" s="59">
        <f t="shared" si="38"/>
        <v>1</v>
      </c>
      <c r="AG48" s="59">
        <f t="shared" si="38"/>
        <v>1</v>
      </c>
      <c r="AH48" s="60">
        <f t="shared" si="39"/>
        <v>10</v>
      </c>
    </row>
    <row r="49" spans="1:34" ht="12.6" customHeight="1" x14ac:dyDescent="0.15">
      <c r="A49" s="29" t="s">
        <v>442</v>
      </c>
      <c r="B49" s="31">
        <f>VLOOKUP(A49,Master!$A:$H,2,FALSE)</f>
        <v>41258</v>
      </c>
      <c r="C49" s="65">
        <f>VLOOKUP(A49,Master!$A:$H,3,FALSE)</f>
        <v>0.45833333333333298</v>
      </c>
      <c r="D49" s="31" t="str">
        <f>VLOOKUP(A49,Master!$A:$H,4,FALSE)</f>
        <v>BRG</v>
      </c>
      <c r="E49" s="31" t="s">
        <v>24</v>
      </c>
      <c r="F49" s="31" t="s">
        <v>25</v>
      </c>
      <c r="G49" s="66">
        <f>VLOOKUP(A49,Master!$A:$H,7,FALSE)</f>
        <v>4</v>
      </c>
      <c r="H49" s="31" t="str">
        <f>VLOOKUP(A49,Master!$A:$H,8,FALSE)</f>
        <v>Girls</v>
      </c>
      <c r="I49" s="5" t="str">
        <f t="shared" si="0"/>
        <v>JUD2OLA2</v>
      </c>
      <c r="J49" s="5" t="str">
        <f t="shared" si="1"/>
        <v>BRGOLA2</v>
      </c>
      <c r="K49" s="5"/>
      <c r="L49" s="5"/>
      <c r="M49" s="28"/>
      <c r="N49" s="51">
        <f t="shared" si="40"/>
        <v>2</v>
      </c>
      <c r="O49" s="18" t="str">
        <f t="shared" si="36"/>
        <v>HSP1</v>
      </c>
      <c r="P49" s="54">
        <f t="shared" si="37"/>
        <v>0</v>
      </c>
      <c r="Q49" s="54">
        <f t="shared" si="37"/>
        <v>1</v>
      </c>
      <c r="R49" s="54">
        <f t="shared" si="37"/>
        <v>1</v>
      </c>
      <c r="S49" s="54">
        <f t="shared" si="37"/>
        <v>1</v>
      </c>
      <c r="T49" s="58">
        <f t="shared" si="37"/>
        <v>0</v>
      </c>
      <c r="U49" s="54">
        <f t="shared" si="37"/>
        <v>0</v>
      </c>
      <c r="V49" s="54">
        <f t="shared" si="37"/>
        <v>0</v>
      </c>
      <c r="W49" s="54">
        <f t="shared" si="37"/>
        <v>1</v>
      </c>
      <c r="X49" s="54">
        <f t="shared" si="37"/>
        <v>0</v>
      </c>
      <c r="Y49" s="54">
        <f t="shared" si="37"/>
        <v>1</v>
      </c>
      <c r="Z49" s="54">
        <f t="shared" si="38"/>
        <v>1</v>
      </c>
      <c r="AA49" s="54">
        <f t="shared" si="38"/>
        <v>1</v>
      </c>
      <c r="AB49" s="54">
        <f t="shared" si="38"/>
        <v>0</v>
      </c>
      <c r="AC49" s="54">
        <f t="shared" si="38"/>
        <v>1</v>
      </c>
      <c r="AD49" s="54">
        <f t="shared" si="38"/>
        <v>1</v>
      </c>
      <c r="AE49" s="54">
        <f t="shared" si="38"/>
        <v>0</v>
      </c>
      <c r="AF49" s="54">
        <f t="shared" si="38"/>
        <v>1</v>
      </c>
      <c r="AG49" s="54">
        <f t="shared" si="38"/>
        <v>0</v>
      </c>
      <c r="AH49" s="23">
        <f t="shared" si="39"/>
        <v>10</v>
      </c>
    </row>
    <row r="50" spans="1:34" ht="12.6" customHeight="1" x14ac:dyDescent="0.15">
      <c r="A50" s="29" t="s">
        <v>443</v>
      </c>
      <c r="B50" s="31">
        <f>VLOOKUP(A50,Master!$A:$H,2,FALSE)</f>
        <v>41258</v>
      </c>
      <c r="C50" s="65">
        <f>VLOOKUP(A50,Master!$A:$H,3,FALSE)</f>
        <v>0.41666666666666702</v>
      </c>
      <c r="D50" s="31" t="str">
        <f>VLOOKUP(A50,Master!$A:$H,4,FALSE)</f>
        <v>STM</v>
      </c>
      <c r="E50" s="31" t="s">
        <v>4</v>
      </c>
      <c r="F50" s="31" t="s">
        <v>9</v>
      </c>
      <c r="G50" s="66">
        <f>VLOOKUP(A50,Master!$A:$H,7,FALSE)</f>
        <v>4</v>
      </c>
      <c r="H50" s="31" t="str">
        <f>VLOOKUP(A50,Master!$A:$H,8,FALSE)</f>
        <v>Girls</v>
      </c>
      <c r="I50" s="5" t="str">
        <f t="shared" si="0"/>
        <v>CTK1BRG2</v>
      </c>
      <c r="J50" s="5" t="str">
        <f t="shared" si="1"/>
        <v>STMBRG2</v>
      </c>
      <c r="K50" s="5"/>
      <c r="L50" s="5"/>
      <c r="M50" s="28"/>
      <c r="N50" s="51">
        <f t="shared" si="40"/>
        <v>2</v>
      </c>
      <c r="O50" s="18" t="str">
        <f t="shared" si="36"/>
        <v>IHM1</v>
      </c>
      <c r="P50" s="59">
        <f t="shared" si="37"/>
        <v>1</v>
      </c>
      <c r="Q50" s="59">
        <f t="shared" si="37"/>
        <v>0</v>
      </c>
      <c r="R50" s="59">
        <f t="shared" si="37"/>
        <v>0</v>
      </c>
      <c r="S50" s="59">
        <f t="shared" si="37"/>
        <v>1</v>
      </c>
      <c r="T50" s="59">
        <f t="shared" si="37"/>
        <v>0</v>
      </c>
      <c r="U50" s="58">
        <f t="shared" si="37"/>
        <v>0</v>
      </c>
      <c r="V50" s="59">
        <f t="shared" si="37"/>
        <v>1</v>
      </c>
      <c r="W50" s="59">
        <f t="shared" si="37"/>
        <v>0</v>
      </c>
      <c r="X50" s="59">
        <f t="shared" si="37"/>
        <v>1</v>
      </c>
      <c r="Y50" s="59">
        <f t="shared" si="37"/>
        <v>1</v>
      </c>
      <c r="Z50" s="59">
        <f t="shared" si="38"/>
        <v>1</v>
      </c>
      <c r="AA50" s="59">
        <f t="shared" si="38"/>
        <v>0</v>
      </c>
      <c r="AB50" s="59">
        <f t="shared" si="38"/>
        <v>1</v>
      </c>
      <c r="AC50" s="59">
        <f t="shared" si="38"/>
        <v>0</v>
      </c>
      <c r="AD50" s="59">
        <f t="shared" si="38"/>
        <v>1</v>
      </c>
      <c r="AE50" s="59">
        <f t="shared" si="38"/>
        <v>1</v>
      </c>
      <c r="AF50" s="59">
        <f t="shared" si="38"/>
        <v>0</v>
      </c>
      <c r="AG50" s="59">
        <f t="shared" si="38"/>
        <v>1</v>
      </c>
      <c r="AH50" s="60">
        <f t="shared" si="39"/>
        <v>10</v>
      </c>
    </row>
    <row r="51" spans="1:34" ht="12.6" customHeight="1" x14ac:dyDescent="0.15">
      <c r="A51" s="29" t="s">
        <v>444</v>
      </c>
      <c r="B51" s="31">
        <f>VLOOKUP(A51,Master!$A:$H,2,FALSE)</f>
        <v>41258</v>
      </c>
      <c r="C51" s="65">
        <f>VLOOKUP(A51,Master!$A:$H,3,FALSE)</f>
        <v>0.45833333333333298</v>
      </c>
      <c r="D51" s="31" t="str">
        <f>VLOOKUP(A51,Master!$A:$H,4,FALSE)</f>
        <v>CTK</v>
      </c>
      <c r="E51" s="31" t="s">
        <v>42</v>
      </c>
      <c r="F51" s="31" t="s">
        <v>14</v>
      </c>
      <c r="G51" s="66">
        <f>VLOOKUP(A51,Master!$A:$H,7,FALSE)</f>
        <v>4</v>
      </c>
      <c r="H51" s="31" t="str">
        <f>VLOOKUP(A51,Master!$A:$H,8,FALSE)</f>
        <v>Girls</v>
      </c>
      <c r="I51" s="5" t="str">
        <f t="shared" si="0"/>
        <v>HSP1SPC2</v>
      </c>
      <c r="J51" s="5" t="str">
        <f t="shared" si="1"/>
        <v>CTKSPC2</v>
      </c>
      <c r="K51" s="5"/>
      <c r="L51" s="5"/>
      <c r="M51" s="28"/>
      <c r="N51" s="51">
        <f t="shared" si="40"/>
        <v>2</v>
      </c>
      <c r="O51" s="18" t="str">
        <f t="shared" si="36"/>
        <v>JOE1</v>
      </c>
      <c r="P51" s="54">
        <f t="shared" si="37"/>
        <v>1</v>
      </c>
      <c r="Q51" s="54">
        <f t="shared" si="37"/>
        <v>0</v>
      </c>
      <c r="R51" s="54">
        <f t="shared" si="37"/>
        <v>0</v>
      </c>
      <c r="S51" s="54">
        <f t="shared" si="37"/>
        <v>1</v>
      </c>
      <c r="T51" s="54">
        <f t="shared" si="37"/>
        <v>0</v>
      </c>
      <c r="U51" s="54">
        <f t="shared" si="37"/>
        <v>1</v>
      </c>
      <c r="V51" s="58">
        <f t="shared" si="37"/>
        <v>0</v>
      </c>
      <c r="W51" s="58">
        <f t="shared" si="37"/>
        <v>0</v>
      </c>
      <c r="X51" s="54">
        <f t="shared" si="37"/>
        <v>1</v>
      </c>
      <c r="Y51" s="54">
        <f t="shared" si="37"/>
        <v>0</v>
      </c>
      <c r="Z51" s="54">
        <f t="shared" si="38"/>
        <v>1</v>
      </c>
      <c r="AA51" s="54">
        <f t="shared" si="38"/>
        <v>1</v>
      </c>
      <c r="AB51" s="54">
        <f t="shared" si="38"/>
        <v>1</v>
      </c>
      <c r="AC51" s="54">
        <f t="shared" si="38"/>
        <v>0</v>
      </c>
      <c r="AD51" s="54">
        <f t="shared" si="38"/>
        <v>1</v>
      </c>
      <c r="AE51" s="54">
        <f t="shared" si="38"/>
        <v>1</v>
      </c>
      <c r="AF51" s="54">
        <f t="shared" si="38"/>
        <v>0</v>
      </c>
      <c r="AG51" s="54">
        <f t="shared" si="38"/>
        <v>1</v>
      </c>
      <c r="AH51" s="23">
        <f t="shared" si="39"/>
        <v>10</v>
      </c>
    </row>
    <row r="52" spans="1:34" ht="12.6" customHeight="1" x14ac:dyDescent="0.15">
      <c r="A52" s="29" t="s">
        <v>445</v>
      </c>
      <c r="B52" s="31">
        <f>VLOOKUP(A52,Master!$A:$H,2,FALSE)</f>
        <v>41258</v>
      </c>
      <c r="C52" s="65">
        <f>VLOOKUP(A52,Master!$A:$H,3,FALSE)</f>
        <v>0.5</v>
      </c>
      <c r="D52" s="31" t="str">
        <f>VLOOKUP(A52,Master!$A:$H,4,FALSE)</f>
        <v>CTK</v>
      </c>
      <c r="E52" s="31" t="s">
        <v>26</v>
      </c>
      <c r="F52" s="31" t="s">
        <v>48</v>
      </c>
      <c r="G52" s="66">
        <f>VLOOKUP(A52,Master!$A:$H,7,FALSE)</f>
        <v>4</v>
      </c>
      <c r="H52" s="31" t="str">
        <f>VLOOKUP(A52,Master!$A:$H,8,FALSE)</f>
        <v>Girls</v>
      </c>
      <c r="I52" s="5" t="str">
        <f t="shared" si="0"/>
        <v>SPC1NDA1</v>
      </c>
      <c r="J52" s="5" t="str">
        <f t="shared" si="1"/>
        <v>CTKNDA1</v>
      </c>
      <c r="K52" s="5"/>
      <c r="L52" s="5"/>
      <c r="M52" s="28"/>
      <c r="N52" s="51">
        <f t="shared" si="40"/>
        <v>1</v>
      </c>
      <c r="O52" s="18" t="str">
        <f t="shared" si="36"/>
        <v>JOE2</v>
      </c>
      <c r="P52" s="54">
        <f t="shared" si="37"/>
        <v>1</v>
      </c>
      <c r="Q52" s="54">
        <f t="shared" si="37"/>
        <v>1</v>
      </c>
      <c r="R52" s="54">
        <f t="shared" si="37"/>
        <v>1</v>
      </c>
      <c r="S52" s="54">
        <f t="shared" si="37"/>
        <v>1</v>
      </c>
      <c r="T52" s="54">
        <f t="shared" si="37"/>
        <v>1</v>
      </c>
      <c r="U52" s="54">
        <f t="shared" si="37"/>
        <v>0</v>
      </c>
      <c r="V52" s="58">
        <f t="shared" si="37"/>
        <v>0</v>
      </c>
      <c r="W52" s="58">
        <f t="shared" si="37"/>
        <v>0</v>
      </c>
      <c r="X52" s="54">
        <f t="shared" si="37"/>
        <v>1</v>
      </c>
      <c r="Y52" s="54">
        <f t="shared" si="37"/>
        <v>1</v>
      </c>
      <c r="Z52" s="54">
        <f t="shared" si="38"/>
        <v>0</v>
      </c>
      <c r="AA52" s="54">
        <f t="shared" si="38"/>
        <v>0</v>
      </c>
      <c r="AB52" s="54">
        <f t="shared" si="38"/>
        <v>1</v>
      </c>
      <c r="AC52" s="54">
        <f t="shared" si="38"/>
        <v>0</v>
      </c>
      <c r="AD52" s="54">
        <f t="shared" si="38"/>
        <v>0</v>
      </c>
      <c r="AE52" s="54">
        <f t="shared" si="38"/>
        <v>1</v>
      </c>
      <c r="AF52" s="54">
        <f t="shared" si="38"/>
        <v>1</v>
      </c>
      <c r="AG52" s="54">
        <f t="shared" si="38"/>
        <v>0</v>
      </c>
      <c r="AH52" s="23">
        <f t="shared" si="39"/>
        <v>10</v>
      </c>
    </row>
    <row r="53" spans="1:34" ht="12.6" customHeight="1" x14ac:dyDescent="0.15">
      <c r="A53" s="29" t="s">
        <v>446</v>
      </c>
      <c r="B53" s="31">
        <f>VLOOKUP(A53,Master!$A:$H,2,FALSE)</f>
        <v>41258</v>
      </c>
      <c r="C53" s="65">
        <f>VLOOKUP(A53,Master!$A:$H,3,FALSE)</f>
        <v>0.41666666666666702</v>
      </c>
      <c r="D53" s="31" t="str">
        <f>VLOOKUP(A53,Master!$A:$H,4,FALSE)</f>
        <v>OLA</v>
      </c>
      <c r="E53" s="31" t="s">
        <v>7</v>
      </c>
      <c r="F53" s="31" t="s">
        <v>18</v>
      </c>
      <c r="G53" s="66">
        <f>VLOOKUP(A53,Master!$A:$H,7,FALSE)</f>
        <v>4</v>
      </c>
      <c r="H53" s="31" t="str">
        <f>VLOOKUP(A53,Master!$A:$H,8,FALSE)</f>
        <v>Girls</v>
      </c>
      <c r="I53" s="5" t="str">
        <f t="shared" si="0"/>
        <v>BRG1STM1</v>
      </c>
      <c r="J53" s="5" t="str">
        <f t="shared" si="1"/>
        <v>OLASTM1</v>
      </c>
      <c r="K53" s="5"/>
      <c r="L53" s="5"/>
      <c r="M53" s="28"/>
      <c r="N53" s="51">
        <f t="shared" si="40"/>
        <v>2</v>
      </c>
      <c r="O53" s="18" t="str">
        <f t="shared" si="36"/>
        <v>JUD1</v>
      </c>
      <c r="P53" s="59">
        <f t="shared" si="37"/>
        <v>0</v>
      </c>
      <c r="Q53" s="59">
        <f t="shared" si="37"/>
        <v>1</v>
      </c>
      <c r="R53" s="59">
        <f t="shared" si="37"/>
        <v>0</v>
      </c>
      <c r="S53" s="59">
        <f t="shared" si="37"/>
        <v>0</v>
      </c>
      <c r="T53" s="59">
        <f t="shared" si="37"/>
        <v>0</v>
      </c>
      <c r="U53" s="59">
        <f t="shared" si="37"/>
        <v>1</v>
      </c>
      <c r="V53" s="59">
        <f t="shared" si="37"/>
        <v>1</v>
      </c>
      <c r="W53" s="59">
        <f t="shared" si="37"/>
        <v>1</v>
      </c>
      <c r="X53" s="58">
        <f t="shared" si="37"/>
        <v>0</v>
      </c>
      <c r="Y53" s="58">
        <f t="shared" si="37"/>
        <v>0</v>
      </c>
      <c r="Z53" s="59">
        <f t="shared" si="38"/>
        <v>1</v>
      </c>
      <c r="AA53" s="59">
        <f t="shared" si="38"/>
        <v>1</v>
      </c>
      <c r="AB53" s="59">
        <f t="shared" si="38"/>
        <v>1</v>
      </c>
      <c r="AC53" s="59">
        <f t="shared" si="38"/>
        <v>1</v>
      </c>
      <c r="AD53" s="59">
        <f t="shared" si="38"/>
        <v>0</v>
      </c>
      <c r="AE53" s="59">
        <f t="shared" si="38"/>
        <v>0</v>
      </c>
      <c r="AF53" s="59">
        <f t="shared" si="38"/>
        <v>1</v>
      </c>
      <c r="AG53" s="59">
        <f t="shared" si="38"/>
        <v>1</v>
      </c>
      <c r="AH53" s="60">
        <f t="shared" si="39"/>
        <v>10</v>
      </c>
    </row>
    <row r="54" spans="1:34" ht="12.6" customHeight="1" x14ac:dyDescent="0.15">
      <c r="A54" s="29" t="s">
        <v>447</v>
      </c>
      <c r="B54" s="31">
        <f>VLOOKUP(A54,Master!$A:$H,2,FALSE)</f>
        <v>41258</v>
      </c>
      <c r="C54" s="65">
        <f>VLOOKUP(A54,Master!$A:$H,3,FALSE)</f>
        <v>0.45833333333333398</v>
      </c>
      <c r="D54" s="31" t="str">
        <f>VLOOKUP(A54,Master!$A:$H,4,FALSE)</f>
        <v>JOE</v>
      </c>
      <c r="E54" s="31" t="s">
        <v>15</v>
      </c>
      <c r="F54" s="31" t="s">
        <v>20</v>
      </c>
      <c r="G54" s="66">
        <f>VLOOKUP(A54,Master!$A:$H,7,FALSE)</f>
        <v>4</v>
      </c>
      <c r="H54" s="31" t="str">
        <f>VLOOKUP(A54,Master!$A:$H,8,FALSE)</f>
        <v>Girls</v>
      </c>
      <c r="I54" s="5" t="str">
        <f t="shared" si="0"/>
        <v>IHM1OLA1</v>
      </c>
      <c r="J54" s="5" t="str">
        <f t="shared" si="1"/>
        <v>JOEOLA1</v>
      </c>
      <c r="K54" s="5"/>
      <c r="L54" s="5"/>
      <c r="M54" s="28"/>
      <c r="N54" s="51">
        <f t="shared" si="40"/>
        <v>1</v>
      </c>
      <c r="O54" s="18" t="str">
        <f t="shared" si="36"/>
        <v>JUD2</v>
      </c>
      <c r="P54" s="59">
        <f t="shared" si="37"/>
        <v>0</v>
      </c>
      <c r="Q54" s="59">
        <f t="shared" si="37"/>
        <v>1</v>
      </c>
      <c r="R54" s="59">
        <f t="shared" si="37"/>
        <v>1</v>
      </c>
      <c r="S54" s="59">
        <f t="shared" si="37"/>
        <v>0</v>
      </c>
      <c r="T54" s="59">
        <f t="shared" si="37"/>
        <v>1</v>
      </c>
      <c r="U54" s="59">
        <f t="shared" si="37"/>
        <v>1</v>
      </c>
      <c r="V54" s="59">
        <f t="shared" si="37"/>
        <v>0</v>
      </c>
      <c r="W54" s="59">
        <f t="shared" si="37"/>
        <v>1</v>
      </c>
      <c r="X54" s="58">
        <f t="shared" si="37"/>
        <v>0</v>
      </c>
      <c r="Y54" s="58">
        <f t="shared" si="37"/>
        <v>0</v>
      </c>
      <c r="Z54" s="59">
        <f t="shared" si="38"/>
        <v>1</v>
      </c>
      <c r="AA54" s="59">
        <f t="shared" si="38"/>
        <v>1</v>
      </c>
      <c r="AB54" s="59">
        <f t="shared" si="38"/>
        <v>0</v>
      </c>
      <c r="AC54" s="59">
        <f t="shared" si="38"/>
        <v>1</v>
      </c>
      <c r="AD54" s="59">
        <f t="shared" si="38"/>
        <v>0</v>
      </c>
      <c r="AE54" s="59">
        <f t="shared" si="38"/>
        <v>0</v>
      </c>
      <c r="AF54" s="59">
        <f t="shared" si="38"/>
        <v>1</v>
      </c>
      <c r="AG54" s="59">
        <f t="shared" si="38"/>
        <v>1</v>
      </c>
      <c r="AH54" s="60">
        <f t="shared" si="39"/>
        <v>10</v>
      </c>
    </row>
    <row r="55" spans="1:34" ht="12.6" customHeight="1" x14ac:dyDescent="0.15">
      <c r="A55" s="29" t="s">
        <v>448</v>
      </c>
      <c r="B55" s="31">
        <f>VLOOKUP(A55,Master!$A:$H,2,FALSE)</f>
        <v>41258</v>
      </c>
      <c r="C55" s="65">
        <f>VLOOKUP(A55,Master!$A:$H,3,FALSE)</f>
        <v>0.41666666666666702</v>
      </c>
      <c r="D55" s="31" t="str">
        <f>VLOOKUP(A55,Master!$A:$H,4,FALSE)</f>
        <v>BRG</v>
      </c>
      <c r="E55" s="31" t="s">
        <v>43</v>
      </c>
      <c r="F55" s="31" t="s">
        <v>47</v>
      </c>
      <c r="G55" s="66">
        <f>VLOOKUP(A55,Master!$A:$H,7,FALSE)</f>
        <v>4</v>
      </c>
      <c r="H55" s="31" t="str">
        <f>VLOOKUP(A55,Master!$A:$H,8,FALSE)</f>
        <v>Girls</v>
      </c>
      <c r="I55" s="5" t="str">
        <f t="shared" si="0"/>
        <v>JOE1OLA3</v>
      </c>
      <c r="J55" s="5" t="str">
        <f t="shared" si="1"/>
        <v>BRGOLA3</v>
      </c>
      <c r="K55" s="5"/>
      <c r="L55" s="5"/>
      <c r="M55" s="28"/>
      <c r="N55" s="51">
        <f t="shared" si="40"/>
        <v>1</v>
      </c>
      <c r="O55" s="18" t="str">
        <f t="shared" si="36"/>
        <v>NDA1</v>
      </c>
      <c r="P55" s="54">
        <f t="shared" si="37"/>
        <v>1</v>
      </c>
      <c r="Q55" s="54">
        <f t="shared" si="37"/>
        <v>0</v>
      </c>
      <c r="R55" s="54">
        <f t="shared" si="37"/>
        <v>1</v>
      </c>
      <c r="S55" s="54">
        <f t="shared" si="37"/>
        <v>1</v>
      </c>
      <c r="T55" s="54">
        <f t="shared" si="37"/>
        <v>1</v>
      </c>
      <c r="U55" s="54">
        <f t="shared" si="37"/>
        <v>1</v>
      </c>
      <c r="V55" s="54">
        <f t="shared" si="37"/>
        <v>1</v>
      </c>
      <c r="W55" s="54">
        <f t="shared" si="37"/>
        <v>0</v>
      </c>
      <c r="X55" s="54">
        <f t="shared" si="37"/>
        <v>1</v>
      </c>
      <c r="Y55" s="54">
        <f t="shared" si="37"/>
        <v>1</v>
      </c>
      <c r="Z55" s="58">
        <f t="shared" si="38"/>
        <v>0</v>
      </c>
      <c r="AA55" s="58">
        <f t="shared" si="38"/>
        <v>0</v>
      </c>
      <c r="AB55" s="54">
        <f t="shared" si="38"/>
        <v>1</v>
      </c>
      <c r="AC55" s="54">
        <f t="shared" si="38"/>
        <v>0</v>
      </c>
      <c r="AD55" s="54">
        <f t="shared" si="38"/>
        <v>0</v>
      </c>
      <c r="AE55" s="54">
        <f t="shared" si="38"/>
        <v>1</v>
      </c>
      <c r="AF55" s="54">
        <f t="shared" si="38"/>
        <v>0</v>
      </c>
      <c r="AG55" s="54">
        <f t="shared" si="38"/>
        <v>0</v>
      </c>
      <c r="AH55" s="23">
        <f t="shared" si="39"/>
        <v>10</v>
      </c>
    </row>
    <row r="56" spans="1:34" ht="12.6" customHeight="1" x14ac:dyDescent="0.15">
      <c r="A56" s="29" t="s">
        <v>449</v>
      </c>
      <c r="B56" s="31">
        <f>VLOOKUP(A56,Master!$A:$H,2,FALSE)</f>
        <v>41279</v>
      </c>
      <c r="C56" s="65">
        <f>VLOOKUP(A56,Master!$A:$H,3,FALSE)</f>
        <v>0.41666666666666702</v>
      </c>
      <c r="D56" s="31" t="str">
        <f>VLOOKUP(A56,Master!$A:$H,4,FALSE)</f>
        <v>OLA</v>
      </c>
      <c r="E56" s="31" t="s">
        <v>15</v>
      </c>
      <c r="F56" s="31" t="s">
        <v>43</v>
      </c>
      <c r="G56" s="66">
        <f>VLOOKUP(A56,Master!$A:$H,7,FALSE)</f>
        <v>4</v>
      </c>
      <c r="H56" s="31" t="str">
        <f>VLOOKUP(A56,Master!$A:$H,8,FALSE)</f>
        <v>Girls</v>
      </c>
      <c r="I56" s="5" t="str">
        <f t="shared" si="0"/>
        <v>IHM1JOE1</v>
      </c>
      <c r="J56" s="5" t="str">
        <f t="shared" si="1"/>
        <v>OLAJOE1</v>
      </c>
      <c r="K56" s="5"/>
      <c r="L56" s="5"/>
      <c r="M56" s="28"/>
      <c r="N56" s="51">
        <f t="shared" si="40"/>
        <v>1</v>
      </c>
      <c r="O56" s="18" t="str">
        <f t="shared" si="36"/>
        <v>NDA2</v>
      </c>
      <c r="P56" s="54">
        <f t="shared" si="37"/>
        <v>1</v>
      </c>
      <c r="Q56" s="54">
        <f t="shared" si="37"/>
        <v>0</v>
      </c>
      <c r="R56" s="54">
        <f t="shared" si="37"/>
        <v>1</v>
      </c>
      <c r="S56" s="54">
        <f t="shared" si="37"/>
        <v>1</v>
      </c>
      <c r="T56" s="54">
        <f t="shared" si="37"/>
        <v>1</v>
      </c>
      <c r="U56" s="54">
        <f t="shared" si="37"/>
        <v>0</v>
      </c>
      <c r="V56" s="54">
        <f t="shared" si="37"/>
        <v>1</v>
      </c>
      <c r="W56" s="54">
        <f t="shared" si="37"/>
        <v>0</v>
      </c>
      <c r="X56" s="54">
        <f t="shared" si="37"/>
        <v>1</v>
      </c>
      <c r="Y56" s="54">
        <f t="shared" si="37"/>
        <v>1</v>
      </c>
      <c r="Z56" s="58">
        <f t="shared" si="38"/>
        <v>0</v>
      </c>
      <c r="AA56" s="58">
        <f t="shared" si="38"/>
        <v>0</v>
      </c>
      <c r="AB56" s="54">
        <f t="shared" si="38"/>
        <v>1</v>
      </c>
      <c r="AC56" s="54">
        <f t="shared" si="38"/>
        <v>0</v>
      </c>
      <c r="AD56" s="54">
        <f t="shared" si="38"/>
        <v>0</v>
      </c>
      <c r="AE56" s="54">
        <f t="shared" si="38"/>
        <v>1</v>
      </c>
      <c r="AF56" s="54">
        <f t="shared" si="38"/>
        <v>1</v>
      </c>
      <c r="AG56" s="54">
        <f t="shared" si="38"/>
        <v>0</v>
      </c>
      <c r="AH56" s="23">
        <f t="shared" si="39"/>
        <v>10</v>
      </c>
    </row>
    <row r="57" spans="1:34" ht="12.6" customHeight="1" x14ac:dyDescent="0.15">
      <c r="A57" s="29" t="s">
        <v>450</v>
      </c>
      <c r="B57" s="31">
        <f>VLOOKUP(A57,Master!$A:$H,2,FALSE)</f>
        <v>41279</v>
      </c>
      <c r="C57" s="65">
        <f>VLOOKUP(A57,Master!$A:$H,3,FALSE)</f>
        <v>0.45833333333333298</v>
      </c>
      <c r="D57" s="31" t="str">
        <f>VLOOKUP(A57,Master!$A:$H,4,FALSE)</f>
        <v>SPC</v>
      </c>
      <c r="E57" s="31" t="s">
        <v>46</v>
      </c>
      <c r="F57" s="31" t="s">
        <v>12</v>
      </c>
      <c r="G57" s="66">
        <f>VLOOKUP(A57,Master!$A:$H,7,FALSE)</f>
        <v>4</v>
      </c>
      <c r="H57" s="31" t="str">
        <f>VLOOKUP(A57,Master!$A:$H,8,FALSE)</f>
        <v>Girls</v>
      </c>
      <c r="I57" s="5" t="str">
        <f t="shared" si="0"/>
        <v>JOE2JUD1</v>
      </c>
      <c r="J57" s="5" t="str">
        <f t="shared" si="1"/>
        <v>SPCJUD1</v>
      </c>
      <c r="K57" s="5"/>
      <c r="L57" s="5"/>
      <c r="M57" s="28"/>
      <c r="N57" s="51">
        <f t="shared" si="40"/>
        <v>1</v>
      </c>
      <c r="O57" s="18" t="str">
        <f t="shared" si="36"/>
        <v>OLA1</v>
      </c>
      <c r="P57" s="59">
        <f t="shared" si="37"/>
        <v>1</v>
      </c>
      <c r="Q57" s="59">
        <f t="shared" si="37"/>
        <v>0</v>
      </c>
      <c r="R57" s="59">
        <f t="shared" si="37"/>
        <v>0</v>
      </c>
      <c r="S57" s="59">
        <f t="shared" si="37"/>
        <v>0</v>
      </c>
      <c r="T57" s="59">
        <f t="shared" si="37"/>
        <v>0</v>
      </c>
      <c r="U57" s="59">
        <f t="shared" si="37"/>
        <v>1</v>
      </c>
      <c r="V57" s="59">
        <f t="shared" si="37"/>
        <v>1</v>
      </c>
      <c r="W57" s="59">
        <f t="shared" si="37"/>
        <v>1</v>
      </c>
      <c r="X57" s="59">
        <f t="shared" si="37"/>
        <v>1</v>
      </c>
      <c r="Y57" s="59">
        <f t="shared" si="37"/>
        <v>0</v>
      </c>
      <c r="Z57" s="59">
        <f t="shared" si="38"/>
        <v>1</v>
      </c>
      <c r="AA57" s="59">
        <f t="shared" si="38"/>
        <v>1</v>
      </c>
      <c r="AB57" s="58">
        <f t="shared" si="38"/>
        <v>0</v>
      </c>
      <c r="AC57" s="58">
        <f t="shared" si="38"/>
        <v>0</v>
      </c>
      <c r="AD57" s="58">
        <f t="shared" si="38"/>
        <v>1</v>
      </c>
      <c r="AE57" s="59">
        <f t="shared" si="38"/>
        <v>1</v>
      </c>
      <c r="AF57" s="59">
        <f t="shared" si="38"/>
        <v>0</v>
      </c>
      <c r="AG57" s="59">
        <f t="shared" si="38"/>
        <v>1</v>
      </c>
      <c r="AH57" s="60">
        <f t="shared" si="39"/>
        <v>10</v>
      </c>
    </row>
    <row r="58" spans="1:34" ht="12.6" customHeight="1" x14ac:dyDescent="0.15">
      <c r="A58" s="29" t="s">
        <v>451</v>
      </c>
      <c r="B58" s="31">
        <f>VLOOKUP(A58,Master!$A:$H,2,FALSE)</f>
        <v>41279</v>
      </c>
      <c r="C58" s="65">
        <f>VLOOKUP(A58,Master!$A:$H,3,FALSE)</f>
        <v>0.41666666666666702</v>
      </c>
      <c r="D58" s="31" t="str">
        <f>VLOOKUP(A58,Master!$A:$H,4,FALSE)</f>
        <v>HSP</v>
      </c>
      <c r="E58" s="31" t="s">
        <v>25</v>
      </c>
      <c r="F58" s="31" t="s">
        <v>16</v>
      </c>
      <c r="G58" s="66">
        <f>VLOOKUP(A58,Master!$A:$H,7,FALSE)</f>
        <v>4</v>
      </c>
      <c r="H58" s="31" t="str">
        <f>VLOOKUP(A58,Master!$A:$H,8,FALSE)</f>
        <v>Girls</v>
      </c>
      <c r="I58" s="5" t="str">
        <f t="shared" si="0"/>
        <v>OLA2CTK2</v>
      </c>
      <c r="J58" s="5" t="str">
        <f t="shared" si="1"/>
        <v>HSPCTK2</v>
      </c>
      <c r="K58" s="5"/>
      <c r="L58" s="5"/>
      <c r="M58" s="28"/>
      <c r="N58" s="51">
        <f t="shared" si="40"/>
        <v>1</v>
      </c>
      <c r="O58" s="18" t="str">
        <f t="shared" si="36"/>
        <v>OLA2</v>
      </c>
      <c r="P58" s="59">
        <f t="shared" si="37"/>
        <v>1</v>
      </c>
      <c r="Q58" s="59">
        <f t="shared" si="37"/>
        <v>1</v>
      </c>
      <c r="R58" s="59">
        <f t="shared" si="37"/>
        <v>1</v>
      </c>
      <c r="S58" s="59">
        <f t="shared" si="37"/>
        <v>1</v>
      </c>
      <c r="T58" s="59">
        <f t="shared" si="37"/>
        <v>1</v>
      </c>
      <c r="U58" s="59">
        <f t="shared" si="37"/>
        <v>0</v>
      </c>
      <c r="V58" s="59">
        <f t="shared" si="37"/>
        <v>0</v>
      </c>
      <c r="W58" s="59">
        <f t="shared" si="37"/>
        <v>0</v>
      </c>
      <c r="X58" s="59">
        <f t="shared" si="37"/>
        <v>1</v>
      </c>
      <c r="Y58" s="59">
        <f t="shared" si="37"/>
        <v>1</v>
      </c>
      <c r="Z58" s="59">
        <f t="shared" si="38"/>
        <v>0</v>
      </c>
      <c r="AA58" s="59">
        <f t="shared" si="38"/>
        <v>0</v>
      </c>
      <c r="AB58" s="58">
        <f t="shared" si="38"/>
        <v>0</v>
      </c>
      <c r="AC58" s="58">
        <f t="shared" si="38"/>
        <v>0</v>
      </c>
      <c r="AD58" s="58">
        <f t="shared" si="38"/>
        <v>1</v>
      </c>
      <c r="AE58" s="59">
        <f t="shared" si="38"/>
        <v>1</v>
      </c>
      <c r="AF58" s="59">
        <f t="shared" si="38"/>
        <v>1</v>
      </c>
      <c r="AG58" s="59">
        <f t="shared" si="38"/>
        <v>0</v>
      </c>
      <c r="AH58" s="60">
        <f t="shared" si="39"/>
        <v>10</v>
      </c>
    </row>
    <row r="59" spans="1:34" ht="12.6" customHeight="1" x14ac:dyDescent="0.15">
      <c r="A59" s="29" t="s">
        <v>452</v>
      </c>
      <c r="B59" s="31">
        <f>VLOOKUP(A59,Master!$A:$H,2,FALSE)</f>
        <v>41279</v>
      </c>
      <c r="C59" s="65">
        <f>VLOOKUP(A59,Master!$A:$H,3,FALSE)</f>
        <v>0.41666666666666702</v>
      </c>
      <c r="D59" s="31" t="str">
        <f>VLOOKUP(A59,Master!$A:$H,4,FALSE)</f>
        <v>BRG</v>
      </c>
      <c r="E59" s="31" t="s">
        <v>9</v>
      </c>
      <c r="F59" s="31" t="s">
        <v>24</v>
      </c>
      <c r="G59" s="66">
        <f>VLOOKUP(A59,Master!$A:$H,7,FALSE)</f>
        <v>4</v>
      </c>
      <c r="H59" s="31" t="str">
        <f>VLOOKUP(A59,Master!$A:$H,8,FALSE)</f>
        <v>Girls</v>
      </c>
      <c r="I59" s="5" t="str">
        <f t="shared" si="0"/>
        <v>BRG2JUD2</v>
      </c>
      <c r="J59" s="5" t="str">
        <f t="shared" si="1"/>
        <v>BRGJUD2</v>
      </c>
      <c r="K59" s="5"/>
      <c r="L59" s="5"/>
      <c r="M59" s="28"/>
      <c r="N59" s="51">
        <f t="shared" si="40"/>
        <v>2</v>
      </c>
      <c r="O59" s="18" t="str">
        <f t="shared" si="36"/>
        <v>OLA3</v>
      </c>
      <c r="P59" s="59">
        <f t="shared" si="37"/>
        <v>1</v>
      </c>
      <c r="Q59" s="59">
        <f t="shared" si="37"/>
        <v>1</v>
      </c>
      <c r="R59" s="59">
        <f t="shared" si="37"/>
        <v>1</v>
      </c>
      <c r="S59" s="59">
        <f t="shared" si="37"/>
        <v>0</v>
      </c>
      <c r="T59" s="59">
        <f t="shared" si="37"/>
        <v>1</v>
      </c>
      <c r="U59" s="59">
        <f t="shared" si="37"/>
        <v>1</v>
      </c>
      <c r="V59" s="59">
        <f t="shared" si="37"/>
        <v>1</v>
      </c>
      <c r="W59" s="59">
        <f t="shared" si="37"/>
        <v>0</v>
      </c>
      <c r="X59" s="59">
        <f t="shared" si="37"/>
        <v>0</v>
      </c>
      <c r="Y59" s="59">
        <f t="shared" si="37"/>
        <v>0</v>
      </c>
      <c r="Z59" s="59">
        <f t="shared" si="38"/>
        <v>0</v>
      </c>
      <c r="AA59" s="59">
        <f t="shared" si="38"/>
        <v>0</v>
      </c>
      <c r="AB59" s="58">
        <f t="shared" si="38"/>
        <v>1</v>
      </c>
      <c r="AC59" s="58">
        <f t="shared" si="38"/>
        <v>1</v>
      </c>
      <c r="AD59" s="58">
        <f t="shared" si="38"/>
        <v>0</v>
      </c>
      <c r="AE59" s="59">
        <f t="shared" si="38"/>
        <v>0</v>
      </c>
      <c r="AF59" s="59">
        <f t="shared" si="38"/>
        <v>1</v>
      </c>
      <c r="AG59" s="59">
        <f t="shared" si="38"/>
        <v>1</v>
      </c>
      <c r="AH59" s="60">
        <f t="shared" si="39"/>
        <v>10</v>
      </c>
    </row>
    <row r="60" spans="1:34" ht="12.6" customHeight="1" x14ac:dyDescent="0.15">
      <c r="A60" s="29" t="s">
        <v>453</v>
      </c>
      <c r="B60" s="31">
        <f>VLOOKUP(A60,Master!$A:$H,2,FALSE)</f>
        <v>41279</v>
      </c>
      <c r="C60" s="65">
        <f>VLOOKUP(A60,Master!$A:$H,3,FALSE)</f>
        <v>0.45833333333333298</v>
      </c>
      <c r="D60" s="31" t="str">
        <f>VLOOKUP(A60,Master!$A:$H,4,FALSE)</f>
        <v>CTK</v>
      </c>
      <c r="E60" s="31" t="s">
        <v>14</v>
      </c>
      <c r="F60" s="31" t="s">
        <v>4</v>
      </c>
      <c r="G60" s="66">
        <f>VLOOKUP(A60,Master!$A:$H,7,FALSE)</f>
        <v>4</v>
      </c>
      <c r="H60" s="31" t="str">
        <f>VLOOKUP(A60,Master!$A:$H,8,FALSE)</f>
        <v>Girls</v>
      </c>
      <c r="I60" s="5" t="str">
        <f t="shared" si="0"/>
        <v>SPC2CTK1</v>
      </c>
      <c r="J60" s="5" t="str">
        <f t="shared" si="1"/>
        <v>CTKCTK1</v>
      </c>
      <c r="K60" s="5"/>
      <c r="L60" s="5"/>
      <c r="M60" s="28"/>
      <c r="N60" s="51">
        <f t="shared" si="40"/>
        <v>2</v>
      </c>
      <c r="O60" s="18" t="str">
        <f t="shared" si="36"/>
        <v>SPC1</v>
      </c>
      <c r="P60" s="54">
        <f t="shared" si="37"/>
        <v>1</v>
      </c>
      <c r="Q60" s="54">
        <f t="shared" si="37"/>
        <v>1</v>
      </c>
      <c r="R60" s="54">
        <f t="shared" si="37"/>
        <v>0</v>
      </c>
      <c r="S60" s="54">
        <f t="shared" si="37"/>
        <v>0</v>
      </c>
      <c r="T60" s="54">
        <f t="shared" si="37"/>
        <v>0</v>
      </c>
      <c r="U60" s="54">
        <f t="shared" si="37"/>
        <v>1</v>
      </c>
      <c r="V60" s="54">
        <f t="shared" si="37"/>
        <v>1</v>
      </c>
      <c r="W60" s="54">
        <f t="shared" si="37"/>
        <v>1</v>
      </c>
      <c r="X60" s="54">
        <f t="shared" si="37"/>
        <v>0</v>
      </c>
      <c r="Y60" s="54">
        <f t="shared" si="37"/>
        <v>0</v>
      </c>
      <c r="Z60" s="54">
        <f t="shared" si="38"/>
        <v>1</v>
      </c>
      <c r="AA60" s="54">
        <f t="shared" si="38"/>
        <v>1</v>
      </c>
      <c r="AB60" s="54">
        <f t="shared" si="38"/>
        <v>1</v>
      </c>
      <c r="AC60" s="54">
        <f t="shared" si="38"/>
        <v>1</v>
      </c>
      <c r="AD60" s="54">
        <f t="shared" si="38"/>
        <v>0</v>
      </c>
      <c r="AE60" s="58">
        <f t="shared" si="38"/>
        <v>0</v>
      </c>
      <c r="AF60" s="58">
        <f t="shared" si="38"/>
        <v>0</v>
      </c>
      <c r="AG60" s="54">
        <f t="shared" si="38"/>
        <v>1</v>
      </c>
      <c r="AH60" s="23">
        <f t="shared" si="39"/>
        <v>10</v>
      </c>
    </row>
    <row r="61" spans="1:34" ht="12.6" customHeight="1" x14ac:dyDescent="0.15">
      <c r="A61" s="29" t="s">
        <v>454</v>
      </c>
      <c r="B61" s="31">
        <f>VLOOKUP(A61,Master!$A:$H,2,FALSE)</f>
        <v>41279</v>
      </c>
      <c r="C61" s="65">
        <f>VLOOKUP(A61,Master!$A:$H,3,FALSE)</f>
        <v>0.54166666666666696</v>
      </c>
      <c r="D61" s="31" t="str">
        <f>VLOOKUP(A61,Master!$A:$H,4,FALSE)</f>
        <v>JOE</v>
      </c>
      <c r="E61" s="31" t="s">
        <v>47</v>
      </c>
      <c r="F61" s="31" t="s">
        <v>42</v>
      </c>
      <c r="G61" s="66">
        <f>VLOOKUP(A61,Master!$A:$H,7,FALSE)</f>
        <v>4</v>
      </c>
      <c r="H61" s="31" t="str">
        <f>VLOOKUP(A61,Master!$A:$H,8,FALSE)</f>
        <v>Girls</v>
      </c>
      <c r="I61" s="5" t="str">
        <f t="shared" si="0"/>
        <v>OLA3HSP1</v>
      </c>
      <c r="J61" s="5" t="str">
        <f t="shared" si="1"/>
        <v>JOEHSP1</v>
      </c>
      <c r="K61" s="5"/>
      <c r="L61" s="5"/>
      <c r="M61" s="28"/>
      <c r="N61" s="51">
        <f t="shared" si="40"/>
        <v>2</v>
      </c>
      <c r="O61" s="18" t="str">
        <f t="shared" si="36"/>
        <v>SPC2</v>
      </c>
      <c r="P61" s="54">
        <f t="shared" ref="P61:AE62" si="41">SUM(COUNTIF($I$2:$I$91,CONCATENATE($O61,P$44))+COUNTIF($I$2:$I$91,CONCATENATE(P$44,$O61)))</f>
        <v>0</v>
      </c>
      <c r="Q61" s="54">
        <f t="shared" si="41"/>
        <v>1</v>
      </c>
      <c r="R61" s="54">
        <f t="shared" si="41"/>
        <v>1</v>
      </c>
      <c r="S61" s="54">
        <f t="shared" si="41"/>
        <v>1</v>
      </c>
      <c r="T61" s="54">
        <f t="shared" si="41"/>
        <v>1</v>
      </c>
      <c r="U61" s="54">
        <f t="shared" si="41"/>
        <v>0</v>
      </c>
      <c r="V61" s="54">
        <f t="shared" si="41"/>
        <v>0</v>
      </c>
      <c r="W61" s="54">
        <f t="shared" si="41"/>
        <v>1</v>
      </c>
      <c r="X61" s="54">
        <f t="shared" si="41"/>
        <v>1</v>
      </c>
      <c r="Y61" s="54">
        <f t="shared" si="41"/>
        <v>1</v>
      </c>
      <c r="Z61" s="54">
        <f t="shared" si="41"/>
        <v>0</v>
      </c>
      <c r="AA61" s="54">
        <f t="shared" si="41"/>
        <v>1</v>
      </c>
      <c r="AB61" s="54">
        <f t="shared" si="41"/>
        <v>0</v>
      </c>
      <c r="AC61" s="54">
        <f t="shared" si="41"/>
        <v>1</v>
      </c>
      <c r="AD61" s="54">
        <f t="shared" si="41"/>
        <v>1</v>
      </c>
      <c r="AE61" s="58">
        <f t="shared" si="41"/>
        <v>0</v>
      </c>
      <c r="AF61" s="58">
        <f t="shared" ref="Z61:AG62" si="42">SUM(COUNTIF($I$2:$I$91,CONCATENATE($O61,AF$44))+COUNTIF($I$2:$I$91,CONCATENATE(AF$44,$O61)))</f>
        <v>0</v>
      </c>
      <c r="AG61" s="54">
        <f t="shared" si="42"/>
        <v>0</v>
      </c>
      <c r="AH61" s="23">
        <f t="shared" si="39"/>
        <v>10</v>
      </c>
    </row>
    <row r="62" spans="1:34" ht="12.6" customHeight="1" x14ac:dyDescent="0.15">
      <c r="A62" s="29" t="s">
        <v>455</v>
      </c>
      <c r="B62" s="31">
        <f>VLOOKUP(A62,Master!$A:$H,2,FALSE)</f>
        <v>41279</v>
      </c>
      <c r="C62" s="65">
        <f>VLOOKUP(A62,Master!$A:$H,3,FALSE)</f>
        <v>0.5</v>
      </c>
      <c r="D62" s="31" t="str">
        <f>VLOOKUP(A62,Master!$A:$H,4,FALSE)</f>
        <v>CTK</v>
      </c>
      <c r="E62" s="31" t="s">
        <v>50</v>
      </c>
      <c r="F62" s="31" t="s">
        <v>26</v>
      </c>
      <c r="G62" s="66">
        <f>VLOOKUP(A62,Master!$A:$H,7,FALSE)</f>
        <v>4</v>
      </c>
      <c r="H62" s="31" t="str">
        <f>VLOOKUP(A62,Master!$A:$H,8,FALSE)</f>
        <v>Girls</v>
      </c>
      <c r="I62" s="5" t="str">
        <f t="shared" si="0"/>
        <v>NDA2SPC1</v>
      </c>
      <c r="J62" s="5" t="str">
        <f t="shared" si="1"/>
        <v>CTKSPC1</v>
      </c>
      <c r="K62" s="5"/>
      <c r="L62" s="5"/>
      <c r="M62" s="28"/>
      <c r="N62" s="51">
        <f t="shared" si="40"/>
        <v>2</v>
      </c>
      <c r="O62" s="18" t="str">
        <f t="shared" si="36"/>
        <v>STM1</v>
      </c>
      <c r="P62" s="59">
        <f t="shared" si="41"/>
        <v>1</v>
      </c>
      <c r="Q62" s="59">
        <f t="shared" si="41"/>
        <v>0</v>
      </c>
      <c r="R62" s="59">
        <f t="shared" si="41"/>
        <v>1</v>
      </c>
      <c r="S62" s="59">
        <f t="shared" si="41"/>
        <v>1</v>
      </c>
      <c r="T62" s="59">
        <f t="shared" si="41"/>
        <v>0</v>
      </c>
      <c r="U62" s="59">
        <f t="shared" si="41"/>
        <v>1</v>
      </c>
      <c r="V62" s="59">
        <f t="shared" si="41"/>
        <v>1</v>
      </c>
      <c r="W62" s="59">
        <f t="shared" si="41"/>
        <v>0</v>
      </c>
      <c r="X62" s="59">
        <f t="shared" si="41"/>
        <v>1</v>
      </c>
      <c r="Y62" s="59">
        <f t="shared" si="41"/>
        <v>1</v>
      </c>
      <c r="Z62" s="59">
        <f t="shared" si="42"/>
        <v>0</v>
      </c>
      <c r="AA62" s="59">
        <f t="shared" si="42"/>
        <v>0</v>
      </c>
      <c r="AB62" s="59">
        <f t="shared" si="42"/>
        <v>1</v>
      </c>
      <c r="AC62" s="59">
        <f t="shared" si="42"/>
        <v>0</v>
      </c>
      <c r="AD62" s="59">
        <f t="shared" si="42"/>
        <v>1</v>
      </c>
      <c r="AE62" s="59">
        <f t="shared" si="42"/>
        <v>1</v>
      </c>
      <c r="AF62" s="59">
        <f t="shared" si="42"/>
        <v>0</v>
      </c>
      <c r="AG62" s="58">
        <f t="shared" si="42"/>
        <v>0</v>
      </c>
      <c r="AH62" s="60">
        <f t="shared" si="39"/>
        <v>10</v>
      </c>
    </row>
    <row r="63" spans="1:34" ht="12.6" customHeight="1" x14ac:dyDescent="0.15">
      <c r="A63" s="29" t="s">
        <v>456</v>
      </c>
      <c r="B63" s="31">
        <f>VLOOKUP(A63,Master!$A:$H,2,FALSE)</f>
        <v>41279</v>
      </c>
      <c r="C63" s="65">
        <f>VLOOKUP(A63,Master!$A:$H,3,FALSE)</f>
        <v>0.41666666666666669</v>
      </c>
      <c r="D63" s="31" t="str">
        <f>VLOOKUP(A63,Master!$A:$H,4,FALSE)</f>
        <v>MAR-K</v>
      </c>
      <c r="E63" s="31" t="s">
        <v>48</v>
      </c>
      <c r="F63" s="31" t="s">
        <v>7</v>
      </c>
      <c r="G63" s="66">
        <f>VLOOKUP(A63,Master!$A:$H,7,FALSE)</f>
        <v>4</v>
      </c>
      <c r="H63" s="31" t="str">
        <f>VLOOKUP(A63,Master!$A:$H,8,FALSE)</f>
        <v>Girls</v>
      </c>
      <c r="I63" s="5" t="str">
        <f t="shared" si="0"/>
        <v>NDA1BRG1</v>
      </c>
      <c r="J63" s="5" t="str">
        <f t="shared" si="1"/>
        <v>MAR-KBRG1</v>
      </c>
      <c r="K63" s="5"/>
      <c r="L63" s="5"/>
      <c r="M63" s="28"/>
      <c r="N63" s="51">
        <f t="shared" si="40"/>
        <v>30</v>
      </c>
      <c r="O63" s="55" t="s">
        <v>29</v>
      </c>
      <c r="P63" s="9">
        <f t="shared" ref="P63:AG63" si="43">SUM(P45:P62)</f>
        <v>10</v>
      </c>
      <c r="Q63" s="9">
        <f t="shared" si="43"/>
        <v>10</v>
      </c>
      <c r="R63" s="9">
        <f t="shared" si="43"/>
        <v>10</v>
      </c>
      <c r="S63" s="9">
        <f t="shared" si="43"/>
        <v>10</v>
      </c>
      <c r="T63" s="9">
        <f t="shared" si="43"/>
        <v>10</v>
      </c>
      <c r="U63" s="9">
        <f t="shared" si="43"/>
        <v>10</v>
      </c>
      <c r="V63" s="9">
        <f t="shared" si="43"/>
        <v>10</v>
      </c>
      <c r="W63" s="9">
        <f t="shared" si="43"/>
        <v>10</v>
      </c>
      <c r="X63" s="9">
        <f t="shared" si="43"/>
        <v>10</v>
      </c>
      <c r="Y63" s="9">
        <f t="shared" si="43"/>
        <v>10</v>
      </c>
      <c r="Z63" s="9">
        <f t="shared" si="43"/>
        <v>10</v>
      </c>
      <c r="AA63" s="9">
        <f t="shared" si="43"/>
        <v>10</v>
      </c>
      <c r="AB63" s="9">
        <f t="shared" si="43"/>
        <v>10</v>
      </c>
      <c r="AC63" s="9">
        <f t="shared" si="43"/>
        <v>10</v>
      </c>
      <c r="AD63" s="9">
        <f t="shared" si="43"/>
        <v>10</v>
      </c>
      <c r="AE63" s="9">
        <f t="shared" si="43"/>
        <v>10</v>
      </c>
      <c r="AF63" s="9">
        <f t="shared" si="43"/>
        <v>10</v>
      </c>
      <c r="AG63" s="9">
        <f t="shared" si="43"/>
        <v>10</v>
      </c>
      <c r="AH63" s="55"/>
    </row>
    <row r="64" spans="1:34" ht="12.6" customHeight="1" x14ac:dyDescent="0.15">
      <c r="A64" s="29" t="s">
        <v>457</v>
      </c>
      <c r="B64" s="31">
        <f>VLOOKUP(A64,Master!$A:$H,2,FALSE)</f>
        <v>41279</v>
      </c>
      <c r="C64" s="65">
        <f>VLOOKUP(A64,Master!$A:$H,3,FALSE)</f>
        <v>0.45833333333333398</v>
      </c>
      <c r="D64" s="31" t="str">
        <f>VLOOKUP(A64,Master!$A:$H,4,FALSE)</f>
        <v>IHM</v>
      </c>
      <c r="E64" s="31" t="s">
        <v>18</v>
      </c>
      <c r="F64" s="31" t="s">
        <v>20</v>
      </c>
      <c r="G64" s="66">
        <f>VLOOKUP(A64,Master!$A:$H,7,FALSE)</f>
        <v>4</v>
      </c>
      <c r="H64" s="31" t="str">
        <f>VLOOKUP(A64,Master!$A:$H,8,FALSE)</f>
        <v>Girls</v>
      </c>
      <c r="I64" s="5" t="str">
        <f t="shared" si="0"/>
        <v>STM1OLA1</v>
      </c>
      <c r="J64" s="5" t="str">
        <f t="shared" si="1"/>
        <v>IHMOLA1</v>
      </c>
      <c r="K64" s="5"/>
      <c r="L64" s="5"/>
      <c r="M64" s="28"/>
      <c r="N64" s="51"/>
    </row>
    <row r="65" spans="1:14" ht="12.6" customHeight="1" x14ac:dyDescent="0.15">
      <c r="A65" s="29" t="s">
        <v>458</v>
      </c>
      <c r="B65" s="31">
        <f>VLOOKUP(A65,Master!$A:$H,2,FALSE)</f>
        <v>41286</v>
      </c>
      <c r="C65" s="65">
        <f>VLOOKUP(A65,Master!$A:$H,3,FALSE)</f>
        <v>0.375</v>
      </c>
      <c r="D65" s="31" t="str">
        <f>VLOOKUP(A65,Master!$A:$H,4,FALSE)</f>
        <v>JUD</v>
      </c>
      <c r="E65" s="31" t="s">
        <v>20</v>
      </c>
      <c r="F65" s="31" t="s">
        <v>48</v>
      </c>
      <c r="G65" s="66">
        <f>VLOOKUP(A65,Master!$A:$H,7,FALSE)</f>
        <v>4</v>
      </c>
      <c r="H65" s="31" t="str">
        <f>VLOOKUP(A65,Master!$A:$H,8,FALSE)</f>
        <v>Girls</v>
      </c>
      <c r="I65" s="5" t="str">
        <f t="shared" si="0"/>
        <v>OLA1NDA1</v>
      </c>
      <c r="J65" s="5" t="str">
        <f t="shared" si="1"/>
        <v>JUDNDA1</v>
      </c>
      <c r="K65" s="5"/>
      <c r="L65" s="5"/>
      <c r="M65" s="28"/>
      <c r="N65" s="51"/>
    </row>
    <row r="66" spans="1:14" ht="12.6" customHeight="1" x14ac:dyDescent="0.15">
      <c r="A66" s="29" t="s">
        <v>459</v>
      </c>
      <c r="B66" s="31">
        <f>VLOOKUP(A66,Master!$A:$H,2,FALSE)</f>
        <v>41286</v>
      </c>
      <c r="C66" s="65">
        <f>VLOOKUP(A66,Master!$A:$H,3,FALSE)</f>
        <v>0.375</v>
      </c>
      <c r="D66" s="31" t="str">
        <f>VLOOKUP(A66,Master!$A:$H,4,FALSE)</f>
        <v>OLA</v>
      </c>
      <c r="E66" s="31" t="s">
        <v>43</v>
      </c>
      <c r="F66" s="31" t="s">
        <v>18</v>
      </c>
      <c r="G66" s="66">
        <f>VLOOKUP(A66,Master!$A:$H,7,FALSE)</f>
        <v>4</v>
      </c>
      <c r="H66" s="31" t="str">
        <f>VLOOKUP(A66,Master!$A:$H,8,FALSE)</f>
        <v>Girls</v>
      </c>
      <c r="I66" s="5" t="str">
        <f t="shared" ref="I66:I91" si="44">CONCATENATE(E66,F66)</f>
        <v>JOE1STM1</v>
      </c>
      <c r="J66" s="5" t="str">
        <f t="shared" ref="J66:J91" si="45">CONCATENATE(D66,F66)</f>
        <v>OLASTM1</v>
      </c>
      <c r="K66" s="5"/>
      <c r="L66" s="5"/>
      <c r="M66" s="28"/>
      <c r="N66" s="51"/>
    </row>
    <row r="67" spans="1:14" ht="12.6" customHeight="1" x14ac:dyDescent="0.15">
      <c r="A67" s="29" t="s">
        <v>460</v>
      </c>
      <c r="B67" s="31">
        <f>VLOOKUP(A67,Master!$A:$H,2,FALSE)</f>
        <v>41286</v>
      </c>
      <c r="C67" s="65">
        <f>VLOOKUP(A67,Master!$A:$H,3,FALSE)</f>
        <v>0.41666666666666702</v>
      </c>
      <c r="D67" s="31" t="str">
        <f>VLOOKUP(A67,Master!$A:$H,4,FALSE)</f>
        <v>JOE</v>
      </c>
      <c r="E67" s="31" t="s">
        <v>47</v>
      </c>
      <c r="F67" s="31" t="s">
        <v>15</v>
      </c>
      <c r="G67" s="66">
        <f>VLOOKUP(A67,Master!$A:$H,7,FALSE)</f>
        <v>4</v>
      </c>
      <c r="H67" s="31" t="str">
        <f>VLOOKUP(A67,Master!$A:$H,8,FALSE)</f>
        <v>Girls</v>
      </c>
      <c r="I67" s="5" t="str">
        <f t="shared" si="44"/>
        <v>OLA3IHM1</v>
      </c>
      <c r="J67" s="5" t="str">
        <f t="shared" si="45"/>
        <v>JOEIHM1</v>
      </c>
      <c r="K67" s="5"/>
      <c r="L67" s="5"/>
      <c r="M67" s="28"/>
      <c r="N67" s="51"/>
    </row>
    <row r="68" spans="1:14" ht="12.6" customHeight="1" x14ac:dyDescent="0.15">
      <c r="A68" s="29" t="s">
        <v>461</v>
      </c>
      <c r="B68" s="31">
        <f>VLOOKUP(A68,Master!$A:$H,2,FALSE)</f>
        <v>41286</v>
      </c>
      <c r="C68" s="65">
        <f>VLOOKUP(A68,Master!$A:$H,3,FALSE)</f>
        <v>0.41666666666666702</v>
      </c>
      <c r="D68" s="31" t="str">
        <f>VLOOKUP(A68,Master!$A:$H,4,FALSE)</f>
        <v>SPC</v>
      </c>
      <c r="E68" s="31" t="s">
        <v>12</v>
      </c>
      <c r="F68" s="31" t="s">
        <v>25</v>
      </c>
      <c r="G68" s="66">
        <f>VLOOKUP(A68,Master!$A:$H,7,FALSE)</f>
        <v>4</v>
      </c>
      <c r="H68" s="31" t="str">
        <f>VLOOKUP(A68,Master!$A:$H,8,FALSE)</f>
        <v>Girls</v>
      </c>
      <c r="I68" s="5" t="str">
        <f t="shared" si="44"/>
        <v>JUD1OLA2</v>
      </c>
      <c r="J68" s="5" t="str">
        <f t="shared" si="45"/>
        <v>SPCOLA2</v>
      </c>
      <c r="K68" s="5"/>
      <c r="L68" s="5"/>
      <c r="M68" s="28"/>
    </row>
    <row r="69" spans="1:14" ht="12.6" customHeight="1" x14ac:dyDescent="0.15">
      <c r="A69" s="29" t="s">
        <v>462</v>
      </c>
      <c r="B69" s="31">
        <f>VLOOKUP(A69,Master!$A:$H,2,FALSE)</f>
        <v>41286</v>
      </c>
      <c r="C69" s="65">
        <f>VLOOKUP(A69,Master!$A:$H,3,FALSE)</f>
        <v>0.41666666666666702</v>
      </c>
      <c r="D69" s="31" t="str">
        <f>VLOOKUP(A69,Master!$A:$H,4,FALSE)</f>
        <v>HSP</v>
      </c>
      <c r="E69" s="31" t="s">
        <v>16</v>
      </c>
      <c r="F69" s="31" t="s">
        <v>9</v>
      </c>
      <c r="G69" s="66">
        <f>VLOOKUP(A69,Master!$A:$H,7,FALSE)</f>
        <v>4</v>
      </c>
      <c r="H69" s="31" t="str">
        <f>VLOOKUP(A69,Master!$A:$H,8,FALSE)</f>
        <v>Girls</v>
      </c>
      <c r="I69" s="5" t="str">
        <f t="shared" si="44"/>
        <v>CTK2BRG2</v>
      </c>
      <c r="J69" s="5" t="str">
        <f t="shared" si="45"/>
        <v>HSPBRG2</v>
      </c>
      <c r="K69" s="5"/>
      <c r="L69" s="5"/>
    </row>
    <row r="70" spans="1:14" ht="12.6" customHeight="1" x14ac:dyDescent="0.15">
      <c r="A70" s="29" t="s">
        <v>463</v>
      </c>
      <c r="B70" s="31">
        <f>VLOOKUP(A70,Master!$A:$H,2,FALSE)</f>
        <v>41286</v>
      </c>
      <c r="C70" s="65">
        <f>VLOOKUP(A70,Master!$A:$H,3,FALSE)</f>
        <v>0.45833333333333298</v>
      </c>
      <c r="D70" s="31" t="str">
        <f>VLOOKUP(A70,Master!$A:$H,4,FALSE)</f>
        <v>MAR-K</v>
      </c>
      <c r="E70" s="31" t="s">
        <v>24</v>
      </c>
      <c r="F70" s="31" t="s">
        <v>14</v>
      </c>
      <c r="G70" s="66">
        <f>VLOOKUP(A70,Master!$A:$H,7,FALSE)</f>
        <v>4</v>
      </c>
      <c r="H70" s="31" t="str">
        <f>VLOOKUP(A70,Master!$A:$H,8,FALSE)</f>
        <v>Girls</v>
      </c>
      <c r="I70" s="5" t="str">
        <f t="shared" si="44"/>
        <v>JUD2SPC2</v>
      </c>
      <c r="J70" s="5" t="str">
        <f t="shared" si="45"/>
        <v>MAR-KSPC2</v>
      </c>
      <c r="K70" s="5"/>
      <c r="L70" s="5"/>
    </row>
    <row r="71" spans="1:14" ht="12.6" customHeight="1" x14ac:dyDescent="0.15">
      <c r="A71" s="29" t="s">
        <v>464</v>
      </c>
      <c r="B71" s="31">
        <f>VLOOKUP(A71,Master!$A:$H,2,FALSE)</f>
        <v>41286</v>
      </c>
      <c r="C71" s="65">
        <f>VLOOKUP(A71,Master!$A:$H,3,FALSE)</f>
        <v>0.41666666666666702</v>
      </c>
      <c r="D71" s="31" t="str">
        <f>VLOOKUP(A71,Master!$A:$H,4,FALSE)</f>
        <v>OLA</v>
      </c>
      <c r="E71" s="31" t="s">
        <v>42</v>
      </c>
      <c r="F71" s="31" t="s">
        <v>4</v>
      </c>
      <c r="G71" s="66">
        <f>VLOOKUP(A71,Master!$A:$H,7,FALSE)</f>
        <v>4</v>
      </c>
      <c r="H71" s="31" t="str">
        <f>VLOOKUP(A71,Master!$A:$H,8,FALSE)</f>
        <v>Girls</v>
      </c>
      <c r="I71" s="5" t="str">
        <f t="shared" si="44"/>
        <v>HSP1CTK1</v>
      </c>
      <c r="J71" s="5" t="str">
        <f t="shared" si="45"/>
        <v>OLACTK1</v>
      </c>
      <c r="K71" s="5"/>
      <c r="L71" s="5"/>
    </row>
    <row r="72" spans="1:14" ht="12.6" customHeight="1" x14ac:dyDescent="0.15">
      <c r="A72" s="29" t="s">
        <v>465</v>
      </c>
      <c r="B72" s="31">
        <f>VLOOKUP(A72,Master!$A:$H,2,FALSE)</f>
        <v>41286</v>
      </c>
      <c r="C72" s="65">
        <f>VLOOKUP(A72,Master!$A:$H,3,FALSE)</f>
        <v>0.5</v>
      </c>
      <c r="D72" s="31" t="str">
        <f>VLOOKUP(A72,Master!$A:$H,4,FALSE)</f>
        <v>CTK</v>
      </c>
      <c r="E72" s="31" t="s">
        <v>26</v>
      </c>
      <c r="F72" s="31" t="s">
        <v>46</v>
      </c>
      <c r="G72" s="66">
        <f>VLOOKUP(A72,Master!$A:$H,7,FALSE)</f>
        <v>4</v>
      </c>
      <c r="H72" s="31" t="str">
        <f>VLOOKUP(A72,Master!$A:$H,8,FALSE)</f>
        <v>Girls</v>
      </c>
      <c r="I72" s="5" t="str">
        <f t="shared" si="44"/>
        <v>SPC1JOE2</v>
      </c>
      <c r="J72" s="5" t="str">
        <f t="shared" si="45"/>
        <v>CTKJOE2</v>
      </c>
      <c r="K72" s="5"/>
      <c r="L72" s="5"/>
    </row>
    <row r="73" spans="1:14" ht="12.6" customHeight="1" x14ac:dyDescent="0.15">
      <c r="A73" s="29" t="s">
        <v>466</v>
      </c>
      <c r="B73" s="31">
        <f>VLOOKUP(A73,Master!$A:$H,2,FALSE)</f>
        <v>41286</v>
      </c>
      <c r="C73" s="65">
        <f>VLOOKUP(A73,Master!$A:$H,3,FALSE)</f>
        <v>0.45833333333333398</v>
      </c>
      <c r="D73" s="31" t="str">
        <f>VLOOKUP(A73,Master!$A:$H,4,FALSE)</f>
        <v>JOE</v>
      </c>
      <c r="E73" s="31" t="s">
        <v>7</v>
      </c>
      <c r="F73" s="31" t="s">
        <v>50</v>
      </c>
      <c r="G73" s="66">
        <f>VLOOKUP(A73,Master!$A:$H,7,FALSE)</f>
        <v>4</v>
      </c>
      <c r="H73" s="31" t="str">
        <f>VLOOKUP(A73,Master!$A:$H,8,FALSE)</f>
        <v>Girls</v>
      </c>
      <c r="I73" s="5" t="str">
        <f t="shared" si="44"/>
        <v>BRG1NDA2</v>
      </c>
      <c r="J73" s="5" t="str">
        <f t="shared" si="45"/>
        <v>JOENDA2</v>
      </c>
      <c r="K73" s="5"/>
      <c r="L73" s="5"/>
    </row>
    <row r="74" spans="1:14" ht="12.6" customHeight="1" x14ac:dyDescent="0.15">
      <c r="A74" s="29" t="s">
        <v>467</v>
      </c>
      <c r="B74" s="31">
        <f>VLOOKUP(A74,Master!$A:$H,2,FALSE)</f>
        <v>41293</v>
      </c>
      <c r="C74" s="65">
        <f>VLOOKUP(A74,Master!$A:$H,3,FALSE)</f>
        <v>0.41666666666666702</v>
      </c>
      <c r="D74" s="31" t="str">
        <f>VLOOKUP(A74,Master!$A:$H,4,FALSE)</f>
        <v>MAR-K</v>
      </c>
      <c r="E74" s="31" t="s">
        <v>46</v>
      </c>
      <c r="F74" s="31" t="s">
        <v>7</v>
      </c>
      <c r="G74" s="66">
        <f>VLOOKUP(A74,Master!$A:$H,7,FALSE)</f>
        <v>4</v>
      </c>
      <c r="H74" s="31" t="str">
        <f>VLOOKUP(A74,Master!$A:$H,8,FALSE)</f>
        <v>Girls</v>
      </c>
      <c r="I74" s="5" t="str">
        <f t="shared" si="44"/>
        <v>JOE2BRG1</v>
      </c>
      <c r="J74" s="5" t="str">
        <f t="shared" si="45"/>
        <v>MAR-KBRG1</v>
      </c>
      <c r="K74" s="5"/>
      <c r="L74" s="5"/>
    </row>
    <row r="75" spans="1:14" ht="12.6" customHeight="1" x14ac:dyDescent="0.15">
      <c r="A75" s="29" t="s">
        <v>468</v>
      </c>
      <c r="B75" s="31">
        <f>VLOOKUP(A75,Master!$A:$H,2,FALSE)</f>
        <v>41293</v>
      </c>
      <c r="C75" s="65">
        <f>VLOOKUP(A75,Master!$A:$H,3,FALSE)</f>
        <v>0.54166666666666696</v>
      </c>
      <c r="D75" s="31" t="str">
        <f>VLOOKUP(A75,Master!$A:$H,4,FALSE)</f>
        <v>IHM</v>
      </c>
      <c r="E75" s="31" t="s">
        <v>50</v>
      </c>
      <c r="F75" s="31" t="s">
        <v>20</v>
      </c>
      <c r="G75" s="66">
        <f>VLOOKUP(A75,Master!$A:$H,7,FALSE)</f>
        <v>4</v>
      </c>
      <c r="H75" s="31" t="str">
        <f>VLOOKUP(A75,Master!$A:$H,8,FALSE)</f>
        <v>Girls</v>
      </c>
      <c r="I75" s="5" t="str">
        <f t="shared" si="44"/>
        <v>NDA2OLA1</v>
      </c>
      <c r="J75" s="5" t="str">
        <f t="shared" si="45"/>
        <v>IHMOLA1</v>
      </c>
      <c r="K75" s="5"/>
      <c r="L75" s="5"/>
    </row>
    <row r="76" spans="1:14" ht="12.6" customHeight="1" x14ac:dyDescent="0.15">
      <c r="A76" s="29" t="s">
        <v>469</v>
      </c>
      <c r="B76" s="31">
        <f>VLOOKUP(A76,Master!$A:$H,2,FALSE)</f>
        <v>41293</v>
      </c>
      <c r="C76" s="65">
        <f>VLOOKUP(A76,Master!$A:$H,3,FALSE)</f>
        <v>0.41666666666666702</v>
      </c>
      <c r="D76" s="31" t="str">
        <f>VLOOKUP(A76,Master!$A:$H,4,FALSE)</f>
        <v>OLA</v>
      </c>
      <c r="E76" s="31" t="s">
        <v>48</v>
      </c>
      <c r="F76" s="31" t="s">
        <v>43</v>
      </c>
      <c r="G76" s="66">
        <f>VLOOKUP(A76,Master!$A:$H,7,FALSE)</f>
        <v>4</v>
      </c>
      <c r="H76" s="31" t="str">
        <f>VLOOKUP(A76,Master!$A:$H,8,FALSE)</f>
        <v>Girls</v>
      </c>
      <c r="I76" s="5" t="str">
        <f t="shared" si="44"/>
        <v>NDA1JOE1</v>
      </c>
      <c r="J76" s="5" t="str">
        <f t="shared" si="45"/>
        <v>OLAJOE1</v>
      </c>
      <c r="K76" s="5"/>
      <c r="L76" s="5"/>
    </row>
    <row r="77" spans="1:14" ht="12.6" customHeight="1" x14ac:dyDescent="0.15">
      <c r="A77" s="29" t="s">
        <v>470</v>
      </c>
      <c r="B77" s="31">
        <f>VLOOKUP(A77,Master!$A:$H,2,FALSE)</f>
        <v>41293</v>
      </c>
      <c r="C77" s="65">
        <f>VLOOKUP(A77,Master!$A:$H,3,FALSE)</f>
        <v>0.45833333333333398</v>
      </c>
      <c r="D77" s="31" t="str">
        <f>VLOOKUP(A77,Master!$A:$H,4,FALSE)</f>
        <v>JOE</v>
      </c>
      <c r="E77" s="31" t="s">
        <v>18</v>
      </c>
      <c r="F77" s="31" t="s">
        <v>15</v>
      </c>
      <c r="G77" s="66">
        <f>VLOOKUP(A77,Master!$A:$H,7,FALSE)</f>
        <v>4</v>
      </c>
      <c r="H77" s="31" t="str">
        <f>VLOOKUP(A77,Master!$A:$H,8,FALSE)</f>
        <v>Girls</v>
      </c>
      <c r="I77" s="5" t="str">
        <f t="shared" si="44"/>
        <v>STM1IHM1</v>
      </c>
      <c r="J77" s="5" t="str">
        <f t="shared" si="45"/>
        <v>JOEIHM1</v>
      </c>
      <c r="K77" s="5"/>
      <c r="L77" s="5"/>
    </row>
    <row r="78" spans="1:14" ht="12.6" customHeight="1" x14ac:dyDescent="0.15">
      <c r="A78" s="29" t="s">
        <v>471</v>
      </c>
      <c r="B78" s="31">
        <f>VLOOKUP(A78,Master!$A:$H,2,FALSE)</f>
        <v>41293</v>
      </c>
      <c r="C78" s="65">
        <f>VLOOKUP(A78,Master!$A:$H,3,FALSE)</f>
        <v>0.45833333333333398</v>
      </c>
      <c r="D78" s="31" t="str">
        <f>VLOOKUP(A78,Master!$A:$H,4,FALSE)</f>
        <v>MAR-K</v>
      </c>
      <c r="E78" s="31" t="s">
        <v>9</v>
      </c>
      <c r="F78" s="31" t="s">
        <v>12</v>
      </c>
      <c r="G78" s="66">
        <f>VLOOKUP(A78,Master!$A:$H,7,FALSE)</f>
        <v>4</v>
      </c>
      <c r="H78" s="31" t="str">
        <f>VLOOKUP(A78,Master!$A:$H,8,FALSE)</f>
        <v>Girls</v>
      </c>
      <c r="I78" s="5" t="str">
        <f t="shared" si="44"/>
        <v>BRG2JUD1</v>
      </c>
      <c r="J78" s="5" t="str">
        <f t="shared" si="45"/>
        <v>MAR-KJUD1</v>
      </c>
      <c r="K78" s="5"/>
      <c r="L78" s="5"/>
    </row>
    <row r="79" spans="1:14" ht="12.6" customHeight="1" x14ac:dyDescent="0.15">
      <c r="A79" s="29" t="s">
        <v>472</v>
      </c>
      <c r="B79" s="31">
        <f>VLOOKUP(A79,Master!$A:$H,2,FALSE)</f>
        <v>41293</v>
      </c>
      <c r="C79" s="65">
        <f>VLOOKUP(A79,Master!$A:$H,3,FALSE)</f>
        <v>0.45833333333333298</v>
      </c>
      <c r="D79" s="31" t="str">
        <f>VLOOKUP(A79,Master!$A:$H,4,FALSE)</f>
        <v>HSP</v>
      </c>
      <c r="E79" s="31" t="s">
        <v>14</v>
      </c>
      <c r="F79" s="31" t="s">
        <v>16</v>
      </c>
      <c r="G79" s="66">
        <f>VLOOKUP(A79,Master!$A:$H,7,FALSE)</f>
        <v>4</v>
      </c>
      <c r="H79" s="31" t="str">
        <f>VLOOKUP(A79,Master!$A:$H,8,FALSE)</f>
        <v>Girls</v>
      </c>
      <c r="I79" s="5" t="str">
        <f t="shared" si="44"/>
        <v>SPC2CTK2</v>
      </c>
      <c r="J79" s="5" t="str">
        <f t="shared" si="45"/>
        <v>HSPCTK2</v>
      </c>
      <c r="K79" s="5"/>
      <c r="L79" s="5"/>
    </row>
    <row r="80" spans="1:14" ht="12.6" customHeight="1" x14ac:dyDescent="0.15">
      <c r="A80" s="29" t="s">
        <v>473</v>
      </c>
      <c r="B80" s="31">
        <f>VLOOKUP(A80,Master!$A:$H,2,FALSE)</f>
        <v>41293</v>
      </c>
      <c r="C80" s="65">
        <f>VLOOKUP(A80,Master!$A:$H,3,FALSE)</f>
        <v>0.45833333333333298</v>
      </c>
      <c r="D80" s="31" t="str">
        <f>VLOOKUP(A80,Master!$A:$H,4,FALSE)</f>
        <v>BRG</v>
      </c>
      <c r="E80" s="31" t="s">
        <v>42</v>
      </c>
      <c r="F80" s="31" t="s">
        <v>24</v>
      </c>
      <c r="G80" s="66">
        <f>VLOOKUP(A80,Master!$A:$H,7,FALSE)</f>
        <v>4</v>
      </c>
      <c r="H80" s="31" t="str">
        <f>VLOOKUP(A80,Master!$A:$H,8,FALSE)</f>
        <v>Girls</v>
      </c>
      <c r="I80" s="5" t="str">
        <f t="shared" si="44"/>
        <v>HSP1JUD2</v>
      </c>
      <c r="J80" s="5" t="str">
        <f t="shared" si="45"/>
        <v>BRGJUD2</v>
      </c>
      <c r="K80" s="5"/>
      <c r="L80" s="5"/>
    </row>
    <row r="81" spans="1:12" ht="12.6" customHeight="1" x14ac:dyDescent="0.15">
      <c r="A81" s="29" t="s">
        <v>474</v>
      </c>
      <c r="B81" s="31">
        <f>VLOOKUP(A81,Master!$A:$H,2,FALSE)</f>
        <v>41293</v>
      </c>
      <c r="C81" s="65">
        <f>VLOOKUP(A81,Master!$A:$H,3,FALSE)</f>
        <v>0.5</v>
      </c>
      <c r="D81" s="31" t="str">
        <f>VLOOKUP(A81,Master!$A:$H,4,FALSE)</f>
        <v>BRG</v>
      </c>
      <c r="E81" s="31" t="s">
        <v>4</v>
      </c>
      <c r="F81" s="31" t="s">
        <v>47</v>
      </c>
      <c r="G81" s="66">
        <f>VLOOKUP(A81,Master!$A:$H,7,FALSE)</f>
        <v>4</v>
      </c>
      <c r="H81" s="31" t="str">
        <f>VLOOKUP(A81,Master!$A:$H,8,FALSE)</f>
        <v>Girls</v>
      </c>
      <c r="I81" s="5" t="str">
        <f t="shared" si="44"/>
        <v>CTK1OLA3</v>
      </c>
      <c r="J81" s="5" t="str">
        <f t="shared" si="45"/>
        <v>BRGOLA3</v>
      </c>
      <c r="K81" s="5"/>
      <c r="L81" s="5"/>
    </row>
    <row r="82" spans="1:12" ht="12.6" customHeight="1" x14ac:dyDescent="0.15">
      <c r="A82" s="29" t="s">
        <v>475</v>
      </c>
      <c r="B82" s="31">
        <f>VLOOKUP(A82,Master!$A:$H,2,FALSE)</f>
        <v>41293</v>
      </c>
      <c r="C82" s="65">
        <f>VLOOKUP(A82,Master!$A:$H,3,FALSE)</f>
        <v>0.41666666666666702</v>
      </c>
      <c r="D82" s="31" t="str">
        <f>VLOOKUP(A82,Master!$A:$H,4,FALSE)</f>
        <v>SPC</v>
      </c>
      <c r="E82" s="31" t="s">
        <v>25</v>
      </c>
      <c r="F82" s="31" t="s">
        <v>26</v>
      </c>
      <c r="G82" s="66">
        <f>VLOOKUP(A82,Master!$A:$H,7,FALSE)</f>
        <v>4</v>
      </c>
      <c r="H82" s="31" t="str">
        <f>VLOOKUP(A82,Master!$A:$H,8,FALSE)</f>
        <v>Girls</v>
      </c>
      <c r="I82" s="5" t="str">
        <f t="shared" si="44"/>
        <v>OLA2SPC1</v>
      </c>
      <c r="J82" s="5" t="str">
        <f t="shared" si="45"/>
        <v>SPCSPC1</v>
      </c>
      <c r="K82" s="5"/>
      <c r="L82" s="5"/>
    </row>
    <row r="83" spans="1:12" ht="12.6" customHeight="1" x14ac:dyDescent="0.15">
      <c r="A83" s="29" t="s">
        <v>476</v>
      </c>
      <c r="B83" s="31">
        <f>VLOOKUP(A83,Master!$A:$H,2,FALSE)</f>
        <v>41300</v>
      </c>
      <c r="C83" s="65">
        <f>VLOOKUP(A83,Master!$A:$H,3,FALSE)</f>
        <v>0.375</v>
      </c>
      <c r="D83" s="31" t="str">
        <f>VLOOKUP(A83,Master!$A:$H,4,FALSE)</f>
        <v>JUD</v>
      </c>
      <c r="E83" s="31" t="s">
        <v>26</v>
      </c>
      <c r="F83" s="31" t="s">
        <v>9</v>
      </c>
      <c r="G83" s="66">
        <f>VLOOKUP(A83,Master!$A:$H,7,FALSE)</f>
        <v>4</v>
      </c>
      <c r="H83" s="31" t="str">
        <f>VLOOKUP(A83,Master!$A:$H,8,FALSE)</f>
        <v>Girls</v>
      </c>
      <c r="I83" s="5" t="str">
        <f t="shared" si="44"/>
        <v>SPC1BRG2</v>
      </c>
      <c r="J83" s="5" t="str">
        <f t="shared" si="45"/>
        <v>JUDBRG2</v>
      </c>
      <c r="K83" s="5"/>
      <c r="L83" s="5"/>
    </row>
    <row r="84" spans="1:12" ht="12.6" customHeight="1" x14ac:dyDescent="0.15">
      <c r="A84" s="29" t="s">
        <v>477</v>
      </c>
      <c r="B84" s="31">
        <f>VLOOKUP(A84,Master!$A:$H,2,FALSE)</f>
        <v>41300</v>
      </c>
      <c r="C84" s="65">
        <f>VLOOKUP(A84,Master!$A:$H,3,FALSE)</f>
        <v>0.54166666666666696</v>
      </c>
      <c r="D84" s="31" t="str">
        <f>VLOOKUP(A84,Master!$A:$H,4,FALSE)</f>
        <v>MAR-K</v>
      </c>
      <c r="E84" s="31" t="s">
        <v>7</v>
      </c>
      <c r="F84" s="31" t="s">
        <v>25</v>
      </c>
      <c r="G84" s="66">
        <f>VLOOKUP(A84,Master!$A:$H,7,FALSE)</f>
        <v>4</v>
      </c>
      <c r="H84" s="31" t="str">
        <f>VLOOKUP(A84,Master!$A:$H,8,FALSE)</f>
        <v>Girls</v>
      </c>
      <c r="I84" s="5" t="str">
        <f t="shared" si="44"/>
        <v>BRG1OLA2</v>
      </c>
      <c r="J84" s="5" t="str">
        <f t="shared" si="45"/>
        <v>MAR-KOLA2</v>
      </c>
      <c r="K84" s="5"/>
      <c r="L84" s="5"/>
    </row>
    <row r="85" spans="1:12" ht="12.6" customHeight="1" x14ac:dyDescent="0.15">
      <c r="A85" s="29" t="s">
        <v>478</v>
      </c>
      <c r="B85" s="31">
        <f>VLOOKUP(A85,Master!$A:$H,2,FALSE)</f>
        <v>41300</v>
      </c>
      <c r="C85" s="65">
        <f>VLOOKUP(A85,Master!$A:$H,3,FALSE)</f>
        <v>0.45833333333333398</v>
      </c>
      <c r="D85" s="31" t="str">
        <f>VLOOKUP(A85,Master!$A:$H,4,FALSE)</f>
        <v>SPC</v>
      </c>
      <c r="E85" s="31" t="s">
        <v>20</v>
      </c>
      <c r="F85" s="31" t="s">
        <v>46</v>
      </c>
      <c r="G85" s="66">
        <f>VLOOKUP(A85,Master!$A:$H,7,FALSE)</f>
        <v>4</v>
      </c>
      <c r="H85" s="31" t="str">
        <f>VLOOKUP(A85,Master!$A:$H,8,FALSE)</f>
        <v>Girls</v>
      </c>
      <c r="I85" s="5" t="str">
        <f t="shared" si="44"/>
        <v>OLA1JOE2</v>
      </c>
      <c r="J85" s="5" t="str">
        <f t="shared" si="45"/>
        <v>SPCJOE2</v>
      </c>
      <c r="K85" s="5"/>
      <c r="L85" s="5"/>
    </row>
    <row r="86" spans="1:12" ht="12.6" customHeight="1" x14ac:dyDescent="0.15">
      <c r="A86" s="29" t="s">
        <v>479</v>
      </c>
      <c r="B86" s="31">
        <f>VLOOKUP(A86,Master!$A:$H,2,FALSE)</f>
        <v>41300</v>
      </c>
      <c r="C86" s="65">
        <f>VLOOKUP(A86,Master!$A:$H,3,FALSE)</f>
        <v>0.41666666666666702</v>
      </c>
      <c r="D86" s="31" t="str">
        <f>VLOOKUP(A86,Master!$A:$H,4,FALSE)</f>
        <v>JOE</v>
      </c>
      <c r="E86" s="31" t="s">
        <v>43</v>
      </c>
      <c r="F86" s="31" t="s">
        <v>50</v>
      </c>
      <c r="G86" s="66">
        <f>VLOOKUP(A86,Master!$A:$H,7,FALSE)</f>
        <v>4</v>
      </c>
      <c r="H86" s="31" t="str">
        <f>VLOOKUP(A86,Master!$A:$H,8,FALSE)</f>
        <v>Girls</v>
      </c>
      <c r="I86" s="5" t="str">
        <f t="shared" si="44"/>
        <v>JOE1NDA2</v>
      </c>
      <c r="J86" s="5" t="str">
        <f t="shared" si="45"/>
        <v>JOENDA2</v>
      </c>
      <c r="K86" s="5"/>
      <c r="L86" s="5"/>
    </row>
    <row r="87" spans="1:12" ht="12.6" customHeight="1" x14ac:dyDescent="0.15">
      <c r="A87" s="29" t="s">
        <v>480</v>
      </c>
      <c r="B87" s="31">
        <f>VLOOKUP(A87,Master!$A:$H,2,FALSE)</f>
        <v>41300</v>
      </c>
      <c r="C87" s="65">
        <f>VLOOKUP(A87,Master!$A:$H,3,FALSE)</f>
        <v>0.41666666666666702</v>
      </c>
      <c r="D87" s="31" t="str">
        <f>VLOOKUP(A87,Master!$A:$H,4,FALSE)</f>
        <v>JUD</v>
      </c>
      <c r="E87" s="31" t="s">
        <v>15</v>
      </c>
      <c r="F87" s="31" t="s">
        <v>48</v>
      </c>
      <c r="G87" s="66">
        <f>VLOOKUP(A87,Master!$A:$H,7,FALSE)</f>
        <v>4</v>
      </c>
      <c r="H87" s="31" t="str">
        <f>VLOOKUP(A87,Master!$A:$H,8,FALSE)</f>
        <v>Girls</v>
      </c>
      <c r="I87" s="5" t="str">
        <f t="shared" si="44"/>
        <v>IHM1NDA1</v>
      </c>
      <c r="J87" s="5" t="str">
        <f t="shared" si="45"/>
        <v>JUDNDA1</v>
      </c>
      <c r="K87" s="5"/>
      <c r="L87" s="5"/>
    </row>
    <row r="88" spans="1:12" ht="12.6" customHeight="1" x14ac:dyDescent="0.15">
      <c r="A88" s="29" t="s">
        <v>481</v>
      </c>
      <c r="B88" s="31">
        <f>VLOOKUP(A88,Master!$A:$H,2,FALSE)</f>
        <v>41300</v>
      </c>
      <c r="C88" s="65">
        <f>VLOOKUP(A88,Master!$A:$H,3,FALSE)</f>
        <v>0.375</v>
      </c>
      <c r="D88" s="31" t="str">
        <f>VLOOKUP(A88,Master!$A:$H,4,FALSE)</f>
        <v>OLA</v>
      </c>
      <c r="E88" s="31" t="s">
        <v>47</v>
      </c>
      <c r="F88" s="31" t="s">
        <v>18</v>
      </c>
      <c r="G88" s="66">
        <f>VLOOKUP(A88,Master!$A:$H,7,FALSE)</f>
        <v>4</v>
      </c>
      <c r="H88" s="31" t="str">
        <f>VLOOKUP(A88,Master!$A:$H,8,FALSE)</f>
        <v>Girls</v>
      </c>
      <c r="I88" s="5" t="str">
        <f t="shared" si="44"/>
        <v>OLA3STM1</v>
      </c>
      <c r="J88" s="5" t="str">
        <f t="shared" si="45"/>
        <v>OLASTM1</v>
      </c>
      <c r="K88" s="5"/>
      <c r="L88" s="5"/>
    </row>
    <row r="89" spans="1:12" ht="12.6" customHeight="1" x14ac:dyDescent="0.15">
      <c r="A89" s="29" t="s">
        <v>482</v>
      </c>
      <c r="B89" s="31">
        <f>VLOOKUP(A89,Master!$A:$H,2,FALSE)</f>
        <v>41300</v>
      </c>
      <c r="C89" s="65">
        <f>VLOOKUP(A89,Master!$A:$H,3,FALSE)</f>
        <v>0.5</v>
      </c>
      <c r="D89" s="31" t="str">
        <f>VLOOKUP(A89,Master!$A:$H,4,FALSE)</f>
        <v>MAR-K</v>
      </c>
      <c r="E89" s="31" t="s">
        <v>12</v>
      </c>
      <c r="F89" s="31" t="s">
        <v>14</v>
      </c>
      <c r="G89" s="66">
        <f>VLOOKUP(A89,Master!$A:$H,7,FALSE)</f>
        <v>4</v>
      </c>
      <c r="H89" s="31" t="str">
        <f>VLOOKUP(A89,Master!$A:$H,8,FALSE)</f>
        <v>Girls</v>
      </c>
      <c r="I89" s="5" t="str">
        <f t="shared" si="44"/>
        <v>JUD1SPC2</v>
      </c>
      <c r="J89" s="5" t="str">
        <f t="shared" si="45"/>
        <v>MAR-KSPC2</v>
      </c>
      <c r="K89" s="5"/>
      <c r="L89" s="5"/>
    </row>
    <row r="90" spans="1:12" ht="12.6" customHeight="1" x14ac:dyDescent="0.15">
      <c r="A90" s="29" t="s">
        <v>483</v>
      </c>
      <c r="B90" s="31">
        <f>VLOOKUP(A90,Master!$A:$H,2,FALSE)</f>
        <v>41300</v>
      </c>
      <c r="C90" s="65">
        <f>VLOOKUP(A90,Master!$A:$H,3,FALSE)</f>
        <v>0.41666666666666702</v>
      </c>
      <c r="D90" s="31" t="str">
        <f>VLOOKUP(A90,Master!$A:$H,4,FALSE)</f>
        <v>OLA</v>
      </c>
      <c r="E90" s="31" t="s">
        <v>16</v>
      </c>
      <c r="F90" s="31" t="s">
        <v>42</v>
      </c>
      <c r="G90" s="66">
        <f>VLOOKUP(A90,Master!$A:$H,7,FALSE)</f>
        <v>4</v>
      </c>
      <c r="H90" s="31" t="str">
        <f>VLOOKUP(A90,Master!$A:$H,8,FALSE)</f>
        <v>Girls</v>
      </c>
      <c r="I90" s="5" t="str">
        <f t="shared" si="44"/>
        <v>CTK2HSP1</v>
      </c>
      <c r="J90" s="5" t="str">
        <f t="shared" si="45"/>
        <v>OLAHSP1</v>
      </c>
      <c r="K90" s="5"/>
      <c r="L90" s="5"/>
    </row>
    <row r="91" spans="1:12" ht="12.6" customHeight="1" x14ac:dyDescent="0.15">
      <c r="A91" s="29" t="s">
        <v>484</v>
      </c>
      <c r="B91" s="31">
        <f>VLOOKUP(A91,Master!$A:$H,2,FALSE)</f>
        <v>41300</v>
      </c>
      <c r="C91" s="65">
        <f>VLOOKUP(A91,Master!$A:$H,3,FALSE)</f>
        <v>0.41666666666666702</v>
      </c>
      <c r="D91" s="31" t="str">
        <f>VLOOKUP(A91,Master!$A:$H,4,FALSE)</f>
        <v>STM</v>
      </c>
      <c r="E91" s="31" t="s">
        <v>4</v>
      </c>
      <c r="F91" s="31" t="s">
        <v>24</v>
      </c>
      <c r="G91" s="66">
        <f>VLOOKUP(A91,Master!$A:$H,7,FALSE)</f>
        <v>4</v>
      </c>
      <c r="H91" s="31" t="str">
        <f>VLOOKUP(A91,Master!$A:$H,8,FALSE)</f>
        <v>Girls</v>
      </c>
      <c r="I91" s="5" t="str">
        <f t="shared" si="44"/>
        <v>CTK1JUD2</v>
      </c>
      <c r="J91" s="5" t="str">
        <f t="shared" si="45"/>
        <v>STMJUD2</v>
      </c>
      <c r="K91" s="5"/>
      <c r="L91" s="5"/>
    </row>
  </sheetData>
  <mergeCells count="2">
    <mergeCell ref="P21:AH21"/>
    <mergeCell ref="N23:N41"/>
  </mergeCells>
  <conditionalFormatting sqref="P23:AG40">
    <cfRule type="cellIs" dxfId="28" priority="5" stopIfTrue="1" operator="greaterThan">
      <formula>1</formula>
    </cfRule>
  </conditionalFormatting>
  <conditionalFormatting sqref="P45:AG62">
    <cfRule type="cellIs" dxfId="27" priority="4" stopIfTrue="1" operator="greaterThan">
      <formula>1</formula>
    </cfRule>
    <cfRule type="cellIs" dxfId="26" priority="1" operator="greaterThan">
      <formula>1</formula>
    </cfRule>
  </conditionalFormatting>
  <conditionalFormatting sqref="N45:N62">
    <cfRule type="cellIs" dxfId="25" priority="2" operator="greaterThan">
      <formula>2</formula>
    </cfRule>
  </conditionalFormatting>
  <pageMargins left="0.75" right="0.75" top="1" bottom="1" header="0.5" footer="0.5"/>
  <pageSetup orientation="landscape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Q141"/>
  <sheetViews>
    <sheetView topLeftCell="C49" zoomScaleNormal="100" workbookViewId="0">
      <selection activeCell="Y10" sqref="Y10"/>
    </sheetView>
  </sheetViews>
  <sheetFormatPr defaultColWidth="9.140625" defaultRowHeight="12.6" customHeight="1" x14ac:dyDescent="0.15"/>
  <cols>
    <col min="1" max="1" width="4.42578125" style="1" bestFit="1" customWidth="1"/>
    <col min="2" max="2" width="6.140625" style="7" bestFit="1" customWidth="1"/>
    <col min="3" max="3" width="6.42578125" style="26" bestFit="1" customWidth="1"/>
    <col min="4" max="4" width="5" style="7" bestFit="1" customWidth="1"/>
    <col min="5" max="6" width="4.7109375" style="7" bestFit="1" customWidth="1"/>
    <col min="7" max="7" width="3.28515625" style="27" bestFit="1" customWidth="1"/>
    <col min="8" max="8" width="5.28515625" style="7" bestFit="1" customWidth="1"/>
    <col min="9" max="9" width="8.85546875" style="1" hidden="1" customWidth="1"/>
    <col min="10" max="11" width="7.7109375" style="1" hidden="1" customWidth="1"/>
    <col min="12" max="12" width="5.28515625" style="1" hidden="1" customWidth="1"/>
    <col min="13" max="14" width="5.42578125" style="1" customWidth="1"/>
    <col min="15" max="38" width="5.28515625" style="1" customWidth="1"/>
    <col min="39" max="39" width="5.28515625" style="7" customWidth="1"/>
    <col min="40" max="43" width="5.28515625" style="1" customWidth="1"/>
    <col min="44" max="16384" width="9.140625" style="1"/>
  </cols>
  <sheetData>
    <row r="1" spans="1:31" ht="12.6" customHeight="1" thickBot="1" x14ac:dyDescent="0.2">
      <c r="A1" s="34" t="s">
        <v>64</v>
      </c>
      <c r="B1" s="34" t="s">
        <v>0</v>
      </c>
      <c r="C1" s="35" t="s">
        <v>1</v>
      </c>
      <c r="D1" s="35" t="s">
        <v>35</v>
      </c>
      <c r="E1" s="35" t="s">
        <v>36</v>
      </c>
      <c r="F1" s="36" t="s">
        <v>37</v>
      </c>
      <c r="G1" s="35" t="s">
        <v>38</v>
      </c>
      <c r="H1" s="35" t="s">
        <v>3</v>
      </c>
      <c r="I1" s="3"/>
      <c r="J1" s="3"/>
      <c r="K1" s="3"/>
      <c r="L1" s="3"/>
      <c r="O1" s="61" t="s">
        <v>31</v>
      </c>
      <c r="P1" s="4" t="s">
        <v>39</v>
      </c>
      <c r="Q1" s="4" t="s">
        <v>27</v>
      </c>
      <c r="R1" s="4" t="s">
        <v>2</v>
      </c>
      <c r="S1" s="4" t="s">
        <v>28</v>
      </c>
      <c r="T1" s="4" t="s">
        <v>17</v>
      </c>
    </row>
    <row r="2" spans="1:31" ht="12.6" customHeight="1" x14ac:dyDescent="0.15">
      <c r="A2" s="29" t="s">
        <v>485</v>
      </c>
      <c r="B2" s="31">
        <f>VLOOKUP(A2,Master!$A:$H,2,FALSE)</f>
        <v>41216</v>
      </c>
      <c r="C2" s="65">
        <f>VLOOKUP(A2,Master!$A:$H,3,FALSE)</f>
        <v>0.58333333333333304</v>
      </c>
      <c r="D2" s="31" t="str">
        <f>VLOOKUP(A2,Master!$A:$H,4,FALSE)</f>
        <v>IHM</v>
      </c>
      <c r="E2" s="31" t="s">
        <v>49</v>
      </c>
      <c r="F2" s="31" t="s">
        <v>48</v>
      </c>
      <c r="G2" s="66">
        <f>VLOOKUP(A2,Master!$A:$H,7,FALSE)</f>
        <v>5</v>
      </c>
      <c r="H2" s="31" t="str">
        <f>VLOOKUP(A2,Master!$A:$H,8,FALSE)</f>
        <v>Boys</v>
      </c>
      <c r="I2" s="5" t="str">
        <f>CONCATENATE(E2,F2)</f>
        <v>SCS1NDA1</v>
      </c>
      <c r="J2" s="5" t="str">
        <f>CONCATENATE(D2,F2)</f>
        <v>IHMNDA1</v>
      </c>
      <c r="K2" s="5" t="str">
        <f>CONCATENATE(LEFT(O2,3),O2)</f>
        <v>BRGBRG1</v>
      </c>
      <c r="L2" s="7">
        <f t="shared" ref="L2:L27" si="0">COUNTIF($J$2:$J$141,K2)</f>
        <v>0</v>
      </c>
      <c r="O2" s="18" t="s">
        <v>7</v>
      </c>
      <c r="P2" s="19">
        <f t="shared" ref="P2:P27" si="1">SUM(COUNTIF($E$2:$E$131,O2)+COUNTIF($F$2:$F$131,O2))</f>
        <v>10</v>
      </c>
      <c r="Q2" s="19">
        <f t="shared" ref="Q2:Q27" si="2">COUNTIF($F$2:$F$131,O2)</f>
        <v>5</v>
      </c>
      <c r="R2" s="19">
        <f t="shared" ref="R2:R27" si="3">COUNTIF($E$2:$E$131,O2)</f>
        <v>5</v>
      </c>
      <c r="S2" s="6">
        <f t="shared" ref="S2:S27" si="4">SUM(Q2-L2)</f>
        <v>5</v>
      </c>
      <c r="T2" s="24">
        <f t="shared" ref="T2:T27" si="5">SUM(COUNTIF($I$2:$I$131,CONCATENATE($O2,$T$1))+COUNTIF($I$2:$I$131,CONCATENATE($T$1,$O2)))</f>
        <v>1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2.6" customHeight="1" x14ac:dyDescent="0.15">
      <c r="A3" s="29" t="s">
        <v>486</v>
      </c>
      <c r="B3" s="31">
        <f>VLOOKUP(A3,Master!$A:$H,2,FALSE)</f>
        <v>41216</v>
      </c>
      <c r="C3" s="65">
        <f>VLOOKUP(A3,Master!$A:$H,3,FALSE)</f>
        <v>0.54166666666666696</v>
      </c>
      <c r="D3" s="31" t="str">
        <f>VLOOKUP(A3,Master!$A:$H,4,FALSE)</f>
        <v>CTK</v>
      </c>
      <c r="E3" s="31" t="s">
        <v>4</v>
      </c>
      <c r="F3" s="31" t="s">
        <v>47</v>
      </c>
      <c r="G3" s="66">
        <f>VLOOKUP(A3,Master!$A:$H,7,FALSE)</f>
        <v>5</v>
      </c>
      <c r="H3" s="31" t="str">
        <f>VLOOKUP(A3,Master!$A:$H,8,FALSE)</f>
        <v>Boys</v>
      </c>
      <c r="I3" s="5" t="str">
        <f t="shared" ref="I3:I66" si="6">CONCATENATE(E3,F3)</f>
        <v>CTK1OLA3</v>
      </c>
      <c r="J3" s="5" t="str">
        <f t="shared" ref="J3:J66" si="7">CONCATENATE(D3,F3)</f>
        <v>CTKOLA3</v>
      </c>
      <c r="K3" s="5" t="str">
        <f t="shared" ref="K3:K27" si="8">CONCATENATE(LEFT(O3,3),O3)</f>
        <v>BRGBRG2</v>
      </c>
      <c r="L3" s="7">
        <f t="shared" si="0"/>
        <v>0</v>
      </c>
      <c r="O3" s="8" t="s">
        <v>9</v>
      </c>
      <c r="P3" s="19">
        <f t="shared" si="1"/>
        <v>10</v>
      </c>
      <c r="Q3" s="19">
        <f t="shared" si="2"/>
        <v>5</v>
      </c>
      <c r="R3" s="19">
        <f t="shared" si="3"/>
        <v>5</v>
      </c>
      <c r="S3" s="6">
        <f t="shared" si="4"/>
        <v>5</v>
      </c>
      <c r="T3" s="24">
        <f t="shared" si="5"/>
        <v>1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12.6" customHeight="1" x14ac:dyDescent="0.15">
      <c r="A4" s="29" t="s">
        <v>487</v>
      </c>
      <c r="B4" s="31">
        <f>VLOOKUP(A4,Master!$A:$H,2,FALSE)</f>
        <v>41216</v>
      </c>
      <c r="C4" s="65">
        <f>VLOOKUP(A4,Master!$A:$H,3,FALSE)</f>
        <v>0.54166666666666696</v>
      </c>
      <c r="D4" s="31" t="str">
        <f>VLOOKUP(A4,Master!$A:$H,4,FALSE)</f>
        <v>SPC</v>
      </c>
      <c r="E4" s="31" t="s">
        <v>60</v>
      </c>
      <c r="F4" s="31" t="s">
        <v>23</v>
      </c>
      <c r="G4" s="66">
        <f>VLOOKUP(A4,Master!$A:$H,7,FALSE)</f>
        <v>5</v>
      </c>
      <c r="H4" s="31" t="str">
        <f>VLOOKUP(A4,Master!$A:$H,8,FALSE)</f>
        <v>Boys</v>
      </c>
      <c r="I4" s="5" t="str">
        <f t="shared" si="6"/>
        <v>TRN1JUD3</v>
      </c>
      <c r="J4" s="5" t="str">
        <f t="shared" si="7"/>
        <v>SPCJUD3</v>
      </c>
      <c r="K4" s="5" t="str">
        <f t="shared" si="8"/>
        <v>CTKCTK1</v>
      </c>
      <c r="L4" s="7">
        <f t="shared" si="0"/>
        <v>0</v>
      </c>
      <c r="O4" s="8" t="s">
        <v>4</v>
      </c>
      <c r="P4" s="19">
        <f t="shared" si="1"/>
        <v>10</v>
      </c>
      <c r="Q4" s="19">
        <f t="shared" si="2"/>
        <v>5</v>
      </c>
      <c r="R4" s="19">
        <f t="shared" si="3"/>
        <v>5</v>
      </c>
      <c r="S4" s="6">
        <f t="shared" si="4"/>
        <v>5</v>
      </c>
      <c r="T4" s="24">
        <f t="shared" si="5"/>
        <v>0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12.6" customHeight="1" x14ac:dyDescent="0.15">
      <c r="A5" s="29" t="s">
        <v>488</v>
      </c>
      <c r="B5" s="31">
        <f>VLOOKUP(A5,Master!$A:$H,2,FALSE)</f>
        <v>41216</v>
      </c>
      <c r="C5" s="65">
        <f>VLOOKUP(A5,Master!$A:$H,3,FALSE)</f>
        <v>0.54166666666666696</v>
      </c>
      <c r="D5" s="31" t="str">
        <f>VLOOKUP(A5,Master!$A:$H,4,FALSE)</f>
        <v>OLA</v>
      </c>
      <c r="E5" s="31" t="s">
        <v>46</v>
      </c>
      <c r="F5" s="31" t="s">
        <v>24</v>
      </c>
      <c r="G5" s="66">
        <f>VLOOKUP(A5,Master!$A:$H,7,FALSE)</f>
        <v>5</v>
      </c>
      <c r="H5" s="31" t="str">
        <f>VLOOKUP(A5,Master!$A:$H,8,FALSE)</f>
        <v>Boys</v>
      </c>
      <c r="I5" s="5" t="str">
        <f t="shared" si="6"/>
        <v>JOE2JUD2</v>
      </c>
      <c r="J5" s="5" t="str">
        <f t="shared" si="7"/>
        <v>OLAJUD2</v>
      </c>
      <c r="K5" s="5" t="str">
        <f t="shared" si="8"/>
        <v>CTKCTK2</v>
      </c>
      <c r="L5" s="7">
        <f t="shared" si="0"/>
        <v>0</v>
      </c>
      <c r="O5" s="8" t="s">
        <v>16</v>
      </c>
      <c r="P5" s="19">
        <f t="shared" si="1"/>
        <v>10</v>
      </c>
      <c r="Q5" s="19">
        <f t="shared" si="2"/>
        <v>5</v>
      </c>
      <c r="R5" s="19">
        <f t="shared" si="3"/>
        <v>5</v>
      </c>
      <c r="S5" s="6">
        <f t="shared" si="4"/>
        <v>5</v>
      </c>
      <c r="T5" s="24">
        <f t="shared" si="5"/>
        <v>1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12.6" customHeight="1" x14ac:dyDescent="0.15">
      <c r="A6" s="29" t="s">
        <v>489</v>
      </c>
      <c r="B6" s="31">
        <f>VLOOKUP(A6,Master!$A:$H,2,FALSE)</f>
        <v>41216</v>
      </c>
      <c r="C6" s="65">
        <f>VLOOKUP(A6,Master!$A:$H,3,FALSE)</f>
        <v>0.58333333333333304</v>
      </c>
      <c r="D6" s="31" t="str">
        <f>VLOOKUP(A6,Master!$A:$H,4,FALSE)</f>
        <v>SPC</v>
      </c>
      <c r="E6" s="31" t="s">
        <v>19</v>
      </c>
      <c r="F6" s="31" t="s">
        <v>14</v>
      </c>
      <c r="G6" s="66">
        <f>VLOOKUP(A6,Master!$A:$H,7,FALSE)</f>
        <v>5</v>
      </c>
      <c r="H6" s="31" t="str">
        <f>VLOOKUP(A6,Master!$A:$H,8,FALSE)</f>
        <v>Boys</v>
      </c>
      <c r="I6" s="5" t="str">
        <f t="shared" si="6"/>
        <v>SJN1SPC2</v>
      </c>
      <c r="J6" s="5" t="str">
        <f t="shared" si="7"/>
        <v>SPCSPC2</v>
      </c>
      <c r="K6" s="5" t="str">
        <f t="shared" si="8"/>
        <v>HSPHSP1</v>
      </c>
      <c r="L6" s="7">
        <f t="shared" si="0"/>
        <v>1</v>
      </c>
      <c r="O6" s="8" t="s">
        <v>42</v>
      </c>
      <c r="P6" s="19">
        <f t="shared" si="1"/>
        <v>10</v>
      </c>
      <c r="Q6" s="19">
        <f t="shared" si="2"/>
        <v>4</v>
      </c>
      <c r="R6" s="19">
        <f t="shared" si="3"/>
        <v>6</v>
      </c>
      <c r="S6" s="6">
        <f t="shared" si="4"/>
        <v>3</v>
      </c>
      <c r="T6" s="24">
        <f t="shared" si="5"/>
        <v>1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2.6" customHeight="1" x14ac:dyDescent="0.15">
      <c r="A7" s="29" t="s">
        <v>490</v>
      </c>
      <c r="B7" s="31">
        <f>VLOOKUP(A7,Master!$A:$H,2,FALSE)</f>
        <v>41216</v>
      </c>
      <c r="C7" s="65">
        <f>VLOOKUP(A7,Master!$A:$H,3,FALSE)</f>
        <v>0.5</v>
      </c>
      <c r="D7" s="31" t="str">
        <f>VLOOKUP(A7,Master!$A:$H,4,FALSE)</f>
        <v>HSP</v>
      </c>
      <c r="E7" s="31" t="s">
        <v>13</v>
      </c>
      <c r="F7" s="31" t="s">
        <v>45</v>
      </c>
      <c r="G7" s="66">
        <f>VLOOKUP(A7,Master!$A:$H,7,FALSE)</f>
        <v>5</v>
      </c>
      <c r="H7" s="31" t="str">
        <f>VLOOKUP(A7,Master!$A:$H,8,FALSE)</f>
        <v>Boys</v>
      </c>
      <c r="I7" s="5" t="str">
        <f t="shared" si="6"/>
        <v>SJN2HSP2</v>
      </c>
      <c r="J7" s="5" t="str">
        <f t="shared" si="7"/>
        <v>HSPHSP2</v>
      </c>
      <c r="K7" s="5" t="str">
        <f t="shared" si="8"/>
        <v>HSPHSP2</v>
      </c>
      <c r="L7" s="7">
        <f t="shared" si="0"/>
        <v>1</v>
      </c>
      <c r="O7" s="8" t="s">
        <v>45</v>
      </c>
      <c r="P7" s="19">
        <f t="shared" si="1"/>
        <v>10</v>
      </c>
      <c r="Q7" s="19">
        <f t="shared" si="2"/>
        <v>4</v>
      </c>
      <c r="R7" s="19">
        <f t="shared" si="3"/>
        <v>6</v>
      </c>
      <c r="S7" s="6">
        <f t="shared" si="4"/>
        <v>3</v>
      </c>
      <c r="T7" s="24">
        <f t="shared" si="5"/>
        <v>0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2.6" customHeight="1" x14ac:dyDescent="0.15">
      <c r="A8" s="29" t="s">
        <v>491</v>
      </c>
      <c r="B8" s="31">
        <f>VLOOKUP(A8,Master!$A:$H,2,FALSE)</f>
        <v>41216</v>
      </c>
      <c r="C8" s="65">
        <f>VLOOKUP(A8,Master!$A:$H,3,FALSE)</f>
        <v>0.625</v>
      </c>
      <c r="D8" s="31" t="str">
        <f>VLOOKUP(A8,Master!$A:$H,4,FALSE)</f>
        <v>BRG</v>
      </c>
      <c r="E8" s="31" t="s">
        <v>43</v>
      </c>
      <c r="F8" s="31" t="s">
        <v>18</v>
      </c>
      <c r="G8" s="66">
        <f>VLOOKUP(A8,Master!$A:$H,7,FALSE)</f>
        <v>5</v>
      </c>
      <c r="H8" s="31" t="str">
        <f>VLOOKUP(A8,Master!$A:$H,8,FALSE)</f>
        <v>Boys</v>
      </c>
      <c r="I8" s="5" t="str">
        <f t="shared" si="6"/>
        <v>JOE1STM1</v>
      </c>
      <c r="J8" s="5" t="str">
        <f t="shared" si="7"/>
        <v>BRGSTM1</v>
      </c>
      <c r="K8" s="5" t="str">
        <f t="shared" si="8"/>
        <v>IHMIHM1</v>
      </c>
      <c r="L8" s="7">
        <f t="shared" si="0"/>
        <v>1</v>
      </c>
      <c r="O8" s="8" t="s">
        <v>15</v>
      </c>
      <c r="P8" s="19">
        <f t="shared" si="1"/>
        <v>10</v>
      </c>
      <c r="Q8" s="19">
        <f t="shared" si="2"/>
        <v>5</v>
      </c>
      <c r="R8" s="19">
        <f t="shared" si="3"/>
        <v>5</v>
      </c>
      <c r="S8" s="6">
        <f t="shared" si="4"/>
        <v>4</v>
      </c>
      <c r="T8" s="24">
        <f t="shared" si="5"/>
        <v>0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2.6" customHeight="1" x14ac:dyDescent="0.15">
      <c r="A9" s="29" t="s">
        <v>492</v>
      </c>
      <c r="B9" s="31">
        <f>VLOOKUP(A9,Master!$A:$H,2,FALSE)</f>
        <v>41216</v>
      </c>
      <c r="C9" s="65">
        <f>VLOOKUP(A9,Master!$A:$H,3,FALSE)</f>
        <v>0.54166666666666696</v>
      </c>
      <c r="D9" s="31" t="str">
        <f>VLOOKUP(A9,Master!$A:$H,4,FALSE)</f>
        <v>STM</v>
      </c>
      <c r="E9" s="31" t="s">
        <v>7</v>
      </c>
      <c r="F9" s="31" t="s">
        <v>17</v>
      </c>
      <c r="G9" s="66">
        <f>VLOOKUP(A9,Master!$A:$H,7,FALSE)</f>
        <v>5</v>
      </c>
      <c r="H9" s="31" t="str">
        <f>VLOOKUP(A9,Master!$A:$H,8,FALSE)</f>
        <v>Boys</v>
      </c>
      <c r="I9" s="5" t="str">
        <f t="shared" si="6"/>
        <v>BRG1BYE</v>
      </c>
      <c r="J9" s="5" t="str">
        <f t="shared" si="7"/>
        <v>STMBYE</v>
      </c>
      <c r="K9" s="5" t="str">
        <f t="shared" si="8"/>
        <v>JOEJOE1</v>
      </c>
      <c r="L9" s="7">
        <f t="shared" si="0"/>
        <v>0</v>
      </c>
      <c r="O9" s="8" t="s">
        <v>43</v>
      </c>
      <c r="P9" s="19">
        <f t="shared" si="1"/>
        <v>10</v>
      </c>
      <c r="Q9" s="19">
        <f t="shared" si="2"/>
        <v>5</v>
      </c>
      <c r="R9" s="19">
        <f t="shared" si="3"/>
        <v>5</v>
      </c>
      <c r="S9" s="6">
        <f t="shared" si="4"/>
        <v>5</v>
      </c>
      <c r="T9" s="24">
        <f t="shared" si="5"/>
        <v>0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2.6" customHeight="1" x14ac:dyDescent="0.15">
      <c r="A10" s="29" t="s">
        <v>493</v>
      </c>
      <c r="B10" s="31">
        <f>VLOOKUP(A10,Master!$A:$H,2,FALSE)</f>
        <v>41216</v>
      </c>
      <c r="C10" s="65">
        <f>VLOOKUP(A10,Master!$A:$H,3,FALSE)</f>
        <v>0.58333333333333304</v>
      </c>
      <c r="D10" s="31" t="str">
        <f>VLOOKUP(A10,Master!$A:$H,4,FALSE)</f>
        <v>STM</v>
      </c>
      <c r="E10" s="31" t="s">
        <v>16</v>
      </c>
      <c r="F10" s="31" t="s">
        <v>22</v>
      </c>
      <c r="G10" s="66">
        <f>VLOOKUP(A10,Master!$A:$H,7,FALSE)</f>
        <v>5</v>
      </c>
      <c r="H10" s="31" t="str">
        <f>VLOOKUP(A10,Master!$A:$H,8,FALSE)</f>
        <v>Boys</v>
      </c>
      <c r="I10" s="5" t="str">
        <f t="shared" si="6"/>
        <v>CTK2STM2</v>
      </c>
      <c r="J10" s="5" t="str">
        <f t="shared" si="7"/>
        <v>STMSTM2</v>
      </c>
      <c r="K10" s="5" t="str">
        <f t="shared" si="8"/>
        <v>JOEJOE2</v>
      </c>
      <c r="L10" s="7">
        <f t="shared" si="0"/>
        <v>0</v>
      </c>
      <c r="O10" s="8" t="s">
        <v>46</v>
      </c>
      <c r="P10" s="19">
        <f t="shared" si="1"/>
        <v>10</v>
      </c>
      <c r="Q10" s="19">
        <f t="shared" si="2"/>
        <v>5</v>
      </c>
      <c r="R10" s="19">
        <f t="shared" si="3"/>
        <v>5</v>
      </c>
      <c r="S10" s="6">
        <f t="shared" si="4"/>
        <v>5</v>
      </c>
      <c r="T10" s="24">
        <f t="shared" si="5"/>
        <v>0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2.6" customHeight="1" x14ac:dyDescent="0.15">
      <c r="A11" s="29" t="s">
        <v>494</v>
      </c>
      <c r="B11" s="31">
        <f>VLOOKUP(A11,Master!$A:$H,2,FALSE)</f>
        <v>41216</v>
      </c>
      <c r="C11" s="65">
        <f>VLOOKUP(A11,Master!$A:$H,3,FALSE)</f>
        <v>0</v>
      </c>
      <c r="D11" s="31" t="str">
        <f>VLOOKUP(A11,Master!$A:$H,4,FALSE)</f>
        <v>BYE</v>
      </c>
      <c r="E11" s="31" t="s">
        <v>50</v>
      </c>
      <c r="F11" s="31" t="s">
        <v>42</v>
      </c>
      <c r="G11" s="66">
        <f>VLOOKUP(A11,Master!$A:$H,7,FALSE)</f>
        <v>5</v>
      </c>
      <c r="H11" s="31" t="str">
        <f>VLOOKUP(A11,Master!$A:$H,8,FALSE)</f>
        <v>Boys</v>
      </c>
      <c r="I11" s="5" t="str">
        <f t="shared" si="6"/>
        <v>NDA2HSP1</v>
      </c>
      <c r="J11" s="5" t="str">
        <f t="shared" si="7"/>
        <v>BYEHSP1</v>
      </c>
      <c r="K11" s="5" t="str">
        <f t="shared" si="8"/>
        <v>JUDJUD1</v>
      </c>
      <c r="L11" s="7">
        <f t="shared" si="0"/>
        <v>0</v>
      </c>
      <c r="O11" s="8" t="s">
        <v>12</v>
      </c>
      <c r="P11" s="19">
        <f t="shared" si="1"/>
        <v>10</v>
      </c>
      <c r="Q11" s="19">
        <f t="shared" si="2"/>
        <v>5</v>
      </c>
      <c r="R11" s="19">
        <f t="shared" si="3"/>
        <v>5</v>
      </c>
      <c r="S11" s="6">
        <f t="shared" si="4"/>
        <v>5</v>
      </c>
      <c r="T11" s="24">
        <f t="shared" si="5"/>
        <v>1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2.6" customHeight="1" x14ac:dyDescent="0.15">
      <c r="A12" s="29" t="s">
        <v>495</v>
      </c>
      <c r="B12" s="31">
        <f>VLOOKUP(A12,Master!$A:$H,2,FALSE)</f>
        <v>41216</v>
      </c>
      <c r="C12" s="65">
        <f>VLOOKUP(A12,Master!$A:$H,3,FALSE)</f>
        <v>0.625</v>
      </c>
      <c r="D12" s="31" t="str">
        <f>VLOOKUP(A12,Master!$A:$H,4,FALSE)</f>
        <v>JUD</v>
      </c>
      <c r="E12" s="31" t="s">
        <v>9</v>
      </c>
      <c r="F12" s="31" t="s">
        <v>26</v>
      </c>
      <c r="G12" s="66">
        <f>VLOOKUP(A12,Master!$A:$H,7,FALSE)</f>
        <v>5</v>
      </c>
      <c r="H12" s="31" t="str">
        <f>VLOOKUP(A12,Master!$A:$H,8,FALSE)</f>
        <v>Boys</v>
      </c>
      <c r="I12" s="5" t="str">
        <f t="shared" si="6"/>
        <v>BRG2SPC1</v>
      </c>
      <c r="J12" s="5" t="str">
        <f t="shared" si="7"/>
        <v>JUDSPC1</v>
      </c>
      <c r="K12" s="5" t="str">
        <f t="shared" si="8"/>
        <v>JUDJUD2</v>
      </c>
      <c r="L12" s="7">
        <f t="shared" si="0"/>
        <v>0</v>
      </c>
      <c r="O12" s="8" t="s">
        <v>24</v>
      </c>
      <c r="P12" s="19">
        <f t="shared" si="1"/>
        <v>10</v>
      </c>
      <c r="Q12" s="19">
        <f t="shared" si="2"/>
        <v>4</v>
      </c>
      <c r="R12" s="19">
        <f t="shared" si="3"/>
        <v>6</v>
      </c>
      <c r="S12" s="6">
        <f t="shared" si="4"/>
        <v>4</v>
      </c>
      <c r="T12" s="24">
        <f t="shared" si="5"/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2.6" customHeight="1" x14ac:dyDescent="0.15">
      <c r="A13" s="29" t="s">
        <v>496</v>
      </c>
      <c r="B13" s="31">
        <f>VLOOKUP(A13,Master!$A:$H,2,FALSE)</f>
        <v>41216</v>
      </c>
      <c r="C13" s="65">
        <f>VLOOKUP(A13,Master!$A:$H,3,FALSE)</f>
        <v>0.58333333333333304</v>
      </c>
      <c r="D13" s="31" t="str">
        <f>VLOOKUP(A13,Master!$A:$H,4,FALSE)</f>
        <v>OLA</v>
      </c>
      <c r="E13" s="31" t="s">
        <v>20</v>
      </c>
      <c r="F13" s="31" t="s">
        <v>12</v>
      </c>
      <c r="G13" s="66">
        <f>VLOOKUP(A13,Master!$A:$H,7,FALSE)</f>
        <v>5</v>
      </c>
      <c r="H13" s="31" t="str">
        <f>VLOOKUP(A13,Master!$A:$H,8,FALSE)</f>
        <v>Boys</v>
      </c>
      <c r="I13" s="5" t="str">
        <f t="shared" si="6"/>
        <v>OLA1JUD1</v>
      </c>
      <c r="J13" s="5" t="str">
        <f t="shared" si="7"/>
        <v>OLAJUD1</v>
      </c>
      <c r="K13" s="5" t="str">
        <f t="shared" si="8"/>
        <v>JUDJUD3</v>
      </c>
      <c r="L13" s="7">
        <f t="shared" si="0"/>
        <v>0</v>
      </c>
      <c r="O13" s="8" t="s">
        <v>23</v>
      </c>
      <c r="P13" s="19">
        <f t="shared" si="1"/>
        <v>10</v>
      </c>
      <c r="Q13" s="19">
        <f t="shared" si="2"/>
        <v>5</v>
      </c>
      <c r="R13" s="19">
        <f t="shared" si="3"/>
        <v>5</v>
      </c>
      <c r="S13" s="6">
        <f t="shared" si="4"/>
        <v>5</v>
      </c>
      <c r="T13" s="24">
        <f t="shared" si="5"/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2.6" customHeight="1" x14ac:dyDescent="0.15">
      <c r="A14" s="29" t="s">
        <v>497</v>
      </c>
      <c r="B14" s="31">
        <f>VLOOKUP(A14,Master!$A:$H,2,FALSE)</f>
        <v>41216</v>
      </c>
      <c r="C14" s="65">
        <f>VLOOKUP(A14,Master!$A:$H,3,FALSE)</f>
        <v>0.54166666666666696</v>
      </c>
      <c r="D14" s="31" t="str">
        <f>VLOOKUP(A14,Master!$A:$H,4,FALSE)</f>
        <v>JOE</v>
      </c>
      <c r="E14" s="31" t="s">
        <v>25</v>
      </c>
      <c r="F14" s="31" t="s">
        <v>15</v>
      </c>
      <c r="G14" s="66">
        <f>VLOOKUP(A14,Master!$A:$H,7,FALSE)</f>
        <v>5</v>
      </c>
      <c r="H14" s="31" t="str">
        <f>VLOOKUP(A14,Master!$A:$H,8,FALSE)</f>
        <v>Boys</v>
      </c>
      <c r="I14" s="5" t="str">
        <f t="shared" si="6"/>
        <v>OLA2IHM1</v>
      </c>
      <c r="J14" s="5" t="str">
        <f t="shared" si="7"/>
        <v>JOEIHM1</v>
      </c>
      <c r="K14" s="5" t="str">
        <f t="shared" si="8"/>
        <v>NDANDA1</v>
      </c>
      <c r="L14" s="7">
        <f t="shared" si="0"/>
        <v>0</v>
      </c>
      <c r="O14" s="8" t="s">
        <v>48</v>
      </c>
      <c r="P14" s="19">
        <f t="shared" si="1"/>
        <v>10</v>
      </c>
      <c r="Q14" s="19">
        <f t="shared" si="2"/>
        <v>5</v>
      </c>
      <c r="R14" s="19">
        <f t="shared" si="3"/>
        <v>5</v>
      </c>
      <c r="S14" s="6">
        <f t="shared" si="4"/>
        <v>5</v>
      </c>
      <c r="T14" s="24">
        <f t="shared" si="5"/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2.6" customHeight="1" x14ac:dyDescent="0.15">
      <c r="A15" s="29" t="s">
        <v>498</v>
      </c>
      <c r="B15" s="31">
        <f>VLOOKUP(A15,Master!$A:$H,2,FALSE)</f>
        <v>41223</v>
      </c>
      <c r="C15" s="65">
        <f>VLOOKUP(A15,Master!$A:$H,3,FALSE)</f>
        <v>0.625</v>
      </c>
      <c r="D15" s="31" t="str">
        <f>VLOOKUP(A15,Master!$A:$H,4,FALSE)</f>
        <v>CTK</v>
      </c>
      <c r="E15" s="31" t="s">
        <v>47</v>
      </c>
      <c r="F15" s="31" t="s">
        <v>60</v>
      </c>
      <c r="G15" s="66">
        <f>VLOOKUP(A15,Master!$A:$H,7,FALSE)</f>
        <v>5</v>
      </c>
      <c r="H15" s="31" t="str">
        <f>VLOOKUP(A15,Master!$A:$H,8,FALSE)</f>
        <v>Boys</v>
      </c>
      <c r="I15" s="5" t="str">
        <f t="shared" si="6"/>
        <v>OLA3TRN1</v>
      </c>
      <c r="J15" s="5" t="str">
        <f t="shared" si="7"/>
        <v>CTKTRN1</v>
      </c>
      <c r="K15" s="5" t="str">
        <f t="shared" si="8"/>
        <v>NDANDA2</v>
      </c>
      <c r="L15" s="7">
        <f t="shared" si="0"/>
        <v>0</v>
      </c>
      <c r="O15" s="8" t="s">
        <v>50</v>
      </c>
      <c r="P15" s="19">
        <f t="shared" si="1"/>
        <v>10</v>
      </c>
      <c r="Q15" s="19">
        <f t="shared" si="2"/>
        <v>4</v>
      </c>
      <c r="R15" s="19">
        <f t="shared" si="3"/>
        <v>6</v>
      </c>
      <c r="S15" s="6">
        <f t="shared" si="4"/>
        <v>4</v>
      </c>
      <c r="T15" s="24">
        <f t="shared" si="5"/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2.6" customHeight="1" x14ac:dyDescent="0.15">
      <c r="A16" s="29" t="s">
        <v>499</v>
      </c>
      <c r="B16" s="31">
        <f>VLOOKUP(A16,Master!$A:$H,2,FALSE)</f>
        <v>41223</v>
      </c>
      <c r="C16" s="65">
        <f>VLOOKUP(A16,Master!$A:$H,3,FALSE)</f>
        <v>0.58333333333333304</v>
      </c>
      <c r="D16" s="31" t="str">
        <f>VLOOKUP(A16,Master!$A:$H,4,FALSE)</f>
        <v>OLA</v>
      </c>
      <c r="E16" s="31" t="s">
        <v>4</v>
      </c>
      <c r="F16" s="31" t="s">
        <v>49</v>
      </c>
      <c r="G16" s="66">
        <f>VLOOKUP(A16,Master!$A:$H,7,FALSE)</f>
        <v>5</v>
      </c>
      <c r="H16" s="31" t="str">
        <f>VLOOKUP(A16,Master!$A:$H,8,FALSE)</f>
        <v>Boys</v>
      </c>
      <c r="I16" s="5" t="str">
        <f t="shared" si="6"/>
        <v>CTK1SCS1</v>
      </c>
      <c r="J16" s="5" t="str">
        <f t="shared" si="7"/>
        <v>OLASCS1</v>
      </c>
      <c r="K16" s="5" t="str">
        <f t="shared" si="8"/>
        <v>OLAOLA1</v>
      </c>
      <c r="L16" s="7">
        <f t="shared" si="0"/>
        <v>0</v>
      </c>
      <c r="O16" s="8" t="s">
        <v>20</v>
      </c>
      <c r="P16" s="19">
        <f t="shared" si="1"/>
        <v>10</v>
      </c>
      <c r="Q16" s="19">
        <f t="shared" si="2"/>
        <v>5</v>
      </c>
      <c r="R16" s="19">
        <f t="shared" si="3"/>
        <v>5</v>
      </c>
      <c r="S16" s="6">
        <f t="shared" si="4"/>
        <v>5</v>
      </c>
      <c r="T16" s="24">
        <f t="shared" si="5"/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43" ht="12.6" customHeight="1" x14ac:dyDescent="0.15">
      <c r="A17" s="29" t="s">
        <v>500</v>
      </c>
      <c r="B17" s="31">
        <f>VLOOKUP(A17,Master!$A:$H,2,FALSE)</f>
        <v>41223</v>
      </c>
      <c r="C17" s="65">
        <f>VLOOKUP(A17,Master!$A:$H,3,FALSE)</f>
        <v>0.58333333333333404</v>
      </c>
      <c r="D17" s="31" t="str">
        <f>VLOOKUP(A17,Master!$A:$H,4,FALSE)</f>
        <v>IHM</v>
      </c>
      <c r="E17" s="31" t="s">
        <v>48</v>
      </c>
      <c r="F17" s="31" t="s">
        <v>15</v>
      </c>
      <c r="G17" s="66">
        <f>VLOOKUP(A17,Master!$A:$H,7,FALSE)</f>
        <v>5</v>
      </c>
      <c r="H17" s="31" t="str">
        <f>VLOOKUP(A17,Master!$A:$H,8,FALSE)</f>
        <v>Boys</v>
      </c>
      <c r="I17" s="5" t="str">
        <f t="shared" si="6"/>
        <v>NDA1IHM1</v>
      </c>
      <c r="J17" s="5" t="str">
        <f t="shared" si="7"/>
        <v>IHMIHM1</v>
      </c>
      <c r="K17" s="5" t="str">
        <f t="shared" si="8"/>
        <v>OLAOLA2</v>
      </c>
      <c r="L17" s="7">
        <f t="shared" si="0"/>
        <v>0</v>
      </c>
      <c r="O17" s="8" t="s">
        <v>25</v>
      </c>
      <c r="P17" s="19">
        <f t="shared" si="1"/>
        <v>10</v>
      </c>
      <c r="Q17" s="19">
        <f t="shared" si="2"/>
        <v>5</v>
      </c>
      <c r="R17" s="19">
        <f t="shared" si="3"/>
        <v>5</v>
      </c>
      <c r="S17" s="6">
        <f t="shared" si="4"/>
        <v>5</v>
      </c>
      <c r="T17" s="24">
        <f t="shared" si="5"/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43" ht="12.6" customHeight="1" x14ac:dyDescent="0.15">
      <c r="A18" s="29" t="s">
        <v>501</v>
      </c>
      <c r="B18" s="31">
        <f>VLOOKUP(A18,Master!$A:$H,2,FALSE)</f>
        <v>41223</v>
      </c>
      <c r="C18" s="65">
        <f>VLOOKUP(A18,Master!$A:$H,3,FALSE)</f>
        <v>0.58333333333333304</v>
      </c>
      <c r="D18" s="31" t="str">
        <f>VLOOKUP(A18,Master!$A:$H,4,FALSE)</f>
        <v>BRG</v>
      </c>
      <c r="E18" s="31" t="s">
        <v>12</v>
      </c>
      <c r="F18" s="31" t="s">
        <v>25</v>
      </c>
      <c r="G18" s="66">
        <f>VLOOKUP(A18,Master!$A:$H,7,FALSE)</f>
        <v>5</v>
      </c>
      <c r="H18" s="31" t="str">
        <f>VLOOKUP(A18,Master!$A:$H,8,FALSE)</f>
        <v>Boys</v>
      </c>
      <c r="I18" s="5" t="str">
        <f t="shared" si="6"/>
        <v>JUD1OLA2</v>
      </c>
      <c r="J18" s="5" t="str">
        <f t="shared" si="7"/>
        <v>BRGOLA2</v>
      </c>
      <c r="K18" s="5" t="str">
        <f t="shared" si="8"/>
        <v>OLAOLA3</v>
      </c>
      <c r="L18" s="7">
        <f t="shared" si="0"/>
        <v>0</v>
      </c>
      <c r="O18" s="8" t="s">
        <v>47</v>
      </c>
      <c r="P18" s="19">
        <f t="shared" si="1"/>
        <v>10</v>
      </c>
      <c r="Q18" s="19">
        <f t="shared" si="2"/>
        <v>5</v>
      </c>
      <c r="R18" s="19">
        <f t="shared" si="3"/>
        <v>5</v>
      </c>
      <c r="S18" s="6">
        <f t="shared" si="4"/>
        <v>5</v>
      </c>
      <c r="T18" s="24">
        <f t="shared" si="5"/>
        <v>0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43" ht="12.6" customHeight="1" x14ac:dyDescent="0.15">
      <c r="A19" s="29" t="s">
        <v>502</v>
      </c>
      <c r="B19" s="31">
        <f>VLOOKUP(A19,Master!$A:$H,2,FALSE)</f>
        <v>41223</v>
      </c>
      <c r="C19" s="65">
        <f>VLOOKUP(A19,Master!$A:$H,3,FALSE)</f>
        <v>0.54166666666666696</v>
      </c>
      <c r="D19" s="31" t="str">
        <f>VLOOKUP(A19,Master!$A:$H,4,FALSE)</f>
        <v>JOE</v>
      </c>
      <c r="E19" s="31" t="s">
        <v>26</v>
      </c>
      <c r="F19" s="31" t="s">
        <v>20</v>
      </c>
      <c r="G19" s="66">
        <f>VLOOKUP(A19,Master!$A:$H,7,FALSE)</f>
        <v>5</v>
      </c>
      <c r="H19" s="31" t="str">
        <f>VLOOKUP(A19,Master!$A:$H,8,FALSE)</f>
        <v>Boys</v>
      </c>
      <c r="I19" s="5" t="str">
        <f t="shared" si="6"/>
        <v>SPC1OLA1</v>
      </c>
      <c r="J19" s="5" t="str">
        <f t="shared" si="7"/>
        <v>JOEOLA1</v>
      </c>
      <c r="K19" s="5" t="str">
        <f t="shared" si="8"/>
        <v>SCSSCS1</v>
      </c>
      <c r="L19" s="7">
        <f t="shared" si="0"/>
        <v>0</v>
      </c>
      <c r="O19" s="8" t="s">
        <v>49</v>
      </c>
      <c r="P19" s="19">
        <f t="shared" si="1"/>
        <v>10</v>
      </c>
      <c r="Q19" s="19">
        <f t="shared" si="2"/>
        <v>5</v>
      </c>
      <c r="R19" s="19">
        <f t="shared" si="3"/>
        <v>5</v>
      </c>
      <c r="S19" s="6">
        <f t="shared" si="4"/>
        <v>5</v>
      </c>
      <c r="T19" s="24">
        <f t="shared" si="5"/>
        <v>0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43" ht="12.6" customHeight="1" x14ac:dyDescent="0.15">
      <c r="A20" s="29" t="s">
        <v>503</v>
      </c>
      <c r="B20" s="31">
        <f>VLOOKUP(A20,Master!$A:$H,2,FALSE)</f>
        <v>41223</v>
      </c>
      <c r="C20" s="65">
        <f>VLOOKUP(A20,Master!$A:$H,3,FALSE)</f>
        <v>0.5</v>
      </c>
      <c r="D20" s="31" t="str">
        <f>VLOOKUP(A20,Master!$A:$H,4,FALSE)</f>
        <v>SJN</v>
      </c>
      <c r="E20" s="31" t="s">
        <v>42</v>
      </c>
      <c r="F20" s="31" t="s">
        <v>9</v>
      </c>
      <c r="G20" s="66">
        <f>VLOOKUP(A20,Master!$A:$H,7,FALSE)</f>
        <v>5</v>
      </c>
      <c r="H20" s="31" t="str">
        <f>VLOOKUP(A20,Master!$A:$H,8,FALSE)</f>
        <v>Boys</v>
      </c>
      <c r="I20" s="5" t="str">
        <f t="shared" si="6"/>
        <v>HSP1BRG2</v>
      </c>
      <c r="J20" s="5" t="str">
        <f t="shared" si="7"/>
        <v>SJNBRG2</v>
      </c>
      <c r="K20" s="5" t="str">
        <f t="shared" si="8"/>
        <v>SJNSJN1</v>
      </c>
      <c r="L20" s="7">
        <f t="shared" si="0"/>
        <v>0</v>
      </c>
      <c r="O20" s="8" t="s">
        <v>19</v>
      </c>
      <c r="P20" s="19">
        <f t="shared" si="1"/>
        <v>10</v>
      </c>
      <c r="Q20" s="19">
        <f t="shared" si="2"/>
        <v>5</v>
      </c>
      <c r="R20" s="19">
        <f t="shared" si="3"/>
        <v>5</v>
      </c>
      <c r="S20" s="6">
        <f t="shared" si="4"/>
        <v>5</v>
      </c>
      <c r="T20" s="24">
        <f t="shared" si="5"/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43" ht="12.6" customHeight="1" x14ac:dyDescent="0.15">
      <c r="A21" s="29" t="s">
        <v>504</v>
      </c>
      <c r="B21" s="31">
        <f>VLOOKUP(A21,Master!$A:$H,2,FALSE)</f>
        <v>41223</v>
      </c>
      <c r="C21" s="65">
        <f>VLOOKUP(A21,Master!$A:$H,3,FALSE)</f>
        <v>0</v>
      </c>
      <c r="D21" s="31" t="str">
        <f>VLOOKUP(A21,Master!$A:$H,4,FALSE)</f>
        <v>BYE</v>
      </c>
      <c r="E21" s="31" t="s">
        <v>22</v>
      </c>
      <c r="F21" s="31" t="s">
        <v>50</v>
      </c>
      <c r="G21" s="66">
        <f>VLOOKUP(A21,Master!$A:$H,7,FALSE)</f>
        <v>5</v>
      </c>
      <c r="H21" s="31" t="str">
        <f>VLOOKUP(A21,Master!$A:$H,8,FALSE)</f>
        <v>Boys</v>
      </c>
      <c r="I21" s="5" t="str">
        <f t="shared" si="6"/>
        <v>STM2NDA2</v>
      </c>
      <c r="J21" s="5" t="str">
        <f t="shared" si="7"/>
        <v>BYENDA2</v>
      </c>
      <c r="K21" s="5" t="str">
        <f t="shared" si="8"/>
        <v>SJNSJN2</v>
      </c>
      <c r="L21" s="7">
        <f t="shared" si="0"/>
        <v>0</v>
      </c>
      <c r="O21" s="8" t="s">
        <v>13</v>
      </c>
      <c r="P21" s="19">
        <f t="shared" si="1"/>
        <v>10</v>
      </c>
      <c r="Q21" s="19">
        <f t="shared" si="2"/>
        <v>5</v>
      </c>
      <c r="R21" s="19">
        <f t="shared" si="3"/>
        <v>5</v>
      </c>
      <c r="S21" s="6">
        <f t="shared" si="4"/>
        <v>5</v>
      </c>
      <c r="T21" s="24">
        <f t="shared" si="5"/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43" ht="12.6" customHeight="1" x14ac:dyDescent="0.15">
      <c r="A22" s="29" t="s">
        <v>505</v>
      </c>
      <c r="B22" s="31">
        <f>VLOOKUP(A22,Master!$A:$H,2,FALSE)</f>
        <v>41223</v>
      </c>
      <c r="C22" s="65">
        <f>VLOOKUP(A22,Master!$A:$H,3,FALSE)</f>
        <v>0.54166666666666596</v>
      </c>
      <c r="D22" s="31" t="str">
        <f>VLOOKUP(A22,Master!$A:$H,4,FALSE)</f>
        <v>SCS</v>
      </c>
      <c r="E22" s="31" t="s">
        <v>16</v>
      </c>
      <c r="F22" s="31" t="s">
        <v>17</v>
      </c>
      <c r="G22" s="66">
        <f>VLOOKUP(A22,Master!$A:$H,7,FALSE)</f>
        <v>5</v>
      </c>
      <c r="H22" s="31" t="str">
        <f>VLOOKUP(A22,Master!$A:$H,8,FALSE)</f>
        <v>Boys</v>
      </c>
      <c r="I22" s="5" t="str">
        <f t="shared" si="6"/>
        <v>CTK2BYE</v>
      </c>
      <c r="J22" s="5" t="str">
        <f t="shared" si="7"/>
        <v>SCSBYE</v>
      </c>
      <c r="K22" s="5" t="str">
        <f t="shared" si="8"/>
        <v>SPCSPC1</v>
      </c>
      <c r="L22" s="7">
        <f t="shared" si="0"/>
        <v>0</v>
      </c>
      <c r="O22" s="8" t="s">
        <v>26</v>
      </c>
      <c r="P22" s="19">
        <f t="shared" si="1"/>
        <v>10</v>
      </c>
      <c r="Q22" s="19">
        <f t="shared" si="2"/>
        <v>5</v>
      </c>
      <c r="R22" s="19">
        <f t="shared" si="3"/>
        <v>5</v>
      </c>
      <c r="S22" s="6">
        <f t="shared" si="4"/>
        <v>5</v>
      </c>
      <c r="T22" s="24">
        <f t="shared" si="5"/>
        <v>1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43" ht="12.6" customHeight="1" x14ac:dyDescent="0.15">
      <c r="A23" s="29" t="s">
        <v>506</v>
      </c>
      <c r="B23" s="31">
        <f>VLOOKUP(A23,Master!$A:$H,2,FALSE)</f>
        <v>41223</v>
      </c>
      <c r="C23" s="65">
        <f>VLOOKUP(A23,Master!$A:$H,3,FALSE)</f>
        <v>0.5</v>
      </c>
      <c r="D23" s="31" t="str">
        <f>VLOOKUP(A23,Master!$A:$H,4,FALSE)</f>
        <v>STM</v>
      </c>
      <c r="E23" s="31" t="s">
        <v>18</v>
      </c>
      <c r="F23" s="31" t="s">
        <v>7</v>
      </c>
      <c r="G23" s="66">
        <f>VLOOKUP(A23,Master!$A:$H,7,FALSE)</f>
        <v>5</v>
      </c>
      <c r="H23" s="31" t="str">
        <f>VLOOKUP(A23,Master!$A:$H,8,FALSE)</f>
        <v>Boys</v>
      </c>
      <c r="I23" s="5" t="str">
        <f t="shared" si="6"/>
        <v>STM1BRG1</v>
      </c>
      <c r="J23" s="5" t="str">
        <f t="shared" si="7"/>
        <v>STMBRG1</v>
      </c>
      <c r="K23" s="5" t="str">
        <f t="shared" si="8"/>
        <v>SPCSPC2</v>
      </c>
      <c r="L23" s="7">
        <f t="shared" si="0"/>
        <v>4</v>
      </c>
      <c r="O23" s="8" t="s">
        <v>14</v>
      </c>
      <c r="P23" s="19">
        <f t="shared" si="1"/>
        <v>10</v>
      </c>
      <c r="Q23" s="19">
        <f t="shared" si="2"/>
        <v>5</v>
      </c>
      <c r="R23" s="19">
        <f t="shared" si="3"/>
        <v>5</v>
      </c>
      <c r="S23" s="6">
        <f t="shared" si="4"/>
        <v>1</v>
      </c>
      <c r="T23" s="24">
        <f t="shared" si="5"/>
        <v>0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43" ht="12.6" customHeight="1" x14ac:dyDescent="0.15">
      <c r="A24" s="29" t="s">
        <v>507</v>
      </c>
      <c r="B24" s="31">
        <f>VLOOKUP(A24,Master!$A:$H,2,FALSE)</f>
        <v>41223</v>
      </c>
      <c r="C24" s="65">
        <f>VLOOKUP(A24,Master!$A:$H,3,FALSE)</f>
        <v>0.54166666666666696</v>
      </c>
      <c r="D24" s="31" t="str">
        <f>VLOOKUP(A24,Master!$A:$H,4,FALSE)</f>
        <v>MAR-K</v>
      </c>
      <c r="E24" s="31" t="s">
        <v>45</v>
      </c>
      <c r="F24" s="31" t="s">
        <v>43</v>
      </c>
      <c r="G24" s="66">
        <f>VLOOKUP(A24,Master!$A:$H,7,FALSE)</f>
        <v>5</v>
      </c>
      <c r="H24" s="31" t="str">
        <f>VLOOKUP(A24,Master!$A:$H,8,FALSE)</f>
        <v>Boys</v>
      </c>
      <c r="I24" s="5" t="str">
        <f t="shared" si="6"/>
        <v>HSP2JOE1</v>
      </c>
      <c r="J24" s="5" t="str">
        <f t="shared" si="7"/>
        <v>MAR-KJOE1</v>
      </c>
      <c r="K24" s="5" t="str">
        <f t="shared" si="8"/>
        <v>STMSTM1</v>
      </c>
      <c r="L24" s="7">
        <f t="shared" si="0"/>
        <v>0</v>
      </c>
      <c r="O24" s="8" t="s">
        <v>18</v>
      </c>
      <c r="P24" s="19">
        <f t="shared" si="1"/>
        <v>10</v>
      </c>
      <c r="Q24" s="19">
        <f t="shared" si="2"/>
        <v>4</v>
      </c>
      <c r="R24" s="19">
        <f t="shared" si="3"/>
        <v>6</v>
      </c>
      <c r="S24" s="6">
        <f t="shared" si="4"/>
        <v>4</v>
      </c>
      <c r="T24" s="24">
        <f t="shared" si="5"/>
        <v>0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43" ht="12.6" customHeight="1" x14ac:dyDescent="0.15">
      <c r="A25" s="29" t="s">
        <v>508</v>
      </c>
      <c r="B25" s="31">
        <f>VLOOKUP(A25,Master!$A:$H,2,FALSE)</f>
        <v>41223</v>
      </c>
      <c r="C25" s="65">
        <f>VLOOKUP(A25,Master!$A:$H,3,FALSE)</f>
        <v>0.5</v>
      </c>
      <c r="D25" s="31" t="str">
        <f>VLOOKUP(A25,Master!$A:$H,4,FALSE)</f>
        <v>HSP</v>
      </c>
      <c r="E25" s="31" t="s">
        <v>14</v>
      </c>
      <c r="F25" s="31" t="s">
        <v>13</v>
      </c>
      <c r="G25" s="66">
        <f>VLOOKUP(A25,Master!$A:$H,7,FALSE)</f>
        <v>5</v>
      </c>
      <c r="H25" s="31" t="str">
        <f>VLOOKUP(A25,Master!$A:$H,8,FALSE)</f>
        <v>Boys</v>
      </c>
      <c r="I25" s="5" t="str">
        <f t="shared" si="6"/>
        <v>SPC2SJN2</v>
      </c>
      <c r="J25" s="5" t="str">
        <f t="shared" si="7"/>
        <v>HSPSJN2</v>
      </c>
      <c r="K25" s="5" t="str">
        <f t="shared" si="8"/>
        <v>STMSTM2</v>
      </c>
      <c r="L25" s="7">
        <f t="shared" si="0"/>
        <v>3</v>
      </c>
      <c r="M25" s="5"/>
      <c r="N25" s="5"/>
      <c r="O25" s="8" t="s">
        <v>22</v>
      </c>
      <c r="P25" s="19">
        <f t="shared" si="1"/>
        <v>10</v>
      </c>
      <c r="Q25" s="19">
        <f t="shared" si="2"/>
        <v>5</v>
      </c>
      <c r="R25" s="19">
        <f t="shared" si="3"/>
        <v>5</v>
      </c>
      <c r="S25" s="6">
        <f t="shared" si="4"/>
        <v>2</v>
      </c>
      <c r="T25" s="24">
        <f t="shared" si="5"/>
        <v>1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43" ht="12.6" customHeight="1" x14ac:dyDescent="0.15">
      <c r="A26" s="29" t="s">
        <v>509</v>
      </c>
      <c r="B26" s="31">
        <f>VLOOKUP(A26,Master!$A:$H,2,FALSE)</f>
        <v>41223</v>
      </c>
      <c r="C26" s="65">
        <f>VLOOKUP(A26,Master!$A:$H,3,FALSE)</f>
        <v>0.625</v>
      </c>
      <c r="D26" s="31" t="str">
        <f>VLOOKUP(A26,Master!$A:$H,4,FALSE)</f>
        <v>OLA</v>
      </c>
      <c r="E26" s="31" t="s">
        <v>24</v>
      </c>
      <c r="F26" s="31" t="s">
        <v>19</v>
      </c>
      <c r="G26" s="66">
        <f>VLOOKUP(A26,Master!$A:$H,7,FALSE)</f>
        <v>5</v>
      </c>
      <c r="H26" s="31" t="str">
        <f>VLOOKUP(A26,Master!$A:$H,8,FALSE)</f>
        <v>Boys</v>
      </c>
      <c r="I26" s="5" t="str">
        <f t="shared" si="6"/>
        <v>JUD2SJN1</v>
      </c>
      <c r="J26" s="5" t="str">
        <f t="shared" si="7"/>
        <v>OLASJN1</v>
      </c>
      <c r="K26" s="5" t="str">
        <f t="shared" si="8"/>
        <v>STMSTM3</v>
      </c>
      <c r="L26" s="7">
        <f t="shared" si="0"/>
        <v>0</v>
      </c>
      <c r="M26" s="5"/>
      <c r="N26" s="5"/>
      <c r="O26" s="8" t="s">
        <v>59</v>
      </c>
      <c r="P26" s="19">
        <f t="shared" si="1"/>
        <v>0</v>
      </c>
      <c r="Q26" s="19">
        <f t="shared" si="2"/>
        <v>0</v>
      </c>
      <c r="R26" s="19">
        <f t="shared" si="3"/>
        <v>0</v>
      </c>
      <c r="S26" s="6">
        <f t="shared" si="4"/>
        <v>0</v>
      </c>
      <c r="T26" s="24">
        <f t="shared" si="5"/>
        <v>0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43" ht="12.6" customHeight="1" x14ac:dyDescent="0.15">
      <c r="A27" s="29" t="s">
        <v>510</v>
      </c>
      <c r="B27" s="31">
        <f>VLOOKUP(A27,Master!$A:$H,2,FALSE)</f>
        <v>41223</v>
      </c>
      <c r="C27" s="65">
        <f>VLOOKUP(A27,Master!$A:$H,3,FALSE)</f>
        <v>0.54166666666666696</v>
      </c>
      <c r="D27" s="31" t="str">
        <f>VLOOKUP(A27,Master!$A:$H,4,FALSE)</f>
        <v>SJN</v>
      </c>
      <c r="E27" s="31" t="s">
        <v>23</v>
      </c>
      <c r="F27" s="31" t="s">
        <v>46</v>
      </c>
      <c r="G27" s="66">
        <f>VLOOKUP(A27,Master!$A:$H,7,FALSE)</f>
        <v>5</v>
      </c>
      <c r="H27" s="31" t="str">
        <f>VLOOKUP(A27,Master!$A:$H,8,FALSE)</f>
        <v>Boys</v>
      </c>
      <c r="I27" s="5" t="str">
        <f t="shared" si="6"/>
        <v>JUD3JOE2</v>
      </c>
      <c r="J27" s="5" t="str">
        <f t="shared" si="7"/>
        <v>SJNJOE2</v>
      </c>
      <c r="K27" s="5" t="str">
        <f t="shared" si="8"/>
        <v>BYEBYE</v>
      </c>
      <c r="L27" s="7">
        <f t="shared" si="0"/>
        <v>1</v>
      </c>
      <c r="O27" s="8" t="s">
        <v>17</v>
      </c>
      <c r="P27" s="19">
        <f t="shared" si="1"/>
        <v>10</v>
      </c>
      <c r="Q27" s="19">
        <f t="shared" si="2"/>
        <v>10</v>
      </c>
      <c r="R27" s="19">
        <f t="shared" si="3"/>
        <v>0</v>
      </c>
      <c r="S27" s="6">
        <f t="shared" si="4"/>
        <v>9</v>
      </c>
      <c r="T27" s="24">
        <f t="shared" si="5"/>
        <v>0</v>
      </c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43" ht="12.6" customHeight="1" x14ac:dyDescent="0.15">
      <c r="A28" s="29" t="s">
        <v>511</v>
      </c>
      <c r="B28" s="31">
        <f>VLOOKUP(A28,Master!$A:$H,2,FALSE)</f>
        <v>41230</v>
      </c>
      <c r="C28" s="65">
        <f>VLOOKUP(A28,Master!$A:$H,3,FALSE)</f>
        <v>0.54166666666666696</v>
      </c>
      <c r="D28" s="31" t="str">
        <f>VLOOKUP(A28,Master!$A:$H,4,FALSE)</f>
        <v>STM</v>
      </c>
      <c r="E28" s="31" t="s">
        <v>19</v>
      </c>
      <c r="F28" s="31" t="s">
        <v>23</v>
      </c>
      <c r="G28" s="66">
        <f>VLOOKUP(A28,Master!$A:$H,7,FALSE)</f>
        <v>5</v>
      </c>
      <c r="H28" s="31" t="str">
        <f>VLOOKUP(A28,Master!$A:$H,8,FALSE)</f>
        <v>Boys</v>
      </c>
      <c r="I28" s="5" t="str">
        <f t="shared" si="6"/>
        <v>SJN1JUD3</v>
      </c>
      <c r="J28" s="5" t="str">
        <f t="shared" si="7"/>
        <v>STMJUD3</v>
      </c>
      <c r="K28" s="5"/>
      <c r="L28" s="7"/>
    </row>
    <row r="29" spans="1:43" ht="12.6" customHeight="1" x14ac:dyDescent="0.15">
      <c r="A29" s="29" t="s">
        <v>512</v>
      </c>
      <c r="B29" s="31">
        <f>VLOOKUP(A29,Master!$A:$H,2,FALSE)</f>
        <v>41230</v>
      </c>
      <c r="C29" s="65">
        <f>VLOOKUP(A29,Master!$A:$H,3,FALSE)</f>
        <v>0.70833333333333304</v>
      </c>
      <c r="D29" s="31" t="str">
        <f>VLOOKUP(A29,Master!$A:$H,4,FALSE)</f>
        <v>CTK</v>
      </c>
      <c r="E29" s="31" t="s">
        <v>46</v>
      </c>
      <c r="F29" s="31" t="s">
        <v>47</v>
      </c>
      <c r="G29" s="66">
        <f>VLOOKUP(A29,Master!$A:$H,7,FALSE)</f>
        <v>5</v>
      </c>
      <c r="H29" s="31" t="str">
        <f>VLOOKUP(A29,Master!$A:$H,8,FALSE)</f>
        <v>Boys</v>
      </c>
      <c r="I29" s="5" t="str">
        <f t="shared" si="6"/>
        <v>JOE2OLA3</v>
      </c>
      <c r="J29" s="5" t="str">
        <f t="shared" si="7"/>
        <v>CTKOLA3</v>
      </c>
      <c r="K29" s="5"/>
      <c r="L29" s="7"/>
      <c r="Q29" s="74" t="s">
        <v>27</v>
      </c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6"/>
    </row>
    <row r="30" spans="1:43" ht="12.6" customHeight="1" x14ac:dyDescent="0.15">
      <c r="A30" s="29" t="s">
        <v>513</v>
      </c>
      <c r="B30" s="31">
        <f>VLOOKUP(A30,Master!$A:$H,2,FALSE)</f>
        <v>41230</v>
      </c>
      <c r="C30" s="65">
        <f>VLOOKUP(A30,Master!$A:$H,3,FALSE)</f>
        <v>0.58333333333333304</v>
      </c>
      <c r="D30" s="31" t="str">
        <f>VLOOKUP(A30,Master!$A:$H,4,FALSE)</f>
        <v>SPC</v>
      </c>
      <c r="E30" s="31" t="s">
        <v>49</v>
      </c>
      <c r="F30" s="31" t="s">
        <v>60</v>
      </c>
      <c r="G30" s="66">
        <f>VLOOKUP(A30,Master!$A:$H,7,FALSE)</f>
        <v>5</v>
      </c>
      <c r="H30" s="31" t="str">
        <f>VLOOKUP(A30,Master!$A:$H,8,FALSE)</f>
        <v>Boys</v>
      </c>
      <c r="I30" s="5" t="str">
        <f t="shared" si="6"/>
        <v>SCS1TRN1</v>
      </c>
      <c r="J30" s="5" t="str">
        <f t="shared" si="7"/>
        <v>SPCTRN1</v>
      </c>
      <c r="K30" s="5"/>
      <c r="L30" s="7"/>
      <c r="M30" s="5"/>
      <c r="N30" s="5"/>
      <c r="P30" s="9"/>
      <c r="Q30" s="10" t="str">
        <f>O2</f>
        <v>BRG1</v>
      </c>
      <c r="R30" s="10" t="str">
        <f>O3</f>
        <v>BRG2</v>
      </c>
      <c r="S30" s="10" t="str">
        <f>O4</f>
        <v>CTK1</v>
      </c>
      <c r="T30" s="10" t="str">
        <f>O5</f>
        <v>CTK2</v>
      </c>
      <c r="U30" s="10" t="str">
        <f>O6</f>
        <v>HSP1</v>
      </c>
      <c r="V30" s="10" t="str">
        <f>O7</f>
        <v>HSP2</v>
      </c>
      <c r="W30" s="10" t="str">
        <f>O8</f>
        <v>IHM1</v>
      </c>
      <c r="X30" s="10" t="str">
        <f>O9</f>
        <v>JOE1</v>
      </c>
      <c r="Y30" s="10" t="str">
        <f>O10</f>
        <v>JOE2</v>
      </c>
      <c r="Z30" s="10" t="str">
        <f>O11</f>
        <v>JUD1</v>
      </c>
      <c r="AA30" s="10" t="str">
        <f>O12</f>
        <v>JUD2</v>
      </c>
      <c r="AB30" s="10" t="str">
        <f>O13</f>
        <v>JUD3</v>
      </c>
      <c r="AC30" s="10" t="str">
        <f>O14</f>
        <v>NDA1</v>
      </c>
      <c r="AD30" s="10" t="str">
        <f>O15</f>
        <v>NDA2</v>
      </c>
      <c r="AE30" s="10" t="str">
        <f>O16</f>
        <v>OLA1</v>
      </c>
      <c r="AF30" s="10" t="str">
        <f>O17</f>
        <v>OLA2</v>
      </c>
      <c r="AG30" s="10" t="str">
        <f>O18</f>
        <v>OLA3</v>
      </c>
      <c r="AH30" s="10" t="str">
        <f>O19</f>
        <v>SCS1</v>
      </c>
      <c r="AI30" s="10" t="str">
        <f>O20</f>
        <v>SJN1</v>
      </c>
      <c r="AJ30" s="10" t="str">
        <f>O21</f>
        <v>SJN2</v>
      </c>
      <c r="AK30" s="10" t="str">
        <f>O22</f>
        <v>SPC1</v>
      </c>
      <c r="AL30" s="10" t="str">
        <f>O23</f>
        <v>SPC2</v>
      </c>
      <c r="AM30" s="10" t="str">
        <f>O24</f>
        <v>STM1</v>
      </c>
      <c r="AN30" s="10" t="str">
        <f>O25</f>
        <v>STM2</v>
      </c>
      <c r="AO30" s="10" t="str">
        <f>O26</f>
        <v>STM3</v>
      </c>
      <c r="AP30" s="10" t="str">
        <f>O27</f>
        <v>BYE</v>
      </c>
      <c r="AQ30" s="10" t="s">
        <v>29</v>
      </c>
    </row>
    <row r="31" spans="1:43" ht="12.6" customHeight="1" x14ac:dyDescent="0.15">
      <c r="A31" s="29" t="s">
        <v>514</v>
      </c>
      <c r="B31" s="31">
        <f>VLOOKUP(A31,Master!$A:$H,2,FALSE)</f>
        <v>41230</v>
      </c>
      <c r="C31" s="65">
        <f>VLOOKUP(A31,Master!$A:$H,3,FALSE)</f>
        <v>0.5</v>
      </c>
      <c r="D31" s="31" t="str">
        <f>VLOOKUP(A31,Master!$A:$H,4,FALSE)</f>
        <v>JUD</v>
      </c>
      <c r="E31" s="31" t="s">
        <v>48</v>
      </c>
      <c r="F31" s="31" t="s">
        <v>4</v>
      </c>
      <c r="G31" s="66">
        <f>VLOOKUP(A31,Master!$A:$H,7,FALSE)</f>
        <v>5</v>
      </c>
      <c r="H31" s="31" t="str">
        <f>VLOOKUP(A31,Master!$A:$H,8,FALSE)</f>
        <v>Boys</v>
      </c>
      <c r="I31" s="5" t="str">
        <f t="shared" si="6"/>
        <v>NDA1CTK1</v>
      </c>
      <c r="J31" s="5" t="str">
        <f t="shared" si="7"/>
        <v>JUDCTK1</v>
      </c>
      <c r="K31" s="5"/>
      <c r="L31" s="7"/>
      <c r="M31" s="5"/>
      <c r="N31" s="5"/>
      <c r="O31" s="77" t="s">
        <v>41</v>
      </c>
      <c r="P31" s="8" t="str">
        <f t="shared" ref="P31:P56" si="9">O2</f>
        <v>BRG1</v>
      </c>
      <c r="Q31" s="10"/>
      <c r="R31" s="40">
        <f>SUM(COUNTIF($I$2:$I$141,CONCATENATE($P31,$R$30)))</f>
        <v>0</v>
      </c>
      <c r="S31" s="40">
        <f>SUM(COUNTIF($I$2:$I$141,CONCATENATE($P31,$S$30)))</f>
        <v>1</v>
      </c>
      <c r="T31" s="40">
        <f>SUM(COUNTIF($I$2:$I$141,CONCATENATE($P31,$T$30)))</f>
        <v>0</v>
      </c>
      <c r="U31" s="40">
        <f>SUM(COUNTIF($I$2:$I$141,CONCATENATE($P31,$U$30)))</f>
        <v>0</v>
      </c>
      <c r="V31" s="40">
        <f>SUM(COUNTIF($I$2:$I$141,CONCATENATE($P31,$V$30)))</f>
        <v>0</v>
      </c>
      <c r="W31" s="40">
        <f t="shared" ref="W31:W36" si="10">SUM(COUNTIF($I$2:$I$141,CONCATENATE($P31,$W$30)))</f>
        <v>0</v>
      </c>
      <c r="X31" s="40">
        <f t="shared" ref="X31:X37" si="11">SUM(COUNTIF($I$2:$I$141,CONCATENATE($P31,$X$30)))</f>
        <v>0</v>
      </c>
      <c r="Y31" s="40">
        <f t="shared" ref="Y31:Y38" si="12">SUM(COUNTIF($I$2:$I$141,CONCATENATE($P31,$Y$30)))</f>
        <v>0</v>
      </c>
      <c r="Z31" s="40">
        <f t="shared" ref="Z31:Z39" si="13">SUM(COUNTIF($I$2:$I$141,CONCATENATE($P31,$Z$30)))</f>
        <v>0</v>
      </c>
      <c r="AA31" s="40">
        <f t="shared" ref="AA31:AA40" si="14">SUM(COUNTIF($I$2:$I$141,CONCATENATE($P31,$AA$30)))</f>
        <v>0</v>
      </c>
      <c r="AB31" s="40">
        <f t="shared" ref="AB31:AB41" si="15">SUM(COUNTIF($I$2:$I$141,CONCATENATE($P31,$AB$30)))</f>
        <v>0</v>
      </c>
      <c r="AC31" s="40">
        <f t="shared" ref="AC31:AC42" si="16">SUM(COUNTIF($I$2:$I$141,CONCATENATE($P31,$AC$30)))</f>
        <v>0</v>
      </c>
      <c r="AD31" s="40">
        <f t="shared" ref="AD31:AD43" si="17">SUM(COUNTIF($I$2:$I$141,CONCATENATE($P31,$AD$30)))</f>
        <v>0</v>
      </c>
      <c r="AE31" s="40">
        <f t="shared" ref="AE31:AE44" si="18">SUM(COUNTIF($I$2:$I$141,CONCATENATE($P31,$AE$30)))</f>
        <v>0</v>
      </c>
      <c r="AF31" s="40">
        <f t="shared" ref="AF31:AF45" si="19">SUM(COUNTIF($I$2:$I$141,CONCATENATE($P31,$AF$30)))</f>
        <v>0</v>
      </c>
      <c r="AG31" s="40">
        <f t="shared" ref="AG31:AG46" si="20">SUM(COUNTIF($I$2:$I$141,CONCATENATE($P31,$AG$30)))</f>
        <v>1</v>
      </c>
      <c r="AH31" s="40">
        <f t="shared" ref="AH31:AH47" si="21">SUM(COUNTIF($I$2:$I$141,CONCATENATE($P31,$AH$30)))</f>
        <v>1</v>
      </c>
      <c r="AI31" s="40">
        <f t="shared" ref="AI31:AI48" si="22">SUM(COUNTIF($I$2:$I$141,CONCATENATE($P31,$AI$30)))</f>
        <v>0</v>
      </c>
      <c r="AJ31" s="40">
        <f t="shared" ref="AJ31:AJ49" si="23">SUM(COUNTIF($I$2:$I$141,CONCATENATE($P31,$AJ$30)))</f>
        <v>0</v>
      </c>
      <c r="AK31" s="40">
        <f t="shared" ref="AK31:AK50" si="24">SUM(COUNTIF($I$2:$I$141,CONCATENATE($P31,$AK$30)))</f>
        <v>0</v>
      </c>
      <c r="AL31" s="40">
        <f t="shared" ref="AL31:AL51" si="25">SUM(COUNTIF($I$2:$I$141,CONCATENATE($P31,$AL$30)))</f>
        <v>1</v>
      </c>
      <c r="AM31" s="40">
        <f t="shared" ref="AM31:AM52" si="26">SUM(COUNTIF($I$2:$I$141,CONCATENATE($P31,$AM$30)))</f>
        <v>0</v>
      </c>
      <c r="AN31" s="40">
        <f t="shared" ref="AN31:AN53" si="27">SUM(COUNTIF($I$2:$I$141,CONCATENATE($P31,$AN$30)))</f>
        <v>0</v>
      </c>
      <c r="AO31" s="40">
        <f t="shared" ref="AO31:AO54" si="28">SUM(COUNTIF($I$2:$I$141,CONCATENATE($P31,$AO$30)))</f>
        <v>0</v>
      </c>
      <c r="AP31" s="40">
        <f t="shared" ref="AP31:AP55" si="29">SUM(COUNTIF($I$2:$I$141,CONCATENATE($P31,$AP$30)))</f>
        <v>1</v>
      </c>
      <c r="AQ31" s="23">
        <f t="shared" ref="AQ31:AQ57" si="30">SUM(Q31:AP31)</f>
        <v>5</v>
      </c>
    </row>
    <row r="32" spans="1:43" ht="12.6" customHeight="1" x14ac:dyDescent="0.15">
      <c r="A32" s="29" t="s">
        <v>515</v>
      </c>
      <c r="B32" s="31">
        <f>VLOOKUP(A32,Master!$A:$H,2,FALSE)</f>
        <v>41230</v>
      </c>
      <c r="C32" s="65">
        <f>VLOOKUP(A32,Master!$A:$H,3,FALSE)</f>
        <v>0.54166666666666696</v>
      </c>
      <c r="D32" s="31" t="str">
        <f>VLOOKUP(A32,Master!$A:$H,4,FALSE)</f>
        <v>JOE</v>
      </c>
      <c r="E32" s="31" t="s">
        <v>12</v>
      </c>
      <c r="F32" s="31" t="s">
        <v>15</v>
      </c>
      <c r="G32" s="66">
        <f>VLOOKUP(A32,Master!$A:$H,7,FALSE)</f>
        <v>5</v>
      </c>
      <c r="H32" s="31" t="str">
        <f>VLOOKUP(A32,Master!$A:$H,8,FALSE)</f>
        <v>Boys</v>
      </c>
      <c r="I32" s="5" t="str">
        <f t="shared" si="6"/>
        <v>JUD1IHM1</v>
      </c>
      <c r="J32" s="5" t="str">
        <f t="shared" si="7"/>
        <v>JOEIHM1</v>
      </c>
      <c r="K32" s="5"/>
      <c r="L32" s="7"/>
      <c r="M32" s="5"/>
      <c r="N32" s="5"/>
      <c r="O32" s="78"/>
      <c r="P32" s="8" t="str">
        <f t="shared" si="9"/>
        <v>BRG2</v>
      </c>
      <c r="Q32" s="40">
        <f>COUNTIF($I$2:$I$141,CONCATENATE($P$32,Q$30))</f>
        <v>0</v>
      </c>
      <c r="R32" s="10"/>
      <c r="S32" s="40">
        <f>SUM(COUNTIF($I$2:$I$141,CONCATENATE($P32,$S$30)))</f>
        <v>0</v>
      </c>
      <c r="T32" s="40">
        <f>SUM(COUNTIF($I$2:$I$141,CONCATENATE($P32,$T$30)))</f>
        <v>0</v>
      </c>
      <c r="U32" s="40">
        <f>SUM(COUNTIF($I$2:$I$141,CONCATENATE($P32,$U$30)))</f>
        <v>0</v>
      </c>
      <c r="V32" s="40">
        <f>SUM(COUNTIF($I$2:$I$141,CONCATENATE($P32,$V$30)))</f>
        <v>0</v>
      </c>
      <c r="W32" s="40">
        <f t="shared" si="10"/>
        <v>0</v>
      </c>
      <c r="X32" s="40">
        <f t="shared" si="11"/>
        <v>0</v>
      </c>
      <c r="Y32" s="40">
        <f t="shared" si="12"/>
        <v>0</v>
      </c>
      <c r="Z32" s="40">
        <f t="shared" si="13"/>
        <v>0</v>
      </c>
      <c r="AA32" s="40">
        <f t="shared" si="14"/>
        <v>0</v>
      </c>
      <c r="AB32" s="40">
        <f t="shared" si="15"/>
        <v>1</v>
      </c>
      <c r="AC32" s="40">
        <f t="shared" si="16"/>
        <v>0</v>
      </c>
      <c r="AD32" s="40">
        <f t="shared" si="17"/>
        <v>0</v>
      </c>
      <c r="AE32" s="40">
        <f t="shared" si="18"/>
        <v>0</v>
      </c>
      <c r="AF32" s="40">
        <f t="shared" si="19"/>
        <v>0</v>
      </c>
      <c r="AG32" s="40">
        <f t="shared" si="20"/>
        <v>0</v>
      </c>
      <c r="AH32" s="40">
        <f t="shared" si="21"/>
        <v>0</v>
      </c>
      <c r="AI32" s="40">
        <f t="shared" si="22"/>
        <v>0</v>
      </c>
      <c r="AJ32" s="40">
        <f t="shared" si="23"/>
        <v>0</v>
      </c>
      <c r="AK32" s="40">
        <f t="shared" si="24"/>
        <v>1</v>
      </c>
      <c r="AL32" s="40">
        <f t="shared" si="25"/>
        <v>1</v>
      </c>
      <c r="AM32" s="40">
        <f t="shared" si="26"/>
        <v>0</v>
      </c>
      <c r="AN32" s="40">
        <f t="shared" si="27"/>
        <v>1</v>
      </c>
      <c r="AO32" s="40">
        <f t="shared" si="28"/>
        <v>0</v>
      </c>
      <c r="AP32" s="40">
        <f t="shared" si="29"/>
        <v>1</v>
      </c>
      <c r="AQ32" s="23">
        <f t="shared" si="30"/>
        <v>5</v>
      </c>
    </row>
    <row r="33" spans="1:43" ht="12.6" customHeight="1" x14ac:dyDescent="0.15">
      <c r="A33" s="29" t="s">
        <v>516</v>
      </c>
      <c r="B33" s="31">
        <f>VLOOKUP(A33,Master!$A:$H,2,FALSE)</f>
        <v>41230</v>
      </c>
      <c r="C33" s="65">
        <f>VLOOKUP(A33,Master!$A:$H,3,FALSE)</f>
        <v>0.5</v>
      </c>
      <c r="D33" s="31" t="str">
        <f>VLOOKUP(A33,Master!$A:$H,4,FALSE)</f>
        <v>BRG</v>
      </c>
      <c r="E33" s="31" t="s">
        <v>26</v>
      </c>
      <c r="F33" s="31" t="s">
        <v>25</v>
      </c>
      <c r="G33" s="66">
        <f>VLOOKUP(A33,Master!$A:$H,7,FALSE)</f>
        <v>5</v>
      </c>
      <c r="H33" s="31" t="str">
        <f>VLOOKUP(A33,Master!$A:$H,8,FALSE)</f>
        <v>Boys</v>
      </c>
      <c r="I33" s="5" t="str">
        <f t="shared" si="6"/>
        <v>SPC1OLA2</v>
      </c>
      <c r="J33" s="5" t="str">
        <f t="shared" si="7"/>
        <v>BRGOLA2</v>
      </c>
      <c r="K33" s="5"/>
      <c r="L33" s="7"/>
      <c r="M33" s="5"/>
      <c r="N33" s="5"/>
      <c r="O33" s="78"/>
      <c r="P33" s="8" t="str">
        <f t="shared" si="9"/>
        <v>CTK1</v>
      </c>
      <c r="Q33" s="40">
        <f>COUNTIF($I$2:$I$141,CONCATENATE($P$33,Q$30))</f>
        <v>0</v>
      </c>
      <c r="R33" s="40">
        <f>COUNTIF($I$2:$I$141,CONCATENATE($P$33,R$30))</f>
        <v>0</v>
      </c>
      <c r="S33" s="10"/>
      <c r="T33" s="40">
        <f>SUM(COUNTIF($I$2:$I$141,CONCATENATE($P33,$T$30)))</f>
        <v>0</v>
      </c>
      <c r="U33" s="40">
        <f>SUM(COUNTIF($I$2:$I$141,CONCATENATE($P33,$U$30)))</f>
        <v>0</v>
      </c>
      <c r="V33" s="40">
        <f>SUM(COUNTIF($I$2:$I$141,CONCATENATE($P33,$V$30)))</f>
        <v>0</v>
      </c>
      <c r="W33" s="40">
        <f t="shared" si="10"/>
        <v>1</v>
      </c>
      <c r="X33" s="40">
        <f t="shared" si="11"/>
        <v>0</v>
      </c>
      <c r="Y33" s="40">
        <f t="shared" si="12"/>
        <v>0</v>
      </c>
      <c r="Z33" s="40">
        <f t="shared" si="13"/>
        <v>0</v>
      </c>
      <c r="AA33" s="40">
        <f t="shared" si="14"/>
        <v>0</v>
      </c>
      <c r="AB33" s="40">
        <f t="shared" si="15"/>
        <v>0</v>
      </c>
      <c r="AC33" s="40">
        <f t="shared" si="16"/>
        <v>0</v>
      </c>
      <c r="AD33" s="40">
        <f t="shared" si="17"/>
        <v>0</v>
      </c>
      <c r="AE33" s="40">
        <f t="shared" si="18"/>
        <v>0</v>
      </c>
      <c r="AF33" s="40">
        <f t="shared" si="19"/>
        <v>0</v>
      </c>
      <c r="AG33" s="40">
        <f t="shared" si="20"/>
        <v>1</v>
      </c>
      <c r="AH33" s="40">
        <f t="shared" si="21"/>
        <v>1</v>
      </c>
      <c r="AI33" s="40">
        <f t="shared" si="22"/>
        <v>1</v>
      </c>
      <c r="AJ33" s="40">
        <f t="shared" si="23"/>
        <v>0</v>
      </c>
      <c r="AK33" s="40">
        <f t="shared" si="24"/>
        <v>0</v>
      </c>
      <c r="AL33" s="40">
        <f t="shared" si="25"/>
        <v>0</v>
      </c>
      <c r="AM33" s="40">
        <f t="shared" si="26"/>
        <v>0</v>
      </c>
      <c r="AN33" s="40">
        <f t="shared" si="27"/>
        <v>0</v>
      </c>
      <c r="AO33" s="40">
        <f t="shared" si="28"/>
        <v>0</v>
      </c>
      <c r="AP33" s="40">
        <f t="shared" si="29"/>
        <v>0</v>
      </c>
      <c r="AQ33" s="23">
        <f t="shared" si="30"/>
        <v>4</v>
      </c>
    </row>
    <row r="34" spans="1:43" ht="12.6" customHeight="1" x14ac:dyDescent="0.15">
      <c r="A34" s="29" t="s">
        <v>517</v>
      </c>
      <c r="B34" s="31">
        <f>VLOOKUP(A34,Master!$A:$H,2,FALSE)</f>
        <v>41230</v>
      </c>
      <c r="C34" s="65">
        <f>VLOOKUP(A34,Master!$A:$H,3,FALSE)</f>
        <v>0.75</v>
      </c>
      <c r="D34" s="31" t="str">
        <f>VLOOKUP(A34,Master!$A:$H,4,FALSE)</f>
        <v>CTK</v>
      </c>
      <c r="E34" s="31" t="s">
        <v>42</v>
      </c>
      <c r="F34" s="31" t="s">
        <v>20</v>
      </c>
      <c r="G34" s="66">
        <f>VLOOKUP(A34,Master!$A:$H,7,FALSE)</f>
        <v>5</v>
      </c>
      <c r="H34" s="31" t="str">
        <f>VLOOKUP(A34,Master!$A:$H,8,FALSE)</f>
        <v>Boys</v>
      </c>
      <c r="I34" s="5" t="str">
        <f t="shared" si="6"/>
        <v>HSP1OLA1</v>
      </c>
      <c r="J34" s="5" t="str">
        <f t="shared" si="7"/>
        <v>CTKOLA1</v>
      </c>
      <c r="K34" s="5"/>
      <c r="L34" s="7"/>
      <c r="M34" s="5"/>
      <c r="N34" s="5"/>
      <c r="O34" s="78"/>
      <c r="P34" s="8" t="str">
        <f t="shared" si="9"/>
        <v>CTK2</v>
      </c>
      <c r="Q34" s="40">
        <f>COUNTIF($I$2:$I$141,CONCATENATE($P$34,Q$30))</f>
        <v>0</v>
      </c>
      <c r="R34" s="40">
        <f>COUNTIF($I$2:$I$141,CONCATENATE($P$34,R$30))</f>
        <v>0</v>
      </c>
      <c r="S34" s="40">
        <f>COUNTIF($I$2:$I$141,CONCATENATE($P$34,S$30))</f>
        <v>0</v>
      </c>
      <c r="T34" s="10"/>
      <c r="U34" s="40">
        <f>SUM(COUNTIF($I$2:$I$141,CONCATENATE($P34,$U$30)))</f>
        <v>0</v>
      </c>
      <c r="V34" s="40">
        <f>SUM(COUNTIF($I$2:$I$141,CONCATENATE($P34,$V$30)))</f>
        <v>1</v>
      </c>
      <c r="W34" s="40">
        <f t="shared" si="10"/>
        <v>0</v>
      </c>
      <c r="X34" s="40">
        <f t="shared" si="11"/>
        <v>0</v>
      </c>
      <c r="Y34" s="40">
        <f t="shared" si="12"/>
        <v>0</v>
      </c>
      <c r="Z34" s="40">
        <f t="shared" si="13"/>
        <v>0</v>
      </c>
      <c r="AA34" s="40">
        <f t="shared" si="14"/>
        <v>0</v>
      </c>
      <c r="AB34" s="40">
        <f t="shared" si="15"/>
        <v>1</v>
      </c>
      <c r="AC34" s="40">
        <f t="shared" si="16"/>
        <v>1</v>
      </c>
      <c r="AD34" s="40">
        <f t="shared" si="17"/>
        <v>0</v>
      </c>
      <c r="AE34" s="40">
        <f t="shared" si="18"/>
        <v>0</v>
      </c>
      <c r="AF34" s="40">
        <f t="shared" si="19"/>
        <v>0</v>
      </c>
      <c r="AG34" s="40">
        <f t="shared" si="20"/>
        <v>0</v>
      </c>
      <c r="AH34" s="40">
        <f t="shared" si="21"/>
        <v>0</v>
      </c>
      <c r="AI34" s="40">
        <f t="shared" si="22"/>
        <v>0</v>
      </c>
      <c r="AJ34" s="40">
        <f t="shared" si="23"/>
        <v>0</v>
      </c>
      <c r="AK34" s="40">
        <f t="shared" si="24"/>
        <v>0</v>
      </c>
      <c r="AL34" s="40">
        <f t="shared" si="25"/>
        <v>0</v>
      </c>
      <c r="AM34" s="40">
        <f t="shared" si="26"/>
        <v>0</v>
      </c>
      <c r="AN34" s="40">
        <f t="shared" si="27"/>
        <v>1</v>
      </c>
      <c r="AO34" s="40">
        <f t="shared" si="28"/>
        <v>0</v>
      </c>
      <c r="AP34" s="40">
        <f t="shared" si="29"/>
        <v>1</v>
      </c>
      <c r="AQ34" s="23">
        <f t="shared" si="30"/>
        <v>5</v>
      </c>
    </row>
    <row r="35" spans="1:43" ht="12.6" customHeight="1" x14ac:dyDescent="0.15">
      <c r="A35" s="29" t="s">
        <v>518</v>
      </c>
      <c r="B35" s="31">
        <f>VLOOKUP(A35,Master!$A:$H,2,FALSE)</f>
        <v>41230</v>
      </c>
      <c r="C35" s="65">
        <f>VLOOKUP(A35,Master!$A:$H,3,FALSE)</f>
        <v>0.45833333333333298</v>
      </c>
      <c r="D35" s="31" t="str">
        <f>VLOOKUP(A35,Master!$A:$H,4,FALSE)</f>
        <v>SJN</v>
      </c>
      <c r="E35" s="31" t="s">
        <v>9</v>
      </c>
      <c r="F35" s="31" t="s">
        <v>22</v>
      </c>
      <c r="G35" s="66">
        <f>VLOOKUP(A35,Master!$A:$H,7,FALSE)</f>
        <v>5</v>
      </c>
      <c r="H35" s="31" t="str">
        <f>VLOOKUP(A35,Master!$A:$H,8,FALSE)</f>
        <v>Boys</v>
      </c>
      <c r="I35" s="5" t="str">
        <f t="shared" si="6"/>
        <v>BRG2STM2</v>
      </c>
      <c r="J35" s="5" t="str">
        <f t="shared" si="7"/>
        <v>SJNSTM2</v>
      </c>
      <c r="K35" s="5"/>
      <c r="L35" s="7"/>
      <c r="M35" s="5"/>
      <c r="N35" s="5"/>
      <c r="O35" s="78"/>
      <c r="P35" s="8" t="str">
        <f t="shared" si="9"/>
        <v>HSP1</v>
      </c>
      <c r="Q35" s="40">
        <f>COUNTIF($I$2:$I$141,CONCATENATE($P$35,Q$30))</f>
        <v>0</v>
      </c>
      <c r="R35" s="40">
        <f>COUNTIF($I$2:$I$141,CONCATENATE($P$35,R$30))</f>
        <v>1</v>
      </c>
      <c r="S35" s="40">
        <f>COUNTIF($I$2:$I$141,CONCATENATE($P$35,S$30))</f>
        <v>0</v>
      </c>
      <c r="T35" s="40">
        <f>COUNTIF($I$2:$I$141,CONCATENATE($P$35,T$30))</f>
        <v>0</v>
      </c>
      <c r="U35" s="10"/>
      <c r="V35" s="40">
        <f>SUM(COUNTIF($I$2:$I$141,CONCATENATE($P35,$V$30)))</f>
        <v>0</v>
      </c>
      <c r="W35" s="40">
        <f t="shared" si="10"/>
        <v>1</v>
      </c>
      <c r="X35" s="40">
        <f t="shared" si="11"/>
        <v>0</v>
      </c>
      <c r="Y35" s="40">
        <f t="shared" si="12"/>
        <v>0</v>
      </c>
      <c r="Z35" s="40">
        <f t="shared" si="13"/>
        <v>1</v>
      </c>
      <c r="AA35" s="40">
        <f t="shared" si="14"/>
        <v>0</v>
      </c>
      <c r="AB35" s="40">
        <f t="shared" si="15"/>
        <v>0</v>
      </c>
      <c r="AC35" s="40">
        <f t="shared" si="16"/>
        <v>0</v>
      </c>
      <c r="AD35" s="40">
        <f t="shared" si="17"/>
        <v>0</v>
      </c>
      <c r="AE35" s="40">
        <f t="shared" si="18"/>
        <v>1</v>
      </c>
      <c r="AF35" s="40">
        <f t="shared" si="19"/>
        <v>0</v>
      </c>
      <c r="AG35" s="40">
        <f t="shared" si="20"/>
        <v>0</v>
      </c>
      <c r="AH35" s="40">
        <f t="shared" si="21"/>
        <v>0</v>
      </c>
      <c r="AI35" s="40">
        <f t="shared" si="22"/>
        <v>0</v>
      </c>
      <c r="AJ35" s="40">
        <f t="shared" si="23"/>
        <v>0</v>
      </c>
      <c r="AK35" s="40">
        <f t="shared" si="24"/>
        <v>1</v>
      </c>
      <c r="AL35" s="40">
        <f t="shared" si="25"/>
        <v>0</v>
      </c>
      <c r="AM35" s="40">
        <f t="shared" si="26"/>
        <v>0</v>
      </c>
      <c r="AN35" s="40">
        <f t="shared" si="27"/>
        <v>0</v>
      </c>
      <c r="AO35" s="40">
        <f t="shared" si="28"/>
        <v>0</v>
      </c>
      <c r="AP35" s="40">
        <f t="shared" si="29"/>
        <v>1</v>
      </c>
      <c r="AQ35" s="23">
        <f t="shared" si="30"/>
        <v>6</v>
      </c>
    </row>
    <row r="36" spans="1:43" ht="12.6" customHeight="1" x14ac:dyDescent="0.15">
      <c r="A36" s="29" t="s">
        <v>519</v>
      </c>
      <c r="B36" s="31">
        <f>VLOOKUP(A36,Master!$A:$H,2,FALSE)</f>
        <v>41230</v>
      </c>
      <c r="C36" s="65">
        <f>VLOOKUP(A36,Master!$A:$H,3,FALSE)</f>
        <v>0</v>
      </c>
      <c r="D36" s="31" t="str">
        <f>VLOOKUP(A36,Master!$A:$H,4,FALSE)</f>
        <v>BYE</v>
      </c>
      <c r="E36" s="31" t="s">
        <v>50</v>
      </c>
      <c r="F36" s="31" t="s">
        <v>17</v>
      </c>
      <c r="G36" s="66">
        <f>VLOOKUP(A36,Master!$A:$H,7,FALSE)</f>
        <v>5</v>
      </c>
      <c r="H36" s="31" t="str">
        <f>VLOOKUP(A36,Master!$A:$H,8,FALSE)</f>
        <v>Boys</v>
      </c>
      <c r="I36" s="5" t="str">
        <f t="shared" si="6"/>
        <v>NDA2BYE</v>
      </c>
      <c r="J36" s="5" t="str">
        <f t="shared" si="7"/>
        <v>BYEBYE</v>
      </c>
      <c r="K36" s="5"/>
      <c r="L36" s="7"/>
      <c r="M36" s="5"/>
      <c r="N36" s="5"/>
      <c r="O36" s="78"/>
      <c r="P36" s="8" t="str">
        <f t="shared" si="9"/>
        <v>HSP2</v>
      </c>
      <c r="Q36" s="40">
        <f>COUNTIF($I$2:$I$141,CONCATENATE($P$36,Q$30))</f>
        <v>1</v>
      </c>
      <c r="R36" s="40">
        <f>COUNTIF($I$2:$I$141,CONCATENATE($P$36,R$30))</f>
        <v>1</v>
      </c>
      <c r="S36" s="40">
        <f>COUNTIF($I$2:$I$141,CONCATENATE($P$36,S$30))</f>
        <v>0</v>
      </c>
      <c r="T36" s="40">
        <f>COUNTIF($I$2:$I$141,CONCATENATE($P$36,T$30))</f>
        <v>0</v>
      </c>
      <c r="U36" s="40">
        <f>COUNTIF($I$2:$I$141,CONCATENATE($P$36,U$30))</f>
        <v>0</v>
      </c>
      <c r="V36" s="10"/>
      <c r="W36" s="40">
        <f t="shared" si="10"/>
        <v>0</v>
      </c>
      <c r="X36" s="40">
        <f t="shared" si="11"/>
        <v>1</v>
      </c>
      <c r="Y36" s="40">
        <f t="shared" si="12"/>
        <v>0</v>
      </c>
      <c r="Z36" s="40">
        <f t="shared" si="13"/>
        <v>0</v>
      </c>
      <c r="AA36" s="40">
        <f t="shared" si="14"/>
        <v>0</v>
      </c>
      <c r="AB36" s="40">
        <f t="shared" si="15"/>
        <v>0</v>
      </c>
      <c r="AC36" s="40">
        <f t="shared" si="16"/>
        <v>0</v>
      </c>
      <c r="AD36" s="40">
        <f t="shared" si="17"/>
        <v>1</v>
      </c>
      <c r="AE36" s="40">
        <f t="shared" si="18"/>
        <v>0</v>
      </c>
      <c r="AF36" s="40">
        <f t="shared" si="19"/>
        <v>1</v>
      </c>
      <c r="AG36" s="40">
        <f t="shared" si="20"/>
        <v>0</v>
      </c>
      <c r="AH36" s="40">
        <f t="shared" si="21"/>
        <v>0</v>
      </c>
      <c r="AI36" s="40">
        <f t="shared" si="22"/>
        <v>0</v>
      </c>
      <c r="AJ36" s="40">
        <f t="shared" si="23"/>
        <v>0</v>
      </c>
      <c r="AK36" s="40">
        <f t="shared" si="24"/>
        <v>1</v>
      </c>
      <c r="AL36" s="40">
        <f t="shared" si="25"/>
        <v>0</v>
      </c>
      <c r="AM36" s="40">
        <f t="shared" si="26"/>
        <v>0</v>
      </c>
      <c r="AN36" s="40">
        <f t="shared" si="27"/>
        <v>0</v>
      </c>
      <c r="AO36" s="40">
        <f t="shared" si="28"/>
        <v>0</v>
      </c>
      <c r="AP36" s="40">
        <f t="shared" si="29"/>
        <v>0</v>
      </c>
      <c r="AQ36" s="23">
        <f t="shared" si="30"/>
        <v>6</v>
      </c>
    </row>
    <row r="37" spans="1:43" ht="12.6" customHeight="1" x14ac:dyDescent="0.15">
      <c r="A37" s="29" t="s">
        <v>520</v>
      </c>
      <c r="B37" s="31">
        <f>VLOOKUP(A37,Master!$A:$H,2,FALSE)</f>
        <v>41230</v>
      </c>
      <c r="C37" s="65">
        <f>VLOOKUP(A37,Master!$A:$H,3,FALSE)</f>
        <v>0.45833333333333298</v>
      </c>
      <c r="D37" s="31" t="str">
        <f>VLOOKUP(A37,Master!$A:$H,4,FALSE)</f>
        <v>JUD</v>
      </c>
      <c r="E37" s="31" t="s">
        <v>18</v>
      </c>
      <c r="F37" s="31" t="s">
        <v>16</v>
      </c>
      <c r="G37" s="66">
        <f>VLOOKUP(A37,Master!$A:$H,7,FALSE)</f>
        <v>5</v>
      </c>
      <c r="H37" s="31" t="str">
        <f>VLOOKUP(A37,Master!$A:$H,8,FALSE)</f>
        <v>Boys</v>
      </c>
      <c r="I37" s="5" t="str">
        <f t="shared" si="6"/>
        <v>STM1CTK2</v>
      </c>
      <c r="J37" s="5" t="str">
        <f t="shared" si="7"/>
        <v>JUDCTK2</v>
      </c>
      <c r="K37" s="5"/>
      <c r="L37" s="7"/>
      <c r="M37" s="5"/>
      <c r="N37" s="5"/>
      <c r="O37" s="78"/>
      <c r="P37" s="8" t="str">
        <f t="shared" si="9"/>
        <v>IHM1</v>
      </c>
      <c r="Q37" s="40">
        <f t="shared" ref="Q37:V37" si="31">COUNTIF($I$2:$I$141,CONCATENATE($P$37,Q$30))</f>
        <v>0</v>
      </c>
      <c r="R37" s="40">
        <f t="shared" si="31"/>
        <v>0</v>
      </c>
      <c r="S37" s="40">
        <f t="shared" si="31"/>
        <v>0</v>
      </c>
      <c r="T37" s="40">
        <f t="shared" si="31"/>
        <v>0</v>
      </c>
      <c r="U37" s="40">
        <f t="shared" si="31"/>
        <v>0</v>
      </c>
      <c r="V37" s="40">
        <f t="shared" si="31"/>
        <v>0</v>
      </c>
      <c r="W37" s="10"/>
      <c r="X37" s="40">
        <f t="shared" si="11"/>
        <v>0</v>
      </c>
      <c r="Y37" s="40">
        <f t="shared" si="12"/>
        <v>1</v>
      </c>
      <c r="Z37" s="40">
        <f t="shared" si="13"/>
        <v>0</v>
      </c>
      <c r="AA37" s="40">
        <f t="shared" si="14"/>
        <v>0</v>
      </c>
      <c r="AB37" s="40">
        <f t="shared" si="15"/>
        <v>0</v>
      </c>
      <c r="AC37" s="40">
        <f t="shared" si="16"/>
        <v>0</v>
      </c>
      <c r="AD37" s="40">
        <f t="shared" si="17"/>
        <v>0</v>
      </c>
      <c r="AE37" s="40">
        <f t="shared" si="18"/>
        <v>0</v>
      </c>
      <c r="AF37" s="40">
        <f t="shared" si="19"/>
        <v>0</v>
      </c>
      <c r="AG37" s="40">
        <f t="shared" si="20"/>
        <v>0</v>
      </c>
      <c r="AH37" s="40">
        <f t="shared" si="21"/>
        <v>0</v>
      </c>
      <c r="AI37" s="40">
        <f t="shared" si="22"/>
        <v>1</v>
      </c>
      <c r="AJ37" s="40">
        <f t="shared" si="23"/>
        <v>0</v>
      </c>
      <c r="AK37" s="40">
        <f t="shared" si="24"/>
        <v>1</v>
      </c>
      <c r="AL37" s="40">
        <f t="shared" si="25"/>
        <v>0</v>
      </c>
      <c r="AM37" s="40">
        <f t="shared" si="26"/>
        <v>0</v>
      </c>
      <c r="AN37" s="40">
        <f t="shared" si="27"/>
        <v>1</v>
      </c>
      <c r="AO37" s="40">
        <f t="shared" si="28"/>
        <v>0</v>
      </c>
      <c r="AP37" s="40">
        <f t="shared" si="29"/>
        <v>0</v>
      </c>
      <c r="AQ37" s="23">
        <f t="shared" si="30"/>
        <v>4</v>
      </c>
    </row>
    <row r="38" spans="1:43" ht="12.6" customHeight="1" x14ac:dyDescent="0.15">
      <c r="A38" s="29" t="s">
        <v>521</v>
      </c>
      <c r="B38" s="31">
        <f>VLOOKUP(A38,Master!$A:$H,2,FALSE)</f>
        <v>41230</v>
      </c>
      <c r="C38" s="65">
        <f>VLOOKUP(A38,Master!$A:$H,3,FALSE)</f>
        <v>0.58333333333333304</v>
      </c>
      <c r="D38" s="31" t="str">
        <f>VLOOKUP(A38,Master!$A:$H,4,FALSE)</f>
        <v>STM</v>
      </c>
      <c r="E38" s="31" t="s">
        <v>45</v>
      </c>
      <c r="F38" s="31" t="s">
        <v>7</v>
      </c>
      <c r="G38" s="66">
        <f>VLOOKUP(A38,Master!$A:$H,7,FALSE)</f>
        <v>5</v>
      </c>
      <c r="H38" s="31" t="str">
        <f>VLOOKUP(A38,Master!$A:$H,8,FALSE)</f>
        <v>Boys</v>
      </c>
      <c r="I38" s="5" t="str">
        <f t="shared" si="6"/>
        <v>HSP2BRG1</v>
      </c>
      <c r="J38" s="5" t="str">
        <f t="shared" si="7"/>
        <v>STMBRG1</v>
      </c>
      <c r="K38" s="5"/>
      <c r="L38" s="7"/>
      <c r="M38" s="5"/>
      <c r="N38" s="5"/>
      <c r="O38" s="78"/>
      <c r="P38" s="8" t="str">
        <f t="shared" si="9"/>
        <v>JOE1</v>
      </c>
      <c r="Q38" s="40">
        <f t="shared" ref="Q38:W38" si="32">COUNTIF($I$2:$I$141,CONCATENATE($P$38,Q$30))</f>
        <v>0</v>
      </c>
      <c r="R38" s="40">
        <f t="shared" si="32"/>
        <v>0</v>
      </c>
      <c r="S38" s="40">
        <f t="shared" si="32"/>
        <v>1</v>
      </c>
      <c r="T38" s="40">
        <f t="shared" si="32"/>
        <v>0</v>
      </c>
      <c r="U38" s="40">
        <f t="shared" si="32"/>
        <v>0</v>
      </c>
      <c r="V38" s="40">
        <f t="shared" si="32"/>
        <v>0</v>
      </c>
      <c r="W38" s="40">
        <f t="shared" si="32"/>
        <v>0</v>
      </c>
      <c r="X38" s="10"/>
      <c r="Y38" s="40">
        <f t="shared" si="12"/>
        <v>0</v>
      </c>
      <c r="Z38" s="40">
        <f t="shared" si="13"/>
        <v>0</v>
      </c>
      <c r="AA38" s="40">
        <f t="shared" si="14"/>
        <v>1</v>
      </c>
      <c r="AB38" s="40">
        <f t="shared" si="15"/>
        <v>0</v>
      </c>
      <c r="AC38" s="40">
        <f t="shared" si="16"/>
        <v>1</v>
      </c>
      <c r="AD38" s="40">
        <f t="shared" si="17"/>
        <v>0</v>
      </c>
      <c r="AE38" s="40">
        <f t="shared" si="18"/>
        <v>0</v>
      </c>
      <c r="AF38" s="40">
        <f t="shared" si="19"/>
        <v>0</v>
      </c>
      <c r="AG38" s="40">
        <f t="shared" si="20"/>
        <v>0</v>
      </c>
      <c r="AH38" s="40">
        <f t="shared" si="21"/>
        <v>0</v>
      </c>
      <c r="AI38" s="40">
        <f t="shared" si="22"/>
        <v>0</v>
      </c>
      <c r="AJ38" s="40">
        <f t="shared" si="23"/>
        <v>0</v>
      </c>
      <c r="AK38" s="40">
        <f t="shared" si="24"/>
        <v>0</v>
      </c>
      <c r="AL38" s="40">
        <f t="shared" si="25"/>
        <v>1</v>
      </c>
      <c r="AM38" s="40">
        <f t="shared" si="26"/>
        <v>1</v>
      </c>
      <c r="AN38" s="40">
        <f t="shared" si="27"/>
        <v>0</v>
      </c>
      <c r="AO38" s="40">
        <f t="shared" si="28"/>
        <v>0</v>
      </c>
      <c r="AP38" s="40">
        <f t="shared" si="29"/>
        <v>0</v>
      </c>
      <c r="AQ38" s="23">
        <f t="shared" si="30"/>
        <v>5</v>
      </c>
    </row>
    <row r="39" spans="1:43" ht="12.6" customHeight="1" x14ac:dyDescent="0.15">
      <c r="A39" s="29" t="s">
        <v>522</v>
      </c>
      <c r="B39" s="31">
        <f>VLOOKUP(A39,Master!$A:$H,2,FALSE)</f>
        <v>41230</v>
      </c>
      <c r="C39" s="65">
        <f>VLOOKUP(A39,Master!$A:$H,3,FALSE)</f>
        <v>0.54166666666666696</v>
      </c>
      <c r="D39" s="31" t="str">
        <f>VLOOKUP(A39,Master!$A:$H,4,FALSE)</f>
        <v>BRG</v>
      </c>
      <c r="E39" s="31" t="s">
        <v>43</v>
      </c>
      <c r="F39" s="31" t="s">
        <v>14</v>
      </c>
      <c r="G39" s="66">
        <f>VLOOKUP(A39,Master!$A:$H,7,FALSE)</f>
        <v>5</v>
      </c>
      <c r="H39" s="31" t="str">
        <f>VLOOKUP(A39,Master!$A:$H,8,FALSE)</f>
        <v>Boys</v>
      </c>
      <c r="I39" s="5" t="str">
        <f t="shared" si="6"/>
        <v>JOE1SPC2</v>
      </c>
      <c r="J39" s="5" t="str">
        <f t="shared" si="7"/>
        <v>BRGSPC2</v>
      </c>
      <c r="K39" s="5"/>
      <c r="L39" s="7"/>
      <c r="M39" s="5"/>
      <c r="N39" s="5"/>
      <c r="O39" s="78"/>
      <c r="P39" s="8" t="str">
        <f t="shared" si="9"/>
        <v>JOE2</v>
      </c>
      <c r="Q39" s="40">
        <f t="shared" ref="Q39:X39" si="33">COUNTIF($I$2:$I$141,CONCATENATE($P$39,Q$30))</f>
        <v>0</v>
      </c>
      <c r="R39" s="40">
        <f t="shared" si="33"/>
        <v>0</v>
      </c>
      <c r="S39" s="40">
        <f t="shared" si="33"/>
        <v>1</v>
      </c>
      <c r="T39" s="40">
        <f t="shared" si="33"/>
        <v>0</v>
      </c>
      <c r="U39" s="40">
        <f t="shared" si="33"/>
        <v>0</v>
      </c>
      <c r="V39" s="40">
        <f t="shared" si="33"/>
        <v>0</v>
      </c>
      <c r="W39" s="40">
        <f t="shared" si="33"/>
        <v>0</v>
      </c>
      <c r="X39" s="40">
        <f t="shared" si="33"/>
        <v>0</v>
      </c>
      <c r="Y39" s="10"/>
      <c r="Z39" s="40">
        <f t="shared" si="13"/>
        <v>0</v>
      </c>
      <c r="AA39" s="40">
        <f t="shared" si="14"/>
        <v>1</v>
      </c>
      <c r="AB39" s="40">
        <f t="shared" si="15"/>
        <v>0</v>
      </c>
      <c r="AC39" s="40">
        <f t="shared" si="16"/>
        <v>0</v>
      </c>
      <c r="AD39" s="40">
        <f t="shared" si="17"/>
        <v>0</v>
      </c>
      <c r="AE39" s="40">
        <f t="shared" si="18"/>
        <v>0</v>
      </c>
      <c r="AF39" s="40">
        <f t="shared" si="19"/>
        <v>0</v>
      </c>
      <c r="AG39" s="40">
        <f t="shared" si="20"/>
        <v>1</v>
      </c>
      <c r="AH39" s="40">
        <f t="shared" si="21"/>
        <v>1</v>
      </c>
      <c r="AI39" s="40">
        <f t="shared" si="22"/>
        <v>1</v>
      </c>
      <c r="AJ39" s="40">
        <f t="shared" si="23"/>
        <v>0</v>
      </c>
      <c r="AK39" s="40">
        <f t="shared" si="24"/>
        <v>0</v>
      </c>
      <c r="AL39" s="40">
        <f t="shared" si="25"/>
        <v>0</v>
      </c>
      <c r="AM39" s="40">
        <f t="shared" si="26"/>
        <v>0</v>
      </c>
      <c r="AN39" s="40">
        <f t="shared" si="27"/>
        <v>0</v>
      </c>
      <c r="AO39" s="40">
        <f t="shared" si="28"/>
        <v>0</v>
      </c>
      <c r="AP39" s="40">
        <f t="shared" si="29"/>
        <v>0</v>
      </c>
      <c r="AQ39" s="23">
        <f t="shared" si="30"/>
        <v>5</v>
      </c>
    </row>
    <row r="40" spans="1:43" ht="12.6" customHeight="1" x14ac:dyDescent="0.15">
      <c r="A40" s="29" t="s">
        <v>523</v>
      </c>
      <c r="B40" s="31">
        <f>VLOOKUP(A40,Master!$A:$H,2,FALSE)</f>
        <v>41230</v>
      </c>
      <c r="C40" s="65">
        <f>VLOOKUP(A40,Master!$A:$H,3,FALSE)</f>
        <v>0.54166666666666696</v>
      </c>
      <c r="D40" s="31" t="str">
        <f>VLOOKUP(A40,Master!$A:$H,4,FALSE)</f>
        <v>HSP</v>
      </c>
      <c r="E40" s="31" t="s">
        <v>24</v>
      </c>
      <c r="F40" s="31" t="s">
        <v>13</v>
      </c>
      <c r="G40" s="66">
        <f>VLOOKUP(A40,Master!$A:$H,7,FALSE)</f>
        <v>5</v>
      </c>
      <c r="H40" s="31" t="str">
        <f>VLOOKUP(A40,Master!$A:$H,8,FALSE)</f>
        <v>Boys</v>
      </c>
      <c r="I40" s="5" t="str">
        <f t="shared" si="6"/>
        <v>JUD2SJN2</v>
      </c>
      <c r="J40" s="5" t="str">
        <f t="shared" si="7"/>
        <v>HSPSJN2</v>
      </c>
      <c r="K40" s="5"/>
      <c r="L40" s="7"/>
      <c r="M40" s="5"/>
      <c r="N40" s="5"/>
      <c r="O40" s="78"/>
      <c r="P40" s="8" t="str">
        <f t="shared" si="9"/>
        <v>JUD1</v>
      </c>
      <c r="Q40" s="40">
        <f t="shared" ref="Q40:Y40" si="34">COUNTIF($I$2:$I$141,CONCATENATE($P$40,Q$30))</f>
        <v>0</v>
      </c>
      <c r="R40" s="40">
        <f t="shared" si="34"/>
        <v>0</v>
      </c>
      <c r="S40" s="40">
        <f t="shared" si="34"/>
        <v>0</v>
      </c>
      <c r="T40" s="40">
        <f t="shared" si="34"/>
        <v>0</v>
      </c>
      <c r="U40" s="40">
        <f t="shared" si="34"/>
        <v>0</v>
      </c>
      <c r="V40" s="40">
        <f t="shared" si="34"/>
        <v>1</v>
      </c>
      <c r="W40" s="40">
        <f t="shared" si="34"/>
        <v>1</v>
      </c>
      <c r="X40" s="40">
        <f t="shared" si="34"/>
        <v>0</v>
      </c>
      <c r="Y40" s="40">
        <f t="shared" si="34"/>
        <v>0</v>
      </c>
      <c r="Z40" s="10"/>
      <c r="AA40" s="40">
        <f t="shared" si="14"/>
        <v>0</v>
      </c>
      <c r="AB40" s="40">
        <f t="shared" si="15"/>
        <v>0</v>
      </c>
      <c r="AC40" s="40">
        <f t="shared" si="16"/>
        <v>0</v>
      </c>
      <c r="AD40" s="40">
        <f t="shared" si="17"/>
        <v>0</v>
      </c>
      <c r="AE40" s="40">
        <f t="shared" si="18"/>
        <v>0</v>
      </c>
      <c r="AF40" s="40">
        <f t="shared" si="19"/>
        <v>1</v>
      </c>
      <c r="AG40" s="40">
        <f t="shared" si="20"/>
        <v>0</v>
      </c>
      <c r="AH40" s="40">
        <f t="shared" si="21"/>
        <v>0</v>
      </c>
      <c r="AI40" s="40">
        <f t="shared" si="22"/>
        <v>0</v>
      </c>
      <c r="AJ40" s="40">
        <f t="shared" si="23"/>
        <v>0</v>
      </c>
      <c r="AK40" s="40">
        <f t="shared" si="24"/>
        <v>1</v>
      </c>
      <c r="AL40" s="40">
        <f t="shared" si="25"/>
        <v>0</v>
      </c>
      <c r="AM40" s="40">
        <f t="shared" si="26"/>
        <v>0</v>
      </c>
      <c r="AN40" s="40">
        <f t="shared" si="27"/>
        <v>0</v>
      </c>
      <c r="AO40" s="40">
        <f t="shared" si="28"/>
        <v>0</v>
      </c>
      <c r="AP40" s="40">
        <f t="shared" si="29"/>
        <v>1</v>
      </c>
      <c r="AQ40" s="23">
        <f t="shared" si="30"/>
        <v>5</v>
      </c>
    </row>
    <row r="41" spans="1:43" ht="12.6" customHeight="1" x14ac:dyDescent="0.15">
      <c r="A41" s="29" t="s">
        <v>524</v>
      </c>
      <c r="B41" s="31">
        <f>VLOOKUP(A41,Master!$A:$H,2,FALSE)</f>
        <v>41244</v>
      </c>
      <c r="C41" s="65">
        <f>VLOOKUP(A41,Master!$A:$H,3,FALSE)</f>
        <v>0.58333333333333304</v>
      </c>
      <c r="D41" s="31" t="str">
        <f>VLOOKUP(A41,Master!$A:$H,4,FALSE)</f>
        <v>OLA</v>
      </c>
      <c r="E41" s="31" t="s">
        <v>43</v>
      </c>
      <c r="F41" s="31" t="s">
        <v>24</v>
      </c>
      <c r="G41" s="66">
        <f>VLOOKUP(A41,Master!$A:$H,7,FALSE)</f>
        <v>5</v>
      </c>
      <c r="H41" s="31" t="str">
        <f>VLOOKUP(A41,Master!$A:$H,8,FALSE)</f>
        <v>Boys</v>
      </c>
      <c r="I41" s="5" t="str">
        <f t="shared" si="6"/>
        <v>JOE1JUD2</v>
      </c>
      <c r="J41" s="5" t="str">
        <f t="shared" si="7"/>
        <v>OLAJUD2</v>
      </c>
      <c r="K41" s="5"/>
      <c r="L41" s="7"/>
      <c r="M41" s="5"/>
      <c r="N41" s="5"/>
      <c r="O41" s="78"/>
      <c r="P41" s="8" t="str">
        <f t="shared" si="9"/>
        <v>JUD2</v>
      </c>
      <c r="Q41" s="40">
        <f t="shared" ref="Q41:Z41" si="35">COUNTIF($I$2:$I$141,CONCATENATE($P$41,Q$30))</f>
        <v>1</v>
      </c>
      <c r="R41" s="40">
        <f t="shared" si="35"/>
        <v>1</v>
      </c>
      <c r="S41" s="40">
        <f t="shared" si="35"/>
        <v>0</v>
      </c>
      <c r="T41" s="40">
        <f t="shared" si="35"/>
        <v>1</v>
      </c>
      <c r="U41" s="40">
        <f t="shared" si="35"/>
        <v>0</v>
      </c>
      <c r="V41" s="40">
        <f t="shared" si="35"/>
        <v>0</v>
      </c>
      <c r="W41" s="40">
        <f t="shared" si="35"/>
        <v>0</v>
      </c>
      <c r="X41" s="40">
        <f t="shared" si="35"/>
        <v>0</v>
      </c>
      <c r="Y41" s="40">
        <f t="shared" si="35"/>
        <v>0</v>
      </c>
      <c r="Z41" s="40">
        <f t="shared" si="35"/>
        <v>0</v>
      </c>
      <c r="AA41" s="10"/>
      <c r="AB41" s="40">
        <f t="shared" si="15"/>
        <v>0</v>
      </c>
      <c r="AC41" s="40">
        <f t="shared" si="16"/>
        <v>0</v>
      </c>
      <c r="AD41" s="40">
        <f t="shared" si="17"/>
        <v>0</v>
      </c>
      <c r="AE41" s="40">
        <f t="shared" si="18"/>
        <v>0</v>
      </c>
      <c r="AF41" s="40">
        <f t="shared" si="19"/>
        <v>1</v>
      </c>
      <c r="AG41" s="40">
        <f t="shared" si="20"/>
        <v>0</v>
      </c>
      <c r="AH41" s="40">
        <f t="shared" si="21"/>
        <v>0</v>
      </c>
      <c r="AI41" s="40">
        <f t="shared" si="22"/>
        <v>1</v>
      </c>
      <c r="AJ41" s="40">
        <f t="shared" si="23"/>
        <v>1</v>
      </c>
      <c r="AK41" s="40">
        <f t="shared" si="24"/>
        <v>0</v>
      </c>
      <c r="AL41" s="40">
        <f t="shared" si="25"/>
        <v>0</v>
      </c>
      <c r="AM41" s="40">
        <f t="shared" si="26"/>
        <v>0</v>
      </c>
      <c r="AN41" s="40">
        <f t="shared" si="27"/>
        <v>0</v>
      </c>
      <c r="AO41" s="40">
        <f t="shared" si="28"/>
        <v>0</v>
      </c>
      <c r="AP41" s="40">
        <f t="shared" si="29"/>
        <v>0</v>
      </c>
      <c r="AQ41" s="23">
        <f t="shared" si="30"/>
        <v>6</v>
      </c>
    </row>
    <row r="42" spans="1:43" ht="12.6" customHeight="1" x14ac:dyDescent="0.15">
      <c r="A42" s="29" t="s">
        <v>525</v>
      </c>
      <c r="B42" s="31">
        <f>VLOOKUP(A42,Master!$A:$H,2,FALSE)</f>
        <v>41244</v>
      </c>
      <c r="C42" s="65">
        <f>VLOOKUP(A42,Master!$A:$H,3,FALSE)</f>
        <v>0.5</v>
      </c>
      <c r="D42" s="31" t="str">
        <f>VLOOKUP(A42,Master!$A:$H,4,FALSE)</f>
        <v>HSP</v>
      </c>
      <c r="E42" s="31" t="s">
        <v>13</v>
      </c>
      <c r="F42" s="31" t="s">
        <v>23</v>
      </c>
      <c r="G42" s="66">
        <f>VLOOKUP(A42,Master!$A:$H,7,FALSE)</f>
        <v>5</v>
      </c>
      <c r="H42" s="31" t="str">
        <f>VLOOKUP(A42,Master!$A:$H,8,FALSE)</f>
        <v>Boys</v>
      </c>
      <c r="I42" s="5" t="str">
        <f t="shared" si="6"/>
        <v>SJN2JUD3</v>
      </c>
      <c r="J42" s="5" t="str">
        <f t="shared" si="7"/>
        <v>HSPJUD3</v>
      </c>
      <c r="K42" s="5"/>
      <c r="L42" s="7"/>
      <c r="M42" s="5"/>
      <c r="N42" s="5"/>
      <c r="O42" s="78"/>
      <c r="P42" s="8" t="str">
        <f t="shared" si="9"/>
        <v>JUD3</v>
      </c>
      <c r="Q42" s="40">
        <f t="shared" ref="Q42:AA42" si="36">COUNTIF($I$2:$I$141,CONCATENATE($P$42,Q$30))</f>
        <v>1</v>
      </c>
      <c r="R42" s="40">
        <f t="shared" si="36"/>
        <v>0</v>
      </c>
      <c r="S42" s="40">
        <f t="shared" si="36"/>
        <v>0</v>
      </c>
      <c r="T42" s="40">
        <f t="shared" si="36"/>
        <v>0</v>
      </c>
      <c r="U42" s="40">
        <f t="shared" si="36"/>
        <v>0</v>
      </c>
      <c r="V42" s="40">
        <f t="shared" si="36"/>
        <v>0</v>
      </c>
      <c r="W42" s="40">
        <f t="shared" si="36"/>
        <v>0</v>
      </c>
      <c r="X42" s="40">
        <f t="shared" si="36"/>
        <v>1</v>
      </c>
      <c r="Y42" s="40">
        <f t="shared" si="36"/>
        <v>1</v>
      </c>
      <c r="Z42" s="40">
        <f t="shared" si="36"/>
        <v>0</v>
      </c>
      <c r="AA42" s="40">
        <f t="shared" si="36"/>
        <v>0</v>
      </c>
      <c r="AB42" s="10"/>
      <c r="AC42" s="40">
        <f t="shared" si="16"/>
        <v>0</v>
      </c>
      <c r="AD42" s="40">
        <f t="shared" si="17"/>
        <v>1</v>
      </c>
      <c r="AE42" s="40">
        <f t="shared" si="18"/>
        <v>1</v>
      </c>
      <c r="AF42" s="40">
        <f t="shared" si="19"/>
        <v>0</v>
      </c>
      <c r="AG42" s="40">
        <f t="shared" si="20"/>
        <v>0</v>
      </c>
      <c r="AH42" s="40">
        <f t="shared" si="21"/>
        <v>0</v>
      </c>
      <c r="AI42" s="40">
        <f t="shared" si="22"/>
        <v>0</v>
      </c>
      <c r="AJ42" s="40">
        <f t="shared" si="23"/>
        <v>0</v>
      </c>
      <c r="AK42" s="40">
        <f t="shared" si="24"/>
        <v>0</v>
      </c>
      <c r="AL42" s="40">
        <f t="shared" si="25"/>
        <v>0</v>
      </c>
      <c r="AM42" s="40">
        <f t="shared" si="26"/>
        <v>0</v>
      </c>
      <c r="AN42" s="40">
        <f t="shared" si="27"/>
        <v>0</v>
      </c>
      <c r="AO42" s="40">
        <f t="shared" si="28"/>
        <v>0</v>
      </c>
      <c r="AP42" s="40">
        <f t="shared" si="29"/>
        <v>0</v>
      </c>
      <c r="AQ42" s="23">
        <f t="shared" si="30"/>
        <v>5</v>
      </c>
    </row>
    <row r="43" spans="1:43" ht="12.6" customHeight="1" x14ac:dyDescent="0.15">
      <c r="A43" s="29" t="s">
        <v>526</v>
      </c>
      <c r="B43" s="31">
        <f>VLOOKUP(A43,Master!$A:$H,2,FALSE)</f>
        <v>41244</v>
      </c>
      <c r="C43" s="65">
        <f>VLOOKUP(A43,Master!$A:$H,3,FALSE)</f>
        <v>0.58333333333333304</v>
      </c>
      <c r="D43" s="31" t="str">
        <f>VLOOKUP(A43,Master!$A:$H,4,FALSE)</f>
        <v>STM</v>
      </c>
      <c r="E43" s="31" t="s">
        <v>19</v>
      </c>
      <c r="F43" s="31" t="s">
        <v>47</v>
      </c>
      <c r="G43" s="66">
        <f>VLOOKUP(A43,Master!$A:$H,7,FALSE)</f>
        <v>5</v>
      </c>
      <c r="H43" s="31" t="str">
        <f>VLOOKUP(A43,Master!$A:$H,8,FALSE)</f>
        <v>Boys</v>
      </c>
      <c r="I43" s="5" t="str">
        <f t="shared" si="6"/>
        <v>SJN1OLA3</v>
      </c>
      <c r="J43" s="5" t="str">
        <f t="shared" si="7"/>
        <v>STMOLA3</v>
      </c>
      <c r="K43" s="5"/>
      <c r="L43" s="7"/>
      <c r="M43" s="5"/>
      <c r="N43" s="5"/>
      <c r="O43" s="78"/>
      <c r="P43" s="8" t="str">
        <f t="shared" si="9"/>
        <v>NDA1</v>
      </c>
      <c r="Q43" s="40">
        <f t="shared" ref="Q43:AB43" si="37">COUNTIF($I$2:$I$141,CONCATENATE($P$43,Q$30))</f>
        <v>1</v>
      </c>
      <c r="R43" s="40">
        <f t="shared" si="37"/>
        <v>0</v>
      </c>
      <c r="S43" s="40">
        <f t="shared" si="37"/>
        <v>1</v>
      </c>
      <c r="T43" s="40">
        <f t="shared" si="37"/>
        <v>0</v>
      </c>
      <c r="U43" s="40">
        <f t="shared" si="37"/>
        <v>0</v>
      </c>
      <c r="V43" s="40">
        <f t="shared" si="37"/>
        <v>0</v>
      </c>
      <c r="W43" s="40">
        <f t="shared" si="37"/>
        <v>1</v>
      </c>
      <c r="X43" s="40">
        <f t="shared" si="37"/>
        <v>0</v>
      </c>
      <c r="Y43" s="40">
        <f t="shared" si="37"/>
        <v>1</v>
      </c>
      <c r="Z43" s="40">
        <f t="shared" si="37"/>
        <v>0</v>
      </c>
      <c r="AA43" s="40">
        <f t="shared" si="37"/>
        <v>0</v>
      </c>
      <c r="AB43" s="40">
        <f t="shared" si="37"/>
        <v>0</v>
      </c>
      <c r="AC43" s="10"/>
      <c r="AD43" s="40">
        <f t="shared" si="17"/>
        <v>0</v>
      </c>
      <c r="AE43" s="40">
        <f t="shared" si="18"/>
        <v>0</v>
      </c>
      <c r="AF43" s="40">
        <f t="shared" si="19"/>
        <v>0</v>
      </c>
      <c r="AG43" s="40">
        <f t="shared" si="20"/>
        <v>0</v>
      </c>
      <c r="AH43" s="40">
        <f t="shared" si="21"/>
        <v>0</v>
      </c>
      <c r="AI43" s="40">
        <f t="shared" si="22"/>
        <v>0</v>
      </c>
      <c r="AJ43" s="40">
        <f t="shared" si="23"/>
        <v>1</v>
      </c>
      <c r="AK43" s="40">
        <f t="shared" si="24"/>
        <v>0</v>
      </c>
      <c r="AL43" s="40">
        <f t="shared" si="25"/>
        <v>0</v>
      </c>
      <c r="AM43" s="40">
        <f t="shared" si="26"/>
        <v>0</v>
      </c>
      <c r="AN43" s="40">
        <f t="shared" si="27"/>
        <v>0</v>
      </c>
      <c r="AO43" s="40">
        <f t="shared" si="28"/>
        <v>0</v>
      </c>
      <c r="AP43" s="40">
        <f t="shared" si="29"/>
        <v>0</v>
      </c>
      <c r="AQ43" s="23">
        <f t="shared" si="30"/>
        <v>5</v>
      </c>
    </row>
    <row r="44" spans="1:43" ht="12.6" customHeight="1" x14ac:dyDescent="0.15">
      <c r="A44" s="29" t="s">
        <v>527</v>
      </c>
      <c r="B44" s="31">
        <f>VLOOKUP(A44,Master!$A:$H,2,FALSE)</f>
        <v>41244</v>
      </c>
      <c r="C44" s="65">
        <f>VLOOKUP(A44,Master!$A:$H,3,FALSE)</f>
        <v>0.625</v>
      </c>
      <c r="D44" s="31" t="str">
        <f>VLOOKUP(A44,Master!$A:$H,4,FALSE)</f>
        <v>OLA</v>
      </c>
      <c r="E44" s="31" t="s">
        <v>46</v>
      </c>
      <c r="F44" s="31" t="s">
        <v>49</v>
      </c>
      <c r="G44" s="66">
        <f>VLOOKUP(A44,Master!$A:$H,7,FALSE)</f>
        <v>5</v>
      </c>
      <c r="H44" s="31" t="str">
        <f>VLOOKUP(A44,Master!$A:$H,8,FALSE)</f>
        <v>Boys</v>
      </c>
      <c r="I44" s="5" t="str">
        <f t="shared" si="6"/>
        <v>JOE2SCS1</v>
      </c>
      <c r="J44" s="5" t="str">
        <f t="shared" si="7"/>
        <v>OLASCS1</v>
      </c>
      <c r="K44" s="5"/>
      <c r="L44" s="7"/>
      <c r="M44" s="5"/>
      <c r="N44" s="5"/>
      <c r="O44" s="78"/>
      <c r="P44" s="8" t="str">
        <f t="shared" si="9"/>
        <v>NDA2</v>
      </c>
      <c r="Q44" s="40">
        <f t="shared" ref="Q44:AC44" si="38">COUNTIF($I$2:$I$141,CONCATENATE($P$44,Q$30))</f>
        <v>0</v>
      </c>
      <c r="R44" s="40">
        <f t="shared" si="38"/>
        <v>0</v>
      </c>
      <c r="S44" s="40">
        <f t="shared" si="38"/>
        <v>0</v>
      </c>
      <c r="T44" s="40">
        <f t="shared" si="38"/>
        <v>0</v>
      </c>
      <c r="U44" s="40">
        <f t="shared" si="38"/>
        <v>1</v>
      </c>
      <c r="V44" s="40">
        <f t="shared" si="38"/>
        <v>0</v>
      </c>
      <c r="W44" s="40">
        <f t="shared" si="38"/>
        <v>0</v>
      </c>
      <c r="X44" s="40">
        <f t="shared" si="38"/>
        <v>0</v>
      </c>
      <c r="Y44" s="40">
        <f t="shared" si="38"/>
        <v>0</v>
      </c>
      <c r="Z44" s="40">
        <f t="shared" si="38"/>
        <v>0</v>
      </c>
      <c r="AA44" s="40">
        <f t="shared" si="38"/>
        <v>1</v>
      </c>
      <c r="AB44" s="40">
        <f t="shared" si="38"/>
        <v>0</v>
      </c>
      <c r="AC44" s="40">
        <f t="shared" si="38"/>
        <v>0</v>
      </c>
      <c r="AD44" s="10"/>
      <c r="AE44" s="40">
        <f t="shared" si="18"/>
        <v>0</v>
      </c>
      <c r="AF44" s="40">
        <f t="shared" si="19"/>
        <v>0</v>
      </c>
      <c r="AG44" s="40">
        <f t="shared" si="20"/>
        <v>1</v>
      </c>
      <c r="AH44" s="40">
        <f t="shared" si="21"/>
        <v>1</v>
      </c>
      <c r="AI44" s="40">
        <f t="shared" si="22"/>
        <v>0</v>
      </c>
      <c r="AJ44" s="40">
        <f t="shared" si="23"/>
        <v>0</v>
      </c>
      <c r="AK44" s="40">
        <f t="shared" si="24"/>
        <v>0</v>
      </c>
      <c r="AL44" s="40">
        <f t="shared" si="25"/>
        <v>0</v>
      </c>
      <c r="AM44" s="40">
        <f t="shared" si="26"/>
        <v>1</v>
      </c>
      <c r="AN44" s="40">
        <f t="shared" si="27"/>
        <v>0</v>
      </c>
      <c r="AO44" s="40">
        <f t="shared" si="28"/>
        <v>0</v>
      </c>
      <c r="AP44" s="40">
        <f t="shared" si="29"/>
        <v>1</v>
      </c>
      <c r="AQ44" s="23">
        <f t="shared" si="30"/>
        <v>6</v>
      </c>
    </row>
    <row r="45" spans="1:43" ht="12.6" customHeight="1" x14ac:dyDescent="0.15">
      <c r="A45" s="29" t="s">
        <v>528</v>
      </c>
      <c r="B45" s="31">
        <f>VLOOKUP(A45,Master!$A:$H,2,FALSE)</f>
        <v>41244</v>
      </c>
      <c r="C45" s="65">
        <f>VLOOKUP(A45,Master!$A:$H,3,FALSE)</f>
        <v>0.54166666666666696</v>
      </c>
      <c r="D45" s="31" t="str">
        <f>VLOOKUP(A45,Master!$A:$H,4,FALSE)</f>
        <v>IHM</v>
      </c>
      <c r="E45" s="31" t="s">
        <v>60</v>
      </c>
      <c r="F45" s="31" t="s">
        <v>48</v>
      </c>
      <c r="G45" s="66">
        <f>VLOOKUP(A45,Master!$A:$H,7,FALSE)</f>
        <v>5</v>
      </c>
      <c r="H45" s="31" t="str">
        <f>VLOOKUP(A45,Master!$A:$H,8,FALSE)</f>
        <v>Boys</v>
      </c>
      <c r="I45" s="5" t="str">
        <f t="shared" si="6"/>
        <v>TRN1NDA1</v>
      </c>
      <c r="J45" s="5" t="str">
        <f t="shared" si="7"/>
        <v>IHMNDA1</v>
      </c>
      <c r="K45" s="5"/>
      <c r="L45" s="7"/>
      <c r="M45" s="5"/>
      <c r="N45" s="5"/>
      <c r="O45" s="78"/>
      <c r="P45" s="8" t="str">
        <f t="shared" si="9"/>
        <v>OLA1</v>
      </c>
      <c r="Q45" s="40">
        <f t="shared" ref="Q45:AD45" si="39">COUNTIF($I$2:$I$141,CONCATENATE($P$45,Q$30))</f>
        <v>0</v>
      </c>
      <c r="R45" s="40">
        <f t="shared" si="39"/>
        <v>0</v>
      </c>
      <c r="S45" s="40">
        <f t="shared" si="39"/>
        <v>0</v>
      </c>
      <c r="T45" s="40">
        <f t="shared" si="39"/>
        <v>0</v>
      </c>
      <c r="U45" s="40">
        <f t="shared" si="39"/>
        <v>0</v>
      </c>
      <c r="V45" s="40">
        <f t="shared" si="39"/>
        <v>1</v>
      </c>
      <c r="W45" s="40">
        <f t="shared" si="39"/>
        <v>0</v>
      </c>
      <c r="X45" s="40">
        <f t="shared" si="39"/>
        <v>0</v>
      </c>
      <c r="Y45" s="40">
        <f t="shared" si="39"/>
        <v>0</v>
      </c>
      <c r="Z45" s="40">
        <f t="shared" si="39"/>
        <v>1</v>
      </c>
      <c r="AA45" s="40">
        <f t="shared" si="39"/>
        <v>1</v>
      </c>
      <c r="AB45" s="40">
        <f t="shared" si="39"/>
        <v>0</v>
      </c>
      <c r="AC45" s="40">
        <f t="shared" si="39"/>
        <v>0</v>
      </c>
      <c r="AD45" s="40">
        <f t="shared" si="39"/>
        <v>0</v>
      </c>
      <c r="AE45" s="10"/>
      <c r="AF45" s="40">
        <f t="shared" si="19"/>
        <v>0</v>
      </c>
      <c r="AG45" s="40">
        <f t="shared" si="20"/>
        <v>0</v>
      </c>
      <c r="AH45" s="40">
        <f t="shared" si="21"/>
        <v>0</v>
      </c>
      <c r="AI45" s="40">
        <f t="shared" si="22"/>
        <v>0</v>
      </c>
      <c r="AJ45" s="40">
        <f t="shared" si="23"/>
        <v>0</v>
      </c>
      <c r="AK45" s="40">
        <f t="shared" si="24"/>
        <v>0</v>
      </c>
      <c r="AL45" s="40">
        <f t="shared" si="25"/>
        <v>0</v>
      </c>
      <c r="AM45" s="40">
        <f t="shared" si="26"/>
        <v>0</v>
      </c>
      <c r="AN45" s="40">
        <f t="shared" si="27"/>
        <v>1</v>
      </c>
      <c r="AO45" s="40">
        <f t="shared" si="28"/>
        <v>0</v>
      </c>
      <c r="AP45" s="40">
        <f t="shared" si="29"/>
        <v>1</v>
      </c>
      <c r="AQ45" s="23">
        <f t="shared" si="30"/>
        <v>5</v>
      </c>
    </row>
    <row r="46" spans="1:43" ht="12.6" customHeight="1" x14ac:dyDescent="0.15">
      <c r="A46" s="29" t="s">
        <v>529</v>
      </c>
      <c r="B46" s="31">
        <f>VLOOKUP(A46,Master!$A:$H,2,FALSE)</f>
        <v>41244</v>
      </c>
      <c r="C46" s="65">
        <f>VLOOKUP(A46,Master!$A:$H,3,FALSE)</f>
        <v>0.54166666666666696</v>
      </c>
      <c r="D46" s="31" t="str">
        <f>VLOOKUP(A46,Master!$A:$H,4,FALSE)</f>
        <v>JOE</v>
      </c>
      <c r="E46" s="31" t="s">
        <v>4</v>
      </c>
      <c r="F46" s="31" t="s">
        <v>15</v>
      </c>
      <c r="G46" s="66">
        <f>VLOOKUP(A46,Master!$A:$H,7,FALSE)</f>
        <v>5</v>
      </c>
      <c r="H46" s="31" t="str">
        <f>VLOOKUP(A46,Master!$A:$H,8,FALSE)</f>
        <v>Boys</v>
      </c>
      <c r="I46" s="5" t="str">
        <f t="shared" si="6"/>
        <v>CTK1IHM1</v>
      </c>
      <c r="J46" s="5" t="str">
        <f t="shared" si="7"/>
        <v>JOEIHM1</v>
      </c>
      <c r="K46" s="5"/>
      <c r="L46" s="7"/>
      <c r="M46" s="5"/>
      <c r="N46" s="5"/>
      <c r="O46" s="78"/>
      <c r="P46" s="8" t="str">
        <f t="shared" si="9"/>
        <v>OLA2</v>
      </c>
      <c r="Q46" s="40">
        <f t="shared" ref="Q46:AE46" si="40">COUNTIF($I$2:$I$141,CONCATENATE($P$46,Q$30))</f>
        <v>0</v>
      </c>
      <c r="R46" s="40">
        <f t="shared" si="40"/>
        <v>0</v>
      </c>
      <c r="S46" s="40">
        <f t="shared" si="40"/>
        <v>0</v>
      </c>
      <c r="T46" s="40">
        <f t="shared" si="40"/>
        <v>0</v>
      </c>
      <c r="U46" s="40">
        <f t="shared" si="40"/>
        <v>1</v>
      </c>
      <c r="V46" s="40">
        <f t="shared" si="40"/>
        <v>0</v>
      </c>
      <c r="W46" s="40">
        <f t="shared" si="40"/>
        <v>1</v>
      </c>
      <c r="X46" s="40">
        <f t="shared" si="40"/>
        <v>0</v>
      </c>
      <c r="Y46" s="40">
        <f t="shared" si="40"/>
        <v>0</v>
      </c>
      <c r="Z46" s="40">
        <f t="shared" si="40"/>
        <v>0</v>
      </c>
      <c r="AA46" s="40">
        <f t="shared" si="40"/>
        <v>0</v>
      </c>
      <c r="AB46" s="40">
        <f t="shared" si="40"/>
        <v>0</v>
      </c>
      <c r="AC46" s="40">
        <f t="shared" si="40"/>
        <v>0</v>
      </c>
      <c r="AD46" s="40">
        <f t="shared" si="40"/>
        <v>0</v>
      </c>
      <c r="AE46" s="40">
        <f t="shared" si="40"/>
        <v>0</v>
      </c>
      <c r="AF46" s="10"/>
      <c r="AG46" s="40">
        <f t="shared" si="20"/>
        <v>0</v>
      </c>
      <c r="AH46" s="40">
        <f t="shared" si="21"/>
        <v>0</v>
      </c>
      <c r="AI46" s="40">
        <f t="shared" si="22"/>
        <v>0</v>
      </c>
      <c r="AJ46" s="40">
        <f t="shared" si="23"/>
        <v>0</v>
      </c>
      <c r="AK46" s="40">
        <f t="shared" si="24"/>
        <v>0</v>
      </c>
      <c r="AL46" s="40">
        <f t="shared" si="25"/>
        <v>1</v>
      </c>
      <c r="AM46" s="40">
        <f t="shared" si="26"/>
        <v>1</v>
      </c>
      <c r="AN46" s="40">
        <f t="shared" si="27"/>
        <v>0</v>
      </c>
      <c r="AO46" s="40">
        <f t="shared" si="28"/>
        <v>0</v>
      </c>
      <c r="AP46" s="40">
        <f t="shared" si="29"/>
        <v>1</v>
      </c>
      <c r="AQ46" s="23">
        <f t="shared" si="30"/>
        <v>5</v>
      </c>
    </row>
    <row r="47" spans="1:43" ht="12.6" customHeight="1" x14ac:dyDescent="0.15">
      <c r="A47" s="29" t="s">
        <v>530</v>
      </c>
      <c r="B47" s="31">
        <f>VLOOKUP(A47,Master!$A:$H,2,FALSE)</f>
        <v>41244</v>
      </c>
      <c r="C47" s="65">
        <f>VLOOKUP(A47,Master!$A:$H,3,FALSE)</f>
        <v>0.54166666666666696</v>
      </c>
      <c r="D47" s="31" t="str">
        <f>VLOOKUP(A47,Master!$A:$H,4,FALSE)</f>
        <v>JUD</v>
      </c>
      <c r="E47" s="31" t="s">
        <v>12</v>
      </c>
      <c r="F47" s="31" t="s">
        <v>26</v>
      </c>
      <c r="G47" s="66">
        <f>VLOOKUP(A47,Master!$A:$H,7,FALSE)</f>
        <v>5</v>
      </c>
      <c r="H47" s="31" t="str">
        <f>VLOOKUP(A47,Master!$A:$H,8,FALSE)</f>
        <v>Boys</v>
      </c>
      <c r="I47" s="5" t="str">
        <f t="shared" si="6"/>
        <v>JUD1SPC1</v>
      </c>
      <c r="J47" s="5" t="str">
        <f t="shared" si="7"/>
        <v>JUDSPC1</v>
      </c>
      <c r="K47" s="5"/>
      <c r="L47" s="7"/>
      <c r="M47" s="5"/>
      <c r="N47" s="5"/>
      <c r="O47" s="78"/>
      <c r="P47" s="8" t="str">
        <f t="shared" si="9"/>
        <v>OLA3</v>
      </c>
      <c r="Q47" s="40">
        <f t="shared" ref="Q47:AF47" si="41">COUNTIF($I$2:$I$141,CONCATENATE($P$47,Q$30))</f>
        <v>0</v>
      </c>
      <c r="R47" s="40">
        <f t="shared" si="41"/>
        <v>1</v>
      </c>
      <c r="S47" s="40">
        <f t="shared" si="41"/>
        <v>0</v>
      </c>
      <c r="T47" s="40">
        <f t="shared" si="41"/>
        <v>1</v>
      </c>
      <c r="U47" s="40">
        <f t="shared" si="41"/>
        <v>0</v>
      </c>
      <c r="V47" s="40">
        <f t="shared" si="41"/>
        <v>0</v>
      </c>
      <c r="W47" s="40">
        <f t="shared" si="41"/>
        <v>0</v>
      </c>
      <c r="X47" s="40">
        <f t="shared" si="41"/>
        <v>1</v>
      </c>
      <c r="Y47" s="40">
        <f t="shared" si="41"/>
        <v>0</v>
      </c>
      <c r="Z47" s="40">
        <f t="shared" si="41"/>
        <v>0</v>
      </c>
      <c r="AA47" s="40">
        <f t="shared" si="41"/>
        <v>0</v>
      </c>
      <c r="AB47" s="40">
        <f t="shared" si="41"/>
        <v>0</v>
      </c>
      <c r="AC47" s="40">
        <f t="shared" si="41"/>
        <v>0</v>
      </c>
      <c r="AD47" s="40">
        <f t="shared" si="41"/>
        <v>0</v>
      </c>
      <c r="AE47" s="40">
        <f t="shared" si="41"/>
        <v>0</v>
      </c>
      <c r="AF47" s="40">
        <f t="shared" si="41"/>
        <v>0</v>
      </c>
      <c r="AG47" s="10"/>
      <c r="AH47" s="40">
        <f t="shared" si="21"/>
        <v>0</v>
      </c>
      <c r="AI47" s="40">
        <f t="shared" si="22"/>
        <v>0</v>
      </c>
      <c r="AJ47" s="40">
        <f t="shared" si="23"/>
        <v>1</v>
      </c>
      <c r="AK47" s="40">
        <f t="shared" si="24"/>
        <v>0</v>
      </c>
      <c r="AL47" s="40">
        <f t="shared" si="25"/>
        <v>0</v>
      </c>
      <c r="AM47" s="40">
        <f t="shared" si="26"/>
        <v>0</v>
      </c>
      <c r="AN47" s="40">
        <f t="shared" si="27"/>
        <v>0</v>
      </c>
      <c r="AO47" s="40">
        <f t="shared" si="28"/>
        <v>0</v>
      </c>
      <c r="AP47" s="40">
        <f t="shared" si="29"/>
        <v>0</v>
      </c>
      <c r="AQ47" s="23">
        <f t="shared" si="30"/>
        <v>4</v>
      </c>
    </row>
    <row r="48" spans="1:43" ht="12.6" customHeight="1" x14ac:dyDescent="0.15">
      <c r="A48" s="29" t="s">
        <v>531</v>
      </c>
      <c r="B48" s="31">
        <f>VLOOKUP(A48,Master!$A:$H,2,FALSE)</f>
        <v>41244</v>
      </c>
      <c r="C48" s="65">
        <f>VLOOKUP(A48,Master!$A:$H,3,FALSE)</f>
        <v>0.625</v>
      </c>
      <c r="D48" s="31" t="str">
        <f>VLOOKUP(A48,Master!$A:$H,4,FALSE)</f>
        <v>CTK</v>
      </c>
      <c r="E48" s="31" t="s">
        <v>25</v>
      </c>
      <c r="F48" s="31" t="s">
        <v>42</v>
      </c>
      <c r="G48" s="66">
        <f>VLOOKUP(A48,Master!$A:$H,7,FALSE)</f>
        <v>5</v>
      </c>
      <c r="H48" s="31" t="str">
        <f>VLOOKUP(A48,Master!$A:$H,8,FALSE)</f>
        <v>Boys</v>
      </c>
      <c r="I48" s="5" t="str">
        <f t="shared" si="6"/>
        <v>OLA2HSP1</v>
      </c>
      <c r="J48" s="5" t="str">
        <f t="shared" si="7"/>
        <v>CTKHSP1</v>
      </c>
      <c r="K48" s="5"/>
      <c r="L48" s="7"/>
      <c r="M48" s="5"/>
      <c r="N48" s="5"/>
      <c r="O48" s="78"/>
      <c r="P48" s="8" t="str">
        <f t="shared" si="9"/>
        <v>SCS1</v>
      </c>
      <c r="Q48" s="40">
        <f t="shared" ref="Q48:AG48" si="42">COUNTIF($I$2:$I$141,CONCATENATE($P$48,Q$30))</f>
        <v>0</v>
      </c>
      <c r="R48" s="40">
        <f t="shared" si="42"/>
        <v>0</v>
      </c>
      <c r="S48" s="40">
        <f t="shared" si="42"/>
        <v>0</v>
      </c>
      <c r="T48" s="40">
        <f t="shared" si="42"/>
        <v>1</v>
      </c>
      <c r="U48" s="40">
        <f t="shared" si="42"/>
        <v>0</v>
      </c>
      <c r="V48" s="40">
        <f t="shared" si="42"/>
        <v>0</v>
      </c>
      <c r="W48" s="40">
        <f t="shared" si="42"/>
        <v>0</v>
      </c>
      <c r="X48" s="40">
        <f t="shared" si="42"/>
        <v>1</v>
      </c>
      <c r="Y48" s="40">
        <f t="shared" si="42"/>
        <v>0</v>
      </c>
      <c r="Z48" s="40">
        <f t="shared" si="42"/>
        <v>0</v>
      </c>
      <c r="AA48" s="40">
        <f t="shared" si="42"/>
        <v>0</v>
      </c>
      <c r="AB48" s="40">
        <f t="shared" si="42"/>
        <v>0</v>
      </c>
      <c r="AC48" s="40">
        <f t="shared" si="42"/>
        <v>1</v>
      </c>
      <c r="AD48" s="40">
        <f t="shared" si="42"/>
        <v>0</v>
      </c>
      <c r="AE48" s="40">
        <f t="shared" si="42"/>
        <v>0</v>
      </c>
      <c r="AF48" s="40">
        <f t="shared" si="42"/>
        <v>0</v>
      </c>
      <c r="AG48" s="40">
        <f t="shared" si="42"/>
        <v>0</v>
      </c>
      <c r="AH48" s="10"/>
      <c r="AI48" s="40">
        <f t="shared" si="22"/>
        <v>1</v>
      </c>
      <c r="AJ48" s="40">
        <f t="shared" si="23"/>
        <v>0</v>
      </c>
      <c r="AK48" s="40">
        <f t="shared" si="24"/>
        <v>0</v>
      </c>
      <c r="AL48" s="40">
        <f t="shared" si="25"/>
        <v>0</v>
      </c>
      <c r="AM48" s="40">
        <f t="shared" si="26"/>
        <v>0</v>
      </c>
      <c r="AN48" s="40">
        <f t="shared" si="27"/>
        <v>0</v>
      </c>
      <c r="AO48" s="40">
        <f t="shared" si="28"/>
        <v>0</v>
      </c>
      <c r="AP48" s="40">
        <f t="shared" si="29"/>
        <v>0</v>
      </c>
      <c r="AQ48" s="23">
        <f t="shared" si="30"/>
        <v>4</v>
      </c>
    </row>
    <row r="49" spans="1:43" ht="12.6" customHeight="1" x14ac:dyDescent="0.15">
      <c r="A49" s="29" t="s">
        <v>532</v>
      </c>
      <c r="B49" s="31">
        <f>VLOOKUP(A49,Master!$A:$H,2,FALSE)</f>
        <v>41244</v>
      </c>
      <c r="C49" s="65">
        <f>VLOOKUP(A49,Master!$A:$H,3,FALSE)</f>
        <v>0.625</v>
      </c>
      <c r="D49" s="31" t="str">
        <f>VLOOKUP(A49,Master!$A:$H,4,FALSE)</f>
        <v>STM</v>
      </c>
      <c r="E49" s="31" t="s">
        <v>20</v>
      </c>
      <c r="F49" s="31" t="s">
        <v>22</v>
      </c>
      <c r="G49" s="66">
        <f>VLOOKUP(A49,Master!$A:$H,7,FALSE)</f>
        <v>5</v>
      </c>
      <c r="H49" s="31" t="str">
        <f>VLOOKUP(A49,Master!$A:$H,8,FALSE)</f>
        <v>Boys</v>
      </c>
      <c r="I49" s="5" t="str">
        <f t="shared" si="6"/>
        <v>OLA1STM2</v>
      </c>
      <c r="J49" s="5" t="str">
        <f t="shared" si="7"/>
        <v>STMSTM2</v>
      </c>
      <c r="K49" s="5"/>
      <c r="L49" s="7"/>
      <c r="M49" s="5"/>
      <c r="N49" s="5"/>
      <c r="O49" s="78"/>
      <c r="P49" s="8" t="str">
        <f t="shared" si="9"/>
        <v>SJN1</v>
      </c>
      <c r="Q49" s="40">
        <f t="shared" ref="Q49:AH49" si="43">COUNTIF($I$2:$I$141,CONCATENATE($P$49,Q$30))</f>
        <v>0</v>
      </c>
      <c r="R49" s="40">
        <f t="shared" si="43"/>
        <v>0</v>
      </c>
      <c r="S49" s="40">
        <f t="shared" si="43"/>
        <v>0</v>
      </c>
      <c r="T49" s="40">
        <f t="shared" si="43"/>
        <v>0</v>
      </c>
      <c r="U49" s="40">
        <f t="shared" si="43"/>
        <v>0</v>
      </c>
      <c r="V49" s="40">
        <f t="shared" si="43"/>
        <v>0</v>
      </c>
      <c r="W49" s="40">
        <f t="shared" si="43"/>
        <v>0</v>
      </c>
      <c r="X49" s="40">
        <f t="shared" si="43"/>
        <v>0</v>
      </c>
      <c r="Y49" s="40">
        <f t="shared" si="43"/>
        <v>0</v>
      </c>
      <c r="Z49" s="40">
        <f t="shared" si="43"/>
        <v>0</v>
      </c>
      <c r="AA49" s="40">
        <f t="shared" si="43"/>
        <v>0</v>
      </c>
      <c r="AB49" s="40">
        <f t="shared" si="43"/>
        <v>1</v>
      </c>
      <c r="AC49" s="40">
        <f t="shared" si="43"/>
        <v>1</v>
      </c>
      <c r="AD49" s="40">
        <f t="shared" si="43"/>
        <v>0</v>
      </c>
      <c r="AE49" s="40">
        <f t="shared" si="43"/>
        <v>0</v>
      </c>
      <c r="AF49" s="40">
        <f t="shared" si="43"/>
        <v>0</v>
      </c>
      <c r="AG49" s="40">
        <f t="shared" si="43"/>
        <v>1</v>
      </c>
      <c r="AH49" s="40">
        <f t="shared" si="43"/>
        <v>0</v>
      </c>
      <c r="AI49" s="10"/>
      <c r="AJ49" s="40">
        <f t="shared" si="23"/>
        <v>0</v>
      </c>
      <c r="AK49" s="40">
        <f t="shared" si="24"/>
        <v>0</v>
      </c>
      <c r="AL49" s="40">
        <f t="shared" si="25"/>
        <v>1</v>
      </c>
      <c r="AM49" s="40">
        <f t="shared" si="26"/>
        <v>0</v>
      </c>
      <c r="AN49" s="40">
        <f t="shared" si="27"/>
        <v>0</v>
      </c>
      <c r="AO49" s="40">
        <f t="shared" si="28"/>
        <v>0</v>
      </c>
      <c r="AP49" s="40">
        <f t="shared" si="29"/>
        <v>0</v>
      </c>
      <c r="AQ49" s="23">
        <f t="shared" si="30"/>
        <v>4</v>
      </c>
    </row>
    <row r="50" spans="1:43" ht="12.6" customHeight="1" x14ac:dyDescent="0.15">
      <c r="A50" s="29" t="s">
        <v>533</v>
      </c>
      <c r="B50" s="31">
        <f>VLOOKUP(A50,Master!$A:$H,2,FALSE)</f>
        <v>41244</v>
      </c>
      <c r="C50" s="65">
        <f>VLOOKUP(A50,Master!$A:$H,3,FALSE)</f>
        <v>0.625</v>
      </c>
      <c r="D50" s="31" t="str">
        <f>VLOOKUP(A50,Master!$A:$H,4,FALSE)</f>
        <v>SCS</v>
      </c>
      <c r="E50" s="31" t="s">
        <v>9</v>
      </c>
      <c r="F50" s="31" t="s">
        <v>17</v>
      </c>
      <c r="G50" s="66">
        <f>VLOOKUP(A50,Master!$A:$H,7,FALSE)</f>
        <v>5</v>
      </c>
      <c r="H50" s="31" t="str">
        <f>VLOOKUP(A50,Master!$A:$H,8,FALSE)</f>
        <v>Boys</v>
      </c>
      <c r="I50" s="5" t="str">
        <f t="shared" si="6"/>
        <v>BRG2BYE</v>
      </c>
      <c r="J50" s="5" t="str">
        <f t="shared" si="7"/>
        <v>SCSBYE</v>
      </c>
      <c r="K50" s="5"/>
      <c r="L50" s="7"/>
      <c r="M50" s="5"/>
      <c r="N50" s="5"/>
      <c r="O50" s="78"/>
      <c r="P50" s="8" t="str">
        <f t="shared" si="9"/>
        <v>SJN2</v>
      </c>
      <c r="Q50" s="40">
        <f t="shared" ref="Q50:AI50" si="44">COUNTIF($I$2:$I$141,CONCATENATE($P$50,Q$30))</f>
        <v>0</v>
      </c>
      <c r="R50" s="40">
        <f t="shared" si="44"/>
        <v>0</v>
      </c>
      <c r="S50" s="40">
        <f t="shared" si="44"/>
        <v>1</v>
      </c>
      <c r="T50" s="40">
        <f t="shared" si="44"/>
        <v>0</v>
      </c>
      <c r="U50" s="40">
        <f t="shared" si="44"/>
        <v>0</v>
      </c>
      <c r="V50" s="40">
        <f t="shared" si="44"/>
        <v>1</v>
      </c>
      <c r="W50" s="40">
        <f t="shared" si="44"/>
        <v>0</v>
      </c>
      <c r="X50" s="40">
        <f t="shared" si="44"/>
        <v>0</v>
      </c>
      <c r="Y50" s="40">
        <f t="shared" si="44"/>
        <v>1</v>
      </c>
      <c r="Z50" s="40">
        <f t="shared" si="44"/>
        <v>0</v>
      </c>
      <c r="AA50" s="40">
        <f t="shared" si="44"/>
        <v>0</v>
      </c>
      <c r="AB50" s="40">
        <f t="shared" si="44"/>
        <v>1</v>
      </c>
      <c r="AC50" s="40">
        <f t="shared" si="44"/>
        <v>0</v>
      </c>
      <c r="AD50" s="40">
        <f t="shared" si="44"/>
        <v>0</v>
      </c>
      <c r="AE50" s="40">
        <f t="shared" si="44"/>
        <v>0</v>
      </c>
      <c r="AF50" s="40">
        <f t="shared" si="44"/>
        <v>0</v>
      </c>
      <c r="AG50" s="40">
        <f t="shared" si="44"/>
        <v>0</v>
      </c>
      <c r="AH50" s="40">
        <f t="shared" si="44"/>
        <v>1</v>
      </c>
      <c r="AI50" s="40">
        <f t="shared" si="44"/>
        <v>0</v>
      </c>
      <c r="AJ50" s="10"/>
      <c r="AK50" s="40">
        <f t="shared" si="24"/>
        <v>0</v>
      </c>
      <c r="AL50" s="40">
        <f t="shared" si="25"/>
        <v>0</v>
      </c>
      <c r="AM50" s="40">
        <f t="shared" si="26"/>
        <v>0</v>
      </c>
      <c r="AN50" s="40">
        <f t="shared" si="27"/>
        <v>0</v>
      </c>
      <c r="AO50" s="40">
        <f t="shared" si="28"/>
        <v>0</v>
      </c>
      <c r="AP50" s="40">
        <f t="shared" si="29"/>
        <v>0</v>
      </c>
      <c r="AQ50" s="23">
        <f t="shared" si="30"/>
        <v>5</v>
      </c>
    </row>
    <row r="51" spans="1:43" ht="12.6" customHeight="1" x14ac:dyDescent="0.15">
      <c r="A51" s="29" t="s">
        <v>534</v>
      </c>
      <c r="B51" s="31">
        <f>VLOOKUP(A51,Master!$A:$H,2,FALSE)</f>
        <v>41244</v>
      </c>
      <c r="C51" s="65">
        <f>VLOOKUP(A51,Master!$A:$H,3,FALSE)</f>
        <v>0</v>
      </c>
      <c r="D51" s="31" t="str">
        <f>VLOOKUP(A51,Master!$A:$H,4,FALSE)</f>
        <v>BYE</v>
      </c>
      <c r="E51" s="31" t="s">
        <v>50</v>
      </c>
      <c r="F51" s="31" t="s">
        <v>18</v>
      </c>
      <c r="G51" s="66">
        <f>VLOOKUP(A51,Master!$A:$H,7,FALSE)</f>
        <v>5</v>
      </c>
      <c r="H51" s="31" t="str">
        <f>VLOOKUP(A51,Master!$A:$H,8,FALSE)</f>
        <v>Boys</v>
      </c>
      <c r="I51" s="5" t="str">
        <f t="shared" si="6"/>
        <v>NDA2STM1</v>
      </c>
      <c r="J51" s="5" t="str">
        <f t="shared" si="7"/>
        <v>BYESTM1</v>
      </c>
      <c r="K51" s="5"/>
      <c r="L51" s="7"/>
      <c r="M51" s="5"/>
      <c r="N51" s="5"/>
      <c r="O51" s="78"/>
      <c r="P51" s="8" t="str">
        <f t="shared" si="9"/>
        <v>SPC1</v>
      </c>
      <c r="Q51" s="40">
        <f t="shared" ref="Q51:AJ51" si="45">COUNTIF($I$2:$I$141,CONCATENATE($P$51,Q$30))</f>
        <v>0</v>
      </c>
      <c r="R51" s="40">
        <f t="shared" si="45"/>
        <v>0</v>
      </c>
      <c r="S51" s="40">
        <f t="shared" si="45"/>
        <v>0</v>
      </c>
      <c r="T51" s="40">
        <f t="shared" si="45"/>
        <v>0</v>
      </c>
      <c r="U51" s="40">
        <f t="shared" si="45"/>
        <v>0</v>
      </c>
      <c r="V51" s="40">
        <f t="shared" si="45"/>
        <v>0</v>
      </c>
      <c r="W51" s="40">
        <f t="shared" si="45"/>
        <v>0</v>
      </c>
      <c r="X51" s="40">
        <f t="shared" si="45"/>
        <v>0</v>
      </c>
      <c r="Y51" s="40">
        <f t="shared" si="45"/>
        <v>0</v>
      </c>
      <c r="Z51" s="40">
        <f t="shared" si="45"/>
        <v>0</v>
      </c>
      <c r="AA51" s="40">
        <f t="shared" si="45"/>
        <v>0</v>
      </c>
      <c r="AB51" s="40">
        <f t="shared" si="45"/>
        <v>0</v>
      </c>
      <c r="AC51" s="40">
        <f t="shared" si="45"/>
        <v>0</v>
      </c>
      <c r="AD51" s="40">
        <f t="shared" si="45"/>
        <v>0</v>
      </c>
      <c r="AE51" s="40">
        <f t="shared" si="45"/>
        <v>1</v>
      </c>
      <c r="AF51" s="40">
        <f t="shared" si="45"/>
        <v>1</v>
      </c>
      <c r="AG51" s="40">
        <f t="shared" si="45"/>
        <v>0</v>
      </c>
      <c r="AH51" s="40">
        <f t="shared" si="45"/>
        <v>0</v>
      </c>
      <c r="AI51" s="40">
        <f t="shared" si="45"/>
        <v>0</v>
      </c>
      <c r="AJ51" s="40">
        <f t="shared" si="45"/>
        <v>0</v>
      </c>
      <c r="AK51" s="10"/>
      <c r="AL51" s="40">
        <f t="shared" si="25"/>
        <v>0</v>
      </c>
      <c r="AM51" s="40">
        <f t="shared" si="26"/>
        <v>1</v>
      </c>
      <c r="AN51" s="40">
        <f t="shared" si="27"/>
        <v>1</v>
      </c>
      <c r="AO51" s="40">
        <f t="shared" si="28"/>
        <v>0</v>
      </c>
      <c r="AP51" s="40">
        <f t="shared" si="29"/>
        <v>1</v>
      </c>
      <c r="AQ51" s="23">
        <f t="shared" si="30"/>
        <v>5</v>
      </c>
    </row>
    <row r="52" spans="1:43" ht="12.6" customHeight="1" x14ac:dyDescent="0.15">
      <c r="A52" s="29" t="s">
        <v>535</v>
      </c>
      <c r="B52" s="31">
        <f>VLOOKUP(A52,Master!$A:$H,2,FALSE)</f>
        <v>41244</v>
      </c>
      <c r="C52" s="65">
        <f>VLOOKUP(A52,Master!$A:$H,3,FALSE)</f>
        <v>0.58333333333333304</v>
      </c>
      <c r="D52" s="31" t="str">
        <f>VLOOKUP(A52,Master!$A:$H,4,FALSE)</f>
        <v>JUD</v>
      </c>
      <c r="E52" s="31" t="s">
        <v>16</v>
      </c>
      <c r="F52" s="31" t="s">
        <v>45</v>
      </c>
      <c r="G52" s="66">
        <f>VLOOKUP(A52,Master!$A:$H,7,FALSE)</f>
        <v>5</v>
      </c>
      <c r="H52" s="31" t="str">
        <f>VLOOKUP(A52,Master!$A:$H,8,FALSE)</f>
        <v>Boys</v>
      </c>
      <c r="I52" s="5" t="str">
        <f t="shared" si="6"/>
        <v>CTK2HSP2</v>
      </c>
      <c r="J52" s="5" t="str">
        <f t="shared" si="7"/>
        <v>JUDHSP2</v>
      </c>
      <c r="K52" s="5"/>
      <c r="L52" s="7"/>
      <c r="M52" s="5"/>
      <c r="N52" s="5"/>
      <c r="O52" s="78"/>
      <c r="P52" s="8" t="str">
        <f t="shared" si="9"/>
        <v>SPC2</v>
      </c>
      <c r="Q52" s="40">
        <f t="shared" ref="Q52:AK52" si="46">COUNTIF($I$2:$I$141,CONCATENATE($P$52,Q$30))</f>
        <v>0</v>
      </c>
      <c r="R52" s="40">
        <f t="shared" si="46"/>
        <v>0</v>
      </c>
      <c r="S52" s="40">
        <f t="shared" si="46"/>
        <v>0</v>
      </c>
      <c r="T52" s="40">
        <f t="shared" si="46"/>
        <v>1</v>
      </c>
      <c r="U52" s="40">
        <f t="shared" si="46"/>
        <v>0</v>
      </c>
      <c r="V52" s="40">
        <f t="shared" si="46"/>
        <v>0</v>
      </c>
      <c r="W52" s="40">
        <f t="shared" si="46"/>
        <v>0</v>
      </c>
      <c r="X52" s="40">
        <f t="shared" si="46"/>
        <v>0</v>
      </c>
      <c r="Y52" s="40">
        <f t="shared" si="46"/>
        <v>0</v>
      </c>
      <c r="Z52" s="40">
        <f t="shared" si="46"/>
        <v>1</v>
      </c>
      <c r="AA52" s="40">
        <f t="shared" si="46"/>
        <v>0</v>
      </c>
      <c r="AB52" s="40">
        <f t="shared" si="46"/>
        <v>0</v>
      </c>
      <c r="AC52" s="40">
        <f t="shared" si="46"/>
        <v>0</v>
      </c>
      <c r="AD52" s="40">
        <f t="shared" si="46"/>
        <v>1</v>
      </c>
      <c r="AE52" s="40">
        <f t="shared" si="46"/>
        <v>1</v>
      </c>
      <c r="AF52" s="40">
        <f t="shared" si="46"/>
        <v>0</v>
      </c>
      <c r="AG52" s="40">
        <f t="shared" si="46"/>
        <v>0</v>
      </c>
      <c r="AH52" s="40">
        <f t="shared" si="46"/>
        <v>0</v>
      </c>
      <c r="AI52" s="40">
        <f t="shared" si="46"/>
        <v>0</v>
      </c>
      <c r="AJ52" s="40">
        <f t="shared" si="46"/>
        <v>1</v>
      </c>
      <c r="AK52" s="40">
        <f t="shared" si="46"/>
        <v>0</v>
      </c>
      <c r="AL52" s="10"/>
      <c r="AM52" s="40">
        <f t="shared" si="26"/>
        <v>0</v>
      </c>
      <c r="AN52" s="40">
        <f t="shared" si="27"/>
        <v>0</v>
      </c>
      <c r="AO52" s="40">
        <f t="shared" si="28"/>
        <v>0</v>
      </c>
      <c r="AP52" s="40">
        <f t="shared" si="29"/>
        <v>0</v>
      </c>
      <c r="AQ52" s="23">
        <f t="shared" si="30"/>
        <v>5</v>
      </c>
    </row>
    <row r="53" spans="1:43" ht="12.6" customHeight="1" x14ac:dyDescent="0.15">
      <c r="A53" s="29" t="s">
        <v>536</v>
      </c>
      <c r="B53" s="31">
        <f>VLOOKUP(A53,Master!$A:$H,2,FALSE)</f>
        <v>41244</v>
      </c>
      <c r="C53" s="65">
        <f>VLOOKUP(A53,Master!$A:$H,3,FALSE)</f>
        <v>0.5</v>
      </c>
      <c r="D53" s="31" t="str">
        <f>VLOOKUP(A53,Master!$A:$H,4,FALSE)</f>
        <v>SPC</v>
      </c>
      <c r="E53" s="31" t="s">
        <v>7</v>
      </c>
      <c r="F53" s="31" t="s">
        <v>14</v>
      </c>
      <c r="G53" s="66">
        <f>VLOOKUP(A53,Master!$A:$H,7,FALSE)</f>
        <v>5</v>
      </c>
      <c r="H53" s="31" t="str">
        <f>VLOOKUP(A53,Master!$A:$H,8,FALSE)</f>
        <v>Boys</v>
      </c>
      <c r="I53" s="5" t="str">
        <f t="shared" si="6"/>
        <v>BRG1SPC2</v>
      </c>
      <c r="J53" s="5" t="str">
        <f t="shared" si="7"/>
        <v>SPCSPC2</v>
      </c>
      <c r="K53" s="5"/>
      <c r="L53" s="7"/>
      <c r="M53" s="5"/>
      <c r="N53" s="5"/>
      <c r="O53" s="78"/>
      <c r="P53" s="8" t="str">
        <f t="shared" si="9"/>
        <v>STM1</v>
      </c>
      <c r="Q53" s="40">
        <f t="shared" ref="Q53:AL53" si="47">COUNTIF($I$2:$I$141,CONCATENATE($P$53,Q$30))</f>
        <v>1</v>
      </c>
      <c r="R53" s="40">
        <f t="shared" si="47"/>
        <v>1</v>
      </c>
      <c r="S53" s="40">
        <f t="shared" si="47"/>
        <v>0</v>
      </c>
      <c r="T53" s="40">
        <f t="shared" si="47"/>
        <v>1</v>
      </c>
      <c r="U53" s="40">
        <f t="shared" si="47"/>
        <v>1</v>
      </c>
      <c r="V53" s="40">
        <f t="shared" si="47"/>
        <v>0</v>
      </c>
      <c r="W53" s="40">
        <f t="shared" si="47"/>
        <v>0</v>
      </c>
      <c r="X53" s="40">
        <f t="shared" si="47"/>
        <v>0</v>
      </c>
      <c r="Y53" s="40">
        <f t="shared" si="47"/>
        <v>0</v>
      </c>
      <c r="Z53" s="40">
        <f t="shared" si="47"/>
        <v>1</v>
      </c>
      <c r="AA53" s="40">
        <f t="shared" si="47"/>
        <v>0</v>
      </c>
      <c r="AB53" s="40">
        <f t="shared" si="47"/>
        <v>0</v>
      </c>
      <c r="AC53" s="40">
        <f t="shared" si="47"/>
        <v>0</v>
      </c>
      <c r="AD53" s="40">
        <f t="shared" si="47"/>
        <v>0</v>
      </c>
      <c r="AE53" s="40">
        <f t="shared" si="47"/>
        <v>1</v>
      </c>
      <c r="AF53" s="40">
        <f t="shared" si="47"/>
        <v>0</v>
      </c>
      <c r="AG53" s="40">
        <f t="shared" si="47"/>
        <v>0</v>
      </c>
      <c r="AH53" s="40">
        <f t="shared" si="47"/>
        <v>0</v>
      </c>
      <c r="AI53" s="40">
        <f t="shared" si="47"/>
        <v>0</v>
      </c>
      <c r="AJ53" s="40">
        <f t="shared" si="47"/>
        <v>0</v>
      </c>
      <c r="AK53" s="40">
        <f t="shared" si="47"/>
        <v>0</v>
      </c>
      <c r="AL53" s="40">
        <f t="shared" si="47"/>
        <v>0</v>
      </c>
      <c r="AM53" s="10"/>
      <c r="AN53" s="40">
        <f t="shared" si="27"/>
        <v>0</v>
      </c>
      <c r="AO53" s="40">
        <f t="shared" si="28"/>
        <v>0</v>
      </c>
      <c r="AP53" s="40">
        <f t="shared" si="29"/>
        <v>0</v>
      </c>
      <c r="AQ53" s="23">
        <f t="shared" si="30"/>
        <v>6</v>
      </c>
    </row>
    <row r="54" spans="1:43" ht="12.6" customHeight="1" x14ac:dyDescent="0.15">
      <c r="A54" s="29" t="s">
        <v>537</v>
      </c>
      <c r="B54" s="31">
        <f>VLOOKUP(A54,Master!$A:$H,2,FALSE)</f>
        <v>41251</v>
      </c>
      <c r="C54" s="65">
        <f>VLOOKUP(A54,Master!$A:$H,3,FALSE)</f>
        <v>0.54166666666666696</v>
      </c>
      <c r="D54" s="31" t="str">
        <f>VLOOKUP(A54,Master!$A:$H,4,FALSE)</f>
        <v>JUD</v>
      </c>
      <c r="E54" s="31" t="s">
        <v>14</v>
      </c>
      <c r="F54" s="31" t="s">
        <v>16</v>
      </c>
      <c r="G54" s="66">
        <f>VLOOKUP(A54,Master!$A:$H,7,FALSE)</f>
        <v>5</v>
      </c>
      <c r="H54" s="31" t="str">
        <f>VLOOKUP(A54,Master!$A:$H,8,FALSE)</f>
        <v>Boys</v>
      </c>
      <c r="I54" s="5" t="str">
        <f t="shared" si="6"/>
        <v>SPC2CTK2</v>
      </c>
      <c r="J54" s="5" t="str">
        <f t="shared" si="7"/>
        <v>JUDCTK2</v>
      </c>
      <c r="K54" s="5"/>
      <c r="L54" s="7"/>
      <c r="M54" s="5"/>
      <c r="N54" s="5"/>
      <c r="O54" s="78"/>
      <c r="P54" s="8" t="str">
        <f t="shared" si="9"/>
        <v>STM2</v>
      </c>
      <c r="Q54" s="40">
        <f t="shared" ref="Q54:AM54" si="48">COUNTIF($I$2:$I$141,CONCATENATE($P$54,Q$30))</f>
        <v>0</v>
      </c>
      <c r="R54" s="40">
        <f t="shared" si="48"/>
        <v>0</v>
      </c>
      <c r="S54" s="40">
        <f t="shared" si="48"/>
        <v>0</v>
      </c>
      <c r="T54" s="40">
        <f t="shared" si="48"/>
        <v>0</v>
      </c>
      <c r="U54" s="40">
        <f t="shared" si="48"/>
        <v>1</v>
      </c>
      <c r="V54" s="40">
        <f t="shared" si="48"/>
        <v>0</v>
      </c>
      <c r="W54" s="40">
        <f t="shared" si="48"/>
        <v>0</v>
      </c>
      <c r="X54" s="40">
        <f t="shared" si="48"/>
        <v>0</v>
      </c>
      <c r="Y54" s="40">
        <f t="shared" si="48"/>
        <v>0</v>
      </c>
      <c r="Z54" s="40">
        <f t="shared" si="48"/>
        <v>1</v>
      </c>
      <c r="AA54" s="40">
        <f t="shared" si="48"/>
        <v>0</v>
      </c>
      <c r="AB54" s="40">
        <f t="shared" si="48"/>
        <v>0</v>
      </c>
      <c r="AC54" s="40">
        <f t="shared" si="48"/>
        <v>0</v>
      </c>
      <c r="AD54" s="40">
        <f t="shared" si="48"/>
        <v>1</v>
      </c>
      <c r="AE54" s="40">
        <f t="shared" si="48"/>
        <v>0</v>
      </c>
      <c r="AF54" s="40">
        <f t="shared" si="48"/>
        <v>1</v>
      </c>
      <c r="AG54" s="40">
        <f t="shared" si="48"/>
        <v>0</v>
      </c>
      <c r="AH54" s="40">
        <f t="shared" si="48"/>
        <v>0</v>
      </c>
      <c r="AI54" s="40">
        <f t="shared" si="48"/>
        <v>0</v>
      </c>
      <c r="AJ54" s="40">
        <f t="shared" si="48"/>
        <v>0</v>
      </c>
      <c r="AK54" s="40">
        <f t="shared" si="48"/>
        <v>0</v>
      </c>
      <c r="AL54" s="40">
        <f t="shared" si="48"/>
        <v>0</v>
      </c>
      <c r="AM54" s="40">
        <f t="shared" si="48"/>
        <v>0</v>
      </c>
      <c r="AN54" s="10"/>
      <c r="AO54" s="40">
        <f t="shared" si="28"/>
        <v>0</v>
      </c>
      <c r="AP54" s="40">
        <f t="shared" si="29"/>
        <v>1</v>
      </c>
      <c r="AQ54" s="23">
        <f t="shared" si="30"/>
        <v>5</v>
      </c>
    </row>
    <row r="55" spans="1:43" ht="12.6" customHeight="1" x14ac:dyDescent="0.15">
      <c r="A55" s="29" t="s">
        <v>538</v>
      </c>
      <c r="B55" s="31">
        <f>VLOOKUP(A55,Master!$A:$H,2,FALSE)</f>
        <v>41251</v>
      </c>
      <c r="C55" s="65">
        <f>VLOOKUP(A55,Master!$A:$H,3,FALSE)</f>
        <v>0.625</v>
      </c>
      <c r="D55" s="31" t="str">
        <f>VLOOKUP(A55,Master!$A:$H,4,FALSE)</f>
        <v>STM</v>
      </c>
      <c r="E55" s="31" t="s">
        <v>24</v>
      </c>
      <c r="F55" s="31" t="s">
        <v>7</v>
      </c>
      <c r="G55" s="66">
        <f>VLOOKUP(A55,Master!$A:$H,7,FALSE)</f>
        <v>5</v>
      </c>
      <c r="H55" s="31" t="str">
        <f>VLOOKUP(A55,Master!$A:$H,8,FALSE)</f>
        <v>Boys</v>
      </c>
      <c r="I55" s="5" t="str">
        <f t="shared" si="6"/>
        <v>JUD2BRG1</v>
      </c>
      <c r="J55" s="5" t="str">
        <f t="shared" si="7"/>
        <v>STMBRG1</v>
      </c>
      <c r="K55" s="5"/>
      <c r="L55" s="7"/>
      <c r="M55" s="5"/>
      <c r="N55" s="5"/>
      <c r="O55" s="78"/>
      <c r="P55" s="8" t="str">
        <f t="shared" si="9"/>
        <v>STM3</v>
      </c>
      <c r="Q55" s="40">
        <f t="shared" ref="Q55:AN55" si="49">COUNTIF($I$2:$I$141,CONCATENATE($P$55,Q$30))</f>
        <v>0</v>
      </c>
      <c r="R55" s="40">
        <f t="shared" si="49"/>
        <v>0</v>
      </c>
      <c r="S55" s="40">
        <f t="shared" si="49"/>
        <v>0</v>
      </c>
      <c r="T55" s="40">
        <f t="shared" si="49"/>
        <v>0</v>
      </c>
      <c r="U55" s="40">
        <f t="shared" si="49"/>
        <v>0</v>
      </c>
      <c r="V55" s="40">
        <f t="shared" si="49"/>
        <v>0</v>
      </c>
      <c r="W55" s="40">
        <f t="shared" si="49"/>
        <v>0</v>
      </c>
      <c r="X55" s="40">
        <f t="shared" si="49"/>
        <v>0</v>
      </c>
      <c r="Y55" s="40">
        <f t="shared" si="49"/>
        <v>0</v>
      </c>
      <c r="Z55" s="40">
        <f t="shared" si="49"/>
        <v>0</v>
      </c>
      <c r="AA55" s="40">
        <f t="shared" si="49"/>
        <v>0</v>
      </c>
      <c r="AB55" s="40">
        <f t="shared" si="49"/>
        <v>0</v>
      </c>
      <c r="AC55" s="40">
        <f t="shared" si="49"/>
        <v>0</v>
      </c>
      <c r="AD55" s="40">
        <f t="shared" si="49"/>
        <v>0</v>
      </c>
      <c r="AE55" s="40">
        <f t="shared" si="49"/>
        <v>0</v>
      </c>
      <c r="AF55" s="40">
        <f t="shared" si="49"/>
        <v>0</v>
      </c>
      <c r="AG55" s="40">
        <f t="shared" si="49"/>
        <v>0</v>
      </c>
      <c r="AH55" s="40">
        <f t="shared" si="49"/>
        <v>0</v>
      </c>
      <c r="AI55" s="40">
        <f t="shared" si="49"/>
        <v>0</v>
      </c>
      <c r="AJ55" s="40">
        <f t="shared" si="49"/>
        <v>0</v>
      </c>
      <c r="AK55" s="40">
        <f t="shared" si="49"/>
        <v>0</v>
      </c>
      <c r="AL55" s="40">
        <f t="shared" si="49"/>
        <v>0</v>
      </c>
      <c r="AM55" s="40">
        <f t="shared" si="49"/>
        <v>0</v>
      </c>
      <c r="AN55" s="40">
        <f t="shared" si="49"/>
        <v>0</v>
      </c>
      <c r="AO55" s="10"/>
      <c r="AP55" s="40">
        <f t="shared" si="29"/>
        <v>0</v>
      </c>
      <c r="AQ55" s="23">
        <f t="shared" si="30"/>
        <v>0</v>
      </c>
    </row>
    <row r="56" spans="1:43" ht="12.6" customHeight="1" x14ac:dyDescent="0.15">
      <c r="A56" s="29" t="s">
        <v>539</v>
      </c>
      <c r="B56" s="31">
        <f>VLOOKUP(A56,Master!$A:$H,2,FALSE)</f>
        <v>41251</v>
      </c>
      <c r="C56" s="65">
        <f>VLOOKUP(A56,Master!$A:$H,3,FALSE)</f>
        <v>0.625</v>
      </c>
      <c r="D56" s="31" t="str">
        <f>VLOOKUP(A56,Master!$A:$H,4,FALSE)</f>
        <v>MAR-K</v>
      </c>
      <c r="E56" s="31" t="s">
        <v>23</v>
      </c>
      <c r="F56" s="31" t="s">
        <v>43</v>
      </c>
      <c r="G56" s="66">
        <f>VLOOKUP(A56,Master!$A:$H,7,FALSE)</f>
        <v>5</v>
      </c>
      <c r="H56" s="31" t="str">
        <f>VLOOKUP(A56,Master!$A:$H,8,FALSE)</f>
        <v>Boys</v>
      </c>
      <c r="I56" s="5" t="str">
        <f t="shared" si="6"/>
        <v>JUD3JOE1</v>
      </c>
      <c r="J56" s="5" t="str">
        <f t="shared" si="7"/>
        <v>MAR-KJOE1</v>
      </c>
      <c r="K56" s="5"/>
      <c r="L56" s="7"/>
      <c r="O56" s="78"/>
      <c r="P56" s="8" t="str">
        <f t="shared" si="9"/>
        <v>BYE</v>
      </c>
      <c r="Q56" s="40">
        <f t="shared" ref="Q56:AO56" si="50">COUNTIF($I$2:$I$141,CONCATENATE($P$56,Q$30))</f>
        <v>0</v>
      </c>
      <c r="R56" s="40">
        <f t="shared" si="50"/>
        <v>0</v>
      </c>
      <c r="S56" s="40">
        <f t="shared" si="50"/>
        <v>0</v>
      </c>
      <c r="T56" s="40">
        <f t="shared" si="50"/>
        <v>0</v>
      </c>
      <c r="U56" s="40">
        <f t="shared" si="50"/>
        <v>0</v>
      </c>
      <c r="V56" s="40">
        <f t="shared" si="50"/>
        <v>0</v>
      </c>
      <c r="W56" s="40">
        <f t="shared" si="50"/>
        <v>0</v>
      </c>
      <c r="X56" s="40">
        <f t="shared" si="50"/>
        <v>0</v>
      </c>
      <c r="Y56" s="40">
        <f t="shared" si="50"/>
        <v>0</v>
      </c>
      <c r="Z56" s="40">
        <f t="shared" si="50"/>
        <v>0</v>
      </c>
      <c r="AA56" s="40">
        <f t="shared" si="50"/>
        <v>0</v>
      </c>
      <c r="AB56" s="40">
        <f t="shared" si="50"/>
        <v>0</v>
      </c>
      <c r="AC56" s="40">
        <f t="shared" si="50"/>
        <v>0</v>
      </c>
      <c r="AD56" s="40">
        <f t="shared" si="50"/>
        <v>0</v>
      </c>
      <c r="AE56" s="40">
        <f t="shared" si="50"/>
        <v>0</v>
      </c>
      <c r="AF56" s="40">
        <f t="shared" si="50"/>
        <v>0</v>
      </c>
      <c r="AG56" s="40">
        <f t="shared" si="50"/>
        <v>0</v>
      </c>
      <c r="AH56" s="40">
        <f t="shared" si="50"/>
        <v>0</v>
      </c>
      <c r="AI56" s="40">
        <f t="shared" si="50"/>
        <v>0</v>
      </c>
      <c r="AJ56" s="40">
        <f t="shared" si="50"/>
        <v>0</v>
      </c>
      <c r="AK56" s="40">
        <f t="shared" si="50"/>
        <v>0</v>
      </c>
      <c r="AL56" s="40">
        <f t="shared" si="50"/>
        <v>0</v>
      </c>
      <c r="AM56" s="40">
        <f t="shared" si="50"/>
        <v>0</v>
      </c>
      <c r="AN56" s="40">
        <f t="shared" si="50"/>
        <v>0</v>
      </c>
      <c r="AO56" s="40">
        <f t="shared" si="50"/>
        <v>0</v>
      </c>
      <c r="AP56" s="10"/>
      <c r="AQ56" s="23">
        <f t="shared" si="30"/>
        <v>0</v>
      </c>
    </row>
    <row r="57" spans="1:43" ht="12.6" customHeight="1" x14ac:dyDescent="0.15">
      <c r="A57" s="29" t="s">
        <v>540</v>
      </c>
      <c r="B57" s="31">
        <f>VLOOKUP(A57,Master!$A:$H,2,FALSE)</f>
        <v>41251</v>
      </c>
      <c r="C57" s="65">
        <f>VLOOKUP(A57,Master!$A:$H,3,FALSE)</f>
        <v>0.54166666666666696</v>
      </c>
      <c r="D57" s="31" t="str">
        <f>VLOOKUP(A57,Master!$A:$H,4,FALSE)</f>
        <v>CTK</v>
      </c>
      <c r="E57" s="31" t="s">
        <v>47</v>
      </c>
      <c r="F57" s="31" t="s">
        <v>13</v>
      </c>
      <c r="G57" s="66">
        <f>VLOOKUP(A57,Master!$A:$H,7,FALSE)</f>
        <v>5</v>
      </c>
      <c r="H57" s="31" t="str">
        <f>VLOOKUP(A57,Master!$A:$H,8,FALSE)</f>
        <v>Boys</v>
      </c>
      <c r="I57" s="5" t="str">
        <f t="shared" si="6"/>
        <v>OLA3SJN2</v>
      </c>
      <c r="J57" s="5" t="str">
        <f t="shared" si="7"/>
        <v>CTKSJN2</v>
      </c>
      <c r="K57" s="5"/>
      <c r="L57" s="7"/>
      <c r="O57" s="79"/>
      <c r="P57" s="55" t="s">
        <v>29</v>
      </c>
      <c r="Q57" s="9">
        <f t="shared" ref="Q57:AP57" si="51">SUM(Q31:Q56)</f>
        <v>5</v>
      </c>
      <c r="R57" s="9">
        <f t="shared" si="51"/>
        <v>5</v>
      </c>
      <c r="S57" s="9">
        <f t="shared" si="51"/>
        <v>5</v>
      </c>
      <c r="T57" s="9">
        <f t="shared" si="51"/>
        <v>5</v>
      </c>
      <c r="U57" s="9">
        <f t="shared" si="51"/>
        <v>4</v>
      </c>
      <c r="V57" s="9">
        <f t="shared" si="51"/>
        <v>4</v>
      </c>
      <c r="W57" s="9">
        <f t="shared" si="51"/>
        <v>5</v>
      </c>
      <c r="X57" s="9">
        <f t="shared" si="51"/>
        <v>4</v>
      </c>
      <c r="Y57" s="9">
        <f t="shared" si="51"/>
        <v>4</v>
      </c>
      <c r="Z57" s="9">
        <f t="shared" si="51"/>
        <v>5</v>
      </c>
      <c r="AA57" s="9">
        <f t="shared" si="51"/>
        <v>4</v>
      </c>
      <c r="AB57" s="9">
        <f t="shared" si="51"/>
        <v>4</v>
      </c>
      <c r="AC57" s="9">
        <f t="shared" si="51"/>
        <v>4</v>
      </c>
      <c r="AD57" s="9">
        <f t="shared" si="51"/>
        <v>4</v>
      </c>
      <c r="AE57" s="9">
        <f t="shared" si="51"/>
        <v>5</v>
      </c>
      <c r="AF57" s="9">
        <f t="shared" si="51"/>
        <v>5</v>
      </c>
      <c r="AG57" s="9">
        <f t="shared" si="51"/>
        <v>5</v>
      </c>
      <c r="AH57" s="9">
        <f t="shared" si="51"/>
        <v>5</v>
      </c>
      <c r="AI57" s="9">
        <f t="shared" si="51"/>
        <v>5</v>
      </c>
      <c r="AJ57" s="9">
        <f t="shared" si="51"/>
        <v>4</v>
      </c>
      <c r="AK57" s="9">
        <f t="shared" si="51"/>
        <v>5</v>
      </c>
      <c r="AL57" s="9">
        <f t="shared" si="51"/>
        <v>5</v>
      </c>
      <c r="AM57" s="9">
        <f t="shared" si="51"/>
        <v>4</v>
      </c>
      <c r="AN57" s="9">
        <f t="shared" si="51"/>
        <v>5</v>
      </c>
      <c r="AO57" s="9">
        <f t="shared" si="51"/>
        <v>0</v>
      </c>
      <c r="AP57" s="9">
        <f t="shared" si="51"/>
        <v>10</v>
      </c>
      <c r="AQ57" s="23">
        <f t="shared" si="30"/>
        <v>120</v>
      </c>
    </row>
    <row r="58" spans="1:43" ht="12.6" customHeight="1" x14ac:dyDescent="0.15">
      <c r="A58" s="29" t="s">
        <v>541</v>
      </c>
      <c r="B58" s="31">
        <f>VLOOKUP(A58,Master!$A:$H,2,FALSE)</f>
        <v>41251</v>
      </c>
      <c r="C58" s="65">
        <f>VLOOKUP(A58,Master!$A:$H,3,FALSE)</f>
        <v>0.45833333333333298</v>
      </c>
      <c r="D58" s="31" t="str">
        <f>VLOOKUP(A58,Master!$A:$H,4,FALSE)</f>
        <v>OLA</v>
      </c>
      <c r="E58" s="31" t="s">
        <v>49</v>
      </c>
      <c r="F58" s="31" t="s">
        <v>19</v>
      </c>
      <c r="G58" s="66">
        <f>VLOOKUP(A58,Master!$A:$H,7,FALSE)</f>
        <v>5</v>
      </c>
      <c r="H58" s="31" t="str">
        <f>VLOOKUP(A58,Master!$A:$H,8,FALSE)</f>
        <v>Boys</v>
      </c>
      <c r="I58" s="5" t="str">
        <f t="shared" si="6"/>
        <v>SCS1SJN1</v>
      </c>
      <c r="J58" s="5" t="str">
        <f t="shared" si="7"/>
        <v>OLASJN1</v>
      </c>
      <c r="K58" s="5"/>
      <c r="L58" s="7"/>
      <c r="M58" s="7"/>
      <c r="N58" s="7"/>
      <c r="O58" s="7"/>
      <c r="P58" s="7"/>
    </row>
    <row r="59" spans="1:43" ht="12.6" customHeight="1" x14ac:dyDescent="0.2">
      <c r="A59" s="29" t="s">
        <v>542</v>
      </c>
      <c r="B59" s="31">
        <f>VLOOKUP(A59,Master!$A:$H,2,FALSE)</f>
        <v>41251</v>
      </c>
      <c r="C59" s="65">
        <f>VLOOKUP(A59,Master!$A:$H,3,FALSE)</f>
        <v>0.58333333333333304</v>
      </c>
      <c r="D59" s="31" t="str">
        <f>VLOOKUP(A59,Master!$A:$H,4,FALSE)</f>
        <v>SJN</v>
      </c>
      <c r="E59" s="31" t="s">
        <v>48</v>
      </c>
      <c r="F59" s="31" t="s">
        <v>46</v>
      </c>
      <c r="G59" s="66">
        <f>VLOOKUP(A59,Master!$A:$H,7,FALSE)</f>
        <v>5</v>
      </c>
      <c r="H59" s="31" t="str">
        <f>VLOOKUP(A59,Master!$A:$H,8,FALSE)</f>
        <v>Boys</v>
      </c>
      <c r="I59" s="5" t="str">
        <f t="shared" si="6"/>
        <v>NDA1JOE2</v>
      </c>
      <c r="J59" s="5" t="str">
        <f t="shared" si="7"/>
        <v>SJNJOE2</v>
      </c>
      <c r="K59" s="5"/>
      <c r="L59" s="7"/>
      <c r="O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43" ht="12.6" customHeight="1" x14ac:dyDescent="0.2">
      <c r="A60" s="29" t="s">
        <v>543</v>
      </c>
      <c r="B60" s="31">
        <f>VLOOKUP(A60,Master!$A:$H,2,FALSE)</f>
        <v>41251</v>
      </c>
      <c r="C60" s="65">
        <f>VLOOKUP(A60,Master!$A:$H,3,FALSE)</f>
        <v>0.66666666666666696</v>
      </c>
      <c r="D60" s="31" t="str">
        <f>VLOOKUP(A60,Master!$A:$H,4,FALSE)</f>
        <v>SPC</v>
      </c>
      <c r="E60" s="31" t="s">
        <v>4</v>
      </c>
      <c r="F60" s="31" t="s">
        <v>60</v>
      </c>
      <c r="G60" s="66">
        <f>VLOOKUP(A60,Master!$A:$H,7,FALSE)</f>
        <v>5</v>
      </c>
      <c r="H60" s="31" t="str">
        <f>VLOOKUP(A60,Master!$A:$H,8,FALSE)</f>
        <v>Boys</v>
      </c>
      <c r="I60" s="5" t="str">
        <f t="shared" si="6"/>
        <v>CTK1TRN1</v>
      </c>
      <c r="J60" s="5" t="str">
        <f t="shared" si="7"/>
        <v>SPCTRN1</v>
      </c>
      <c r="K60" s="5"/>
      <c r="L60" s="7"/>
      <c r="O60"/>
      <c r="P60" s="9"/>
      <c r="Q60" s="10" t="str">
        <f>O2</f>
        <v>BRG1</v>
      </c>
      <c r="R60" s="10" t="str">
        <f>O3</f>
        <v>BRG2</v>
      </c>
      <c r="S60" s="10" t="str">
        <f>O4</f>
        <v>CTK1</v>
      </c>
      <c r="T60" s="10" t="str">
        <f>O5</f>
        <v>CTK2</v>
      </c>
      <c r="U60" s="10" t="str">
        <f>O6</f>
        <v>HSP1</v>
      </c>
      <c r="V60" s="10" t="str">
        <f>O7</f>
        <v>HSP2</v>
      </c>
      <c r="W60" s="10" t="str">
        <f>O8</f>
        <v>IHM1</v>
      </c>
      <c r="X60" s="10" t="str">
        <f>O9</f>
        <v>JOE1</v>
      </c>
      <c r="Y60" s="10" t="str">
        <f>O10</f>
        <v>JOE2</v>
      </c>
      <c r="Z60" s="10" t="str">
        <f>O11</f>
        <v>JUD1</v>
      </c>
      <c r="AA60" s="10" t="str">
        <f>O12</f>
        <v>JUD2</v>
      </c>
      <c r="AB60" s="10" t="str">
        <f>O13</f>
        <v>JUD3</v>
      </c>
      <c r="AC60" s="10" t="str">
        <f>O14</f>
        <v>NDA1</v>
      </c>
      <c r="AD60" s="10" t="str">
        <f>O15</f>
        <v>NDA2</v>
      </c>
      <c r="AE60" s="10" t="str">
        <f>O16</f>
        <v>OLA1</v>
      </c>
      <c r="AF60" s="10" t="str">
        <f>O17</f>
        <v>OLA2</v>
      </c>
      <c r="AG60" s="10" t="str">
        <f>O18</f>
        <v>OLA3</v>
      </c>
      <c r="AH60" s="10" t="str">
        <f>O19</f>
        <v>SCS1</v>
      </c>
      <c r="AI60" s="10" t="str">
        <f>O20</f>
        <v>SJN1</v>
      </c>
      <c r="AJ60" s="10" t="str">
        <f>O21</f>
        <v>SJN2</v>
      </c>
      <c r="AK60" s="10" t="str">
        <f>O22</f>
        <v>SPC1</v>
      </c>
      <c r="AL60" s="10" t="str">
        <f>O23</f>
        <v>SPC2</v>
      </c>
      <c r="AM60" s="10" t="str">
        <f>O24</f>
        <v>STM1</v>
      </c>
      <c r="AN60" s="10" t="str">
        <f>O25</f>
        <v>STM2</v>
      </c>
      <c r="AO60" s="10" t="str">
        <f>O26</f>
        <v>STM3</v>
      </c>
      <c r="AP60" s="10" t="str">
        <f>O27</f>
        <v>BYE</v>
      </c>
      <c r="AQ60" s="10" t="s">
        <v>29</v>
      </c>
    </row>
    <row r="61" spans="1:43" ht="12.6" customHeight="1" x14ac:dyDescent="0.15">
      <c r="A61" s="29" t="s">
        <v>544</v>
      </c>
      <c r="B61" s="31">
        <f>VLOOKUP(A61,Master!$A:$H,2,FALSE)</f>
        <v>41251</v>
      </c>
      <c r="C61" s="65">
        <f>VLOOKUP(A61,Master!$A:$H,3,FALSE)</f>
        <v>0.54166666666666696</v>
      </c>
      <c r="D61" s="31" t="str">
        <f>VLOOKUP(A61,Master!$A:$H,4,FALSE)</f>
        <v>JOE</v>
      </c>
      <c r="E61" s="31" t="s">
        <v>15</v>
      </c>
      <c r="F61" s="31" t="s">
        <v>26</v>
      </c>
      <c r="G61" s="66">
        <f>VLOOKUP(A61,Master!$A:$H,7,FALSE)</f>
        <v>5</v>
      </c>
      <c r="H61" s="31" t="str">
        <f>VLOOKUP(A61,Master!$A:$H,8,FALSE)</f>
        <v>Boys</v>
      </c>
      <c r="I61" s="5" t="str">
        <f t="shared" si="6"/>
        <v>IHM1SPC1</v>
      </c>
      <c r="J61" s="5" t="str">
        <f t="shared" si="7"/>
        <v>JOESPC1</v>
      </c>
      <c r="K61" s="5"/>
      <c r="L61" s="7"/>
      <c r="M61" s="51">
        <f>SUM(AM61:AO61)</f>
        <v>1</v>
      </c>
      <c r="N61" s="51">
        <f>SUM(AE61:AG61)</f>
        <v>1</v>
      </c>
      <c r="O61" s="51">
        <f>SUM(Z61:AB61)</f>
        <v>2</v>
      </c>
      <c r="P61" s="8" t="str">
        <f t="shared" ref="P61:P86" si="52">O2</f>
        <v>BRG1</v>
      </c>
      <c r="Q61" s="58">
        <f t="shared" ref="Q61:AF76" si="53">SUM(COUNTIF($I$2:$I$141,CONCATENATE($P61,Q$60))+COUNTIF($I$2:$I$141,CONCATENATE(Q$60,$P61)))</f>
        <v>0</v>
      </c>
      <c r="R61" s="58">
        <f t="shared" si="53"/>
        <v>0</v>
      </c>
      <c r="S61" s="54">
        <f t="shared" si="53"/>
        <v>1</v>
      </c>
      <c r="T61" s="54">
        <f t="shared" si="53"/>
        <v>0</v>
      </c>
      <c r="U61" s="54">
        <f t="shared" si="53"/>
        <v>0</v>
      </c>
      <c r="V61" s="54">
        <f t="shared" si="53"/>
        <v>1</v>
      </c>
      <c r="W61" s="54">
        <f t="shared" si="53"/>
        <v>0</v>
      </c>
      <c r="X61" s="54">
        <f t="shared" si="53"/>
        <v>0</v>
      </c>
      <c r="Y61" s="54">
        <f t="shared" si="53"/>
        <v>0</v>
      </c>
      <c r="Z61" s="54">
        <f t="shared" si="53"/>
        <v>0</v>
      </c>
      <c r="AA61" s="54">
        <f t="shared" si="53"/>
        <v>1</v>
      </c>
      <c r="AB61" s="54">
        <f t="shared" si="53"/>
        <v>1</v>
      </c>
      <c r="AC61" s="54">
        <f t="shared" si="53"/>
        <v>1</v>
      </c>
      <c r="AD61" s="54">
        <f t="shared" si="53"/>
        <v>0</v>
      </c>
      <c r="AE61" s="54">
        <f t="shared" si="53"/>
        <v>0</v>
      </c>
      <c r="AF61" s="54">
        <f t="shared" si="53"/>
        <v>0</v>
      </c>
      <c r="AG61" s="54">
        <f t="shared" ref="AA61:AP76" si="54">SUM(COUNTIF($I$2:$I$141,CONCATENATE($P61,AG$60))+COUNTIF($I$2:$I$141,CONCATENATE(AG$60,$P61)))</f>
        <v>1</v>
      </c>
      <c r="AH61" s="54">
        <f t="shared" si="54"/>
        <v>1</v>
      </c>
      <c r="AI61" s="54">
        <f t="shared" si="54"/>
        <v>0</v>
      </c>
      <c r="AJ61" s="54">
        <f t="shared" si="54"/>
        <v>0</v>
      </c>
      <c r="AK61" s="54">
        <f t="shared" si="54"/>
        <v>0</v>
      </c>
      <c r="AL61" s="54">
        <f t="shared" si="54"/>
        <v>1</v>
      </c>
      <c r="AM61" s="54">
        <f t="shared" si="54"/>
        <v>1</v>
      </c>
      <c r="AN61" s="54">
        <f t="shared" si="54"/>
        <v>0</v>
      </c>
      <c r="AO61" s="54">
        <f t="shared" si="54"/>
        <v>0</v>
      </c>
      <c r="AP61" s="54">
        <f t="shared" si="54"/>
        <v>1</v>
      </c>
      <c r="AQ61" s="23">
        <f t="shared" ref="AQ61:AQ86" si="55">SUM(Q61:AP61)</f>
        <v>10</v>
      </c>
    </row>
    <row r="62" spans="1:43" ht="12.6" customHeight="1" x14ac:dyDescent="0.15">
      <c r="A62" s="29" t="s">
        <v>545</v>
      </c>
      <c r="B62" s="31">
        <f>VLOOKUP(A62,Master!$A:$H,2,FALSE)</f>
        <v>41251</v>
      </c>
      <c r="C62" s="65">
        <f>VLOOKUP(A62,Master!$A:$H,3,FALSE)</f>
        <v>0.5</v>
      </c>
      <c r="D62" s="31" t="str">
        <f>VLOOKUP(A62,Master!$A:$H,4,FALSE)</f>
        <v>OLA</v>
      </c>
      <c r="E62" s="31" t="s">
        <v>42</v>
      </c>
      <c r="F62" s="31" t="s">
        <v>12</v>
      </c>
      <c r="G62" s="66">
        <f>VLOOKUP(A62,Master!$A:$H,7,FALSE)</f>
        <v>5</v>
      </c>
      <c r="H62" s="31" t="str">
        <f>VLOOKUP(A62,Master!$A:$H,8,FALSE)</f>
        <v>Boys</v>
      </c>
      <c r="I62" s="5" t="str">
        <f t="shared" si="6"/>
        <v>HSP1JUD1</v>
      </c>
      <c r="J62" s="5" t="str">
        <f t="shared" si="7"/>
        <v>OLAJUD1</v>
      </c>
      <c r="K62" s="5"/>
      <c r="L62" s="7"/>
      <c r="M62" s="51">
        <f t="shared" ref="M62:M86" si="56">SUM(AM62:AO62)</f>
        <v>2</v>
      </c>
      <c r="N62" s="51">
        <f t="shared" ref="N62:N86" si="57">SUM(AE62:AG62)</f>
        <v>1</v>
      </c>
      <c r="O62" s="51">
        <f t="shared" ref="O62:O86" si="58">SUM(Z62:AB62)</f>
        <v>2</v>
      </c>
      <c r="P62" s="8" t="str">
        <f t="shared" si="52"/>
        <v>BRG2</v>
      </c>
      <c r="Q62" s="58">
        <f t="shared" si="53"/>
        <v>0</v>
      </c>
      <c r="R62" s="58">
        <f t="shared" si="53"/>
        <v>0</v>
      </c>
      <c r="S62" s="54">
        <f t="shared" si="53"/>
        <v>0</v>
      </c>
      <c r="T62" s="54">
        <f t="shared" si="53"/>
        <v>0</v>
      </c>
      <c r="U62" s="54">
        <f t="shared" si="53"/>
        <v>1</v>
      </c>
      <c r="V62" s="54">
        <f t="shared" si="53"/>
        <v>1</v>
      </c>
      <c r="W62" s="54">
        <f t="shared" si="53"/>
        <v>0</v>
      </c>
      <c r="X62" s="54">
        <f t="shared" si="53"/>
        <v>0</v>
      </c>
      <c r="Y62" s="54">
        <f t="shared" si="53"/>
        <v>0</v>
      </c>
      <c r="Z62" s="54">
        <f t="shared" si="53"/>
        <v>0</v>
      </c>
      <c r="AA62" s="54">
        <f t="shared" si="54"/>
        <v>1</v>
      </c>
      <c r="AB62" s="54">
        <f t="shared" si="54"/>
        <v>1</v>
      </c>
      <c r="AC62" s="54">
        <f t="shared" si="54"/>
        <v>0</v>
      </c>
      <c r="AD62" s="54">
        <f t="shared" si="54"/>
        <v>0</v>
      </c>
      <c r="AE62" s="54">
        <f t="shared" si="54"/>
        <v>0</v>
      </c>
      <c r="AF62" s="54">
        <f t="shared" si="54"/>
        <v>0</v>
      </c>
      <c r="AG62" s="54">
        <f t="shared" si="54"/>
        <v>1</v>
      </c>
      <c r="AH62" s="54">
        <f t="shared" si="54"/>
        <v>0</v>
      </c>
      <c r="AI62" s="54">
        <f t="shared" si="54"/>
        <v>0</v>
      </c>
      <c r="AJ62" s="54">
        <f t="shared" si="54"/>
        <v>0</v>
      </c>
      <c r="AK62" s="54">
        <f t="shared" si="54"/>
        <v>1</v>
      </c>
      <c r="AL62" s="54">
        <f t="shared" si="54"/>
        <v>1</v>
      </c>
      <c r="AM62" s="54">
        <f t="shared" si="54"/>
        <v>1</v>
      </c>
      <c r="AN62" s="54">
        <f t="shared" si="54"/>
        <v>1</v>
      </c>
      <c r="AO62" s="54">
        <f t="shared" si="54"/>
        <v>0</v>
      </c>
      <c r="AP62" s="54">
        <f t="shared" si="54"/>
        <v>1</v>
      </c>
      <c r="AQ62" s="23">
        <f t="shared" si="55"/>
        <v>10</v>
      </c>
    </row>
    <row r="63" spans="1:43" ht="12.6" customHeight="1" x14ac:dyDescent="0.15">
      <c r="A63" s="29" t="s">
        <v>546</v>
      </c>
      <c r="B63" s="31">
        <f>VLOOKUP(A63,Master!$A:$H,2,FALSE)</f>
        <v>41251</v>
      </c>
      <c r="C63" s="65">
        <f>VLOOKUP(A63,Master!$A:$H,3,FALSE)</f>
        <v>0.58333333333333304</v>
      </c>
      <c r="D63" s="31" t="str">
        <f>VLOOKUP(A63,Master!$A:$H,4,FALSE)</f>
        <v>BRG</v>
      </c>
      <c r="E63" s="31" t="s">
        <v>22</v>
      </c>
      <c r="F63" s="31" t="s">
        <v>25</v>
      </c>
      <c r="G63" s="66">
        <f>VLOOKUP(A63,Master!$A:$H,7,FALSE)</f>
        <v>5</v>
      </c>
      <c r="H63" s="31" t="str">
        <f>VLOOKUP(A63,Master!$A:$H,8,FALSE)</f>
        <v>Boys</v>
      </c>
      <c r="I63" s="5" t="str">
        <f t="shared" si="6"/>
        <v>STM2OLA2</v>
      </c>
      <c r="J63" s="5" t="str">
        <f t="shared" si="7"/>
        <v>BRGOLA2</v>
      </c>
      <c r="K63" s="5"/>
      <c r="L63" s="7"/>
      <c r="M63" s="51">
        <f t="shared" si="56"/>
        <v>0</v>
      </c>
      <c r="N63" s="51">
        <f t="shared" si="57"/>
        <v>1</v>
      </c>
      <c r="O63" s="51">
        <f t="shared" si="58"/>
        <v>0</v>
      </c>
      <c r="P63" s="8" t="str">
        <f t="shared" si="52"/>
        <v>CTK1</v>
      </c>
      <c r="Q63" s="59">
        <f t="shared" si="53"/>
        <v>1</v>
      </c>
      <c r="R63" s="59">
        <f t="shared" si="53"/>
        <v>0</v>
      </c>
      <c r="S63" s="58">
        <f t="shared" si="53"/>
        <v>0</v>
      </c>
      <c r="T63" s="58">
        <f t="shared" si="53"/>
        <v>0</v>
      </c>
      <c r="U63" s="59">
        <f t="shared" si="53"/>
        <v>0</v>
      </c>
      <c r="V63" s="59">
        <f t="shared" si="53"/>
        <v>0</v>
      </c>
      <c r="W63" s="59">
        <f t="shared" si="53"/>
        <v>1</v>
      </c>
      <c r="X63" s="59">
        <f t="shared" si="53"/>
        <v>1</v>
      </c>
      <c r="Y63" s="59">
        <f t="shared" si="53"/>
        <v>1</v>
      </c>
      <c r="Z63" s="59">
        <f t="shared" si="53"/>
        <v>0</v>
      </c>
      <c r="AA63" s="59">
        <f t="shared" si="54"/>
        <v>0</v>
      </c>
      <c r="AB63" s="59">
        <f t="shared" si="54"/>
        <v>0</v>
      </c>
      <c r="AC63" s="59">
        <f t="shared" si="54"/>
        <v>1</v>
      </c>
      <c r="AD63" s="59">
        <f t="shared" si="54"/>
        <v>0</v>
      </c>
      <c r="AE63" s="59">
        <f t="shared" si="54"/>
        <v>0</v>
      </c>
      <c r="AF63" s="59">
        <f t="shared" si="54"/>
        <v>0</v>
      </c>
      <c r="AG63" s="59">
        <f t="shared" si="54"/>
        <v>1</v>
      </c>
      <c r="AH63" s="59">
        <f t="shared" si="54"/>
        <v>1</v>
      </c>
      <c r="AI63" s="59">
        <f t="shared" si="54"/>
        <v>1</v>
      </c>
      <c r="AJ63" s="59">
        <f t="shared" si="54"/>
        <v>1</v>
      </c>
      <c r="AK63" s="59">
        <f t="shared" si="54"/>
        <v>0</v>
      </c>
      <c r="AL63" s="59">
        <f t="shared" si="54"/>
        <v>0</v>
      </c>
      <c r="AM63" s="59">
        <f t="shared" si="54"/>
        <v>0</v>
      </c>
      <c r="AN63" s="59">
        <f t="shared" si="54"/>
        <v>0</v>
      </c>
      <c r="AO63" s="59">
        <f t="shared" si="54"/>
        <v>0</v>
      </c>
      <c r="AP63" s="59">
        <f t="shared" si="54"/>
        <v>0</v>
      </c>
      <c r="AQ63" s="60">
        <f t="shared" si="55"/>
        <v>9</v>
      </c>
    </row>
    <row r="64" spans="1:43" ht="12.6" customHeight="1" x14ac:dyDescent="0.15">
      <c r="A64" s="29" t="s">
        <v>547</v>
      </c>
      <c r="B64" s="31">
        <f>VLOOKUP(A64,Master!$A:$H,2,FALSE)</f>
        <v>41251</v>
      </c>
      <c r="C64" s="65">
        <f>VLOOKUP(A64,Master!$A:$H,3,FALSE)</f>
        <v>0.58333333333333304</v>
      </c>
      <c r="D64" s="31" t="str">
        <f>VLOOKUP(A64,Master!$A:$H,4,FALSE)</f>
        <v>JOE</v>
      </c>
      <c r="E64" s="31" t="s">
        <v>20</v>
      </c>
      <c r="F64" s="31" t="s">
        <v>17</v>
      </c>
      <c r="G64" s="66">
        <f>VLOOKUP(A64,Master!$A:$H,7,FALSE)</f>
        <v>5</v>
      </c>
      <c r="H64" s="31" t="str">
        <f>VLOOKUP(A64,Master!$A:$H,8,FALSE)</f>
        <v>Boys</v>
      </c>
      <c r="I64" s="5" t="str">
        <f t="shared" si="6"/>
        <v>OLA1BYE</v>
      </c>
      <c r="J64" s="5" t="str">
        <f t="shared" si="7"/>
        <v>JOEBYE</v>
      </c>
      <c r="K64" s="5"/>
      <c r="L64" s="7"/>
      <c r="M64" s="51">
        <f t="shared" si="56"/>
        <v>2</v>
      </c>
      <c r="N64" s="51">
        <f t="shared" si="57"/>
        <v>1</v>
      </c>
      <c r="O64" s="51">
        <f t="shared" si="58"/>
        <v>2</v>
      </c>
      <c r="P64" s="8" t="str">
        <f t="shared" si="52"/>
        <v>CTK2</v>
      </c>
      <c r="Q64" s="59">
        <f t="shared" si="53"/>
        <v>0</v>
      </c>
      <c r="R64" s="59">
        <f t="shared" si="53"/>
        <v>0</v>
      </c>
      <c r="S64" s="58">
        <f t="shared" si="53"/>
        <v>0</v>
      </c>
      <c r="T64" s="58">
        <f t="shared" si="53"/>
        <v>0</v>
      </c>
      <c r="U64" s="59">
        <f t="shared" si="53"/>
        <v>0</v>
      </c>
      <c r="V64" s="59">
        <f t="shared" si="53"/>
        <v>1</v>
      </c>
      <c r="W64" s="59">
        <f t="shared" si="53"/>
        <v>0</v>
      </c>
      <c r="X64" s="59">
        <f t="shared" si="53"/>
        <v>0</v>
      </c>
      <c r="Y64" s="59">
        <f t="shared" si="53"/>
        <v>0</v>
      </c>
      <c r="Z64" s="59">
        <f t="shared" si="53"/>
        <v>0</v>
      </c>
      <c r="AA64" s="59">
        <f t="shared" si="54"/>
        <v>1</v>
      </c>
      <c r="AB64" s="59">
        <f t="shared" si="54"/>
        <v>1</v>
      </c>
      <c r="AC64" s="59">
        <f t="shared" si="54"/>
        <v>1</v>
      </c>
      <c r="AD64" s="59">
        <f t="shared" si="54"/>
        <v>0</v>
      </c>
      <c r="AE64" s="59">
        <f t="shared" si="54"/>
        <v>0</v>
      </c>
      <c r="AF64" s="59">
        <f t="shared" si="54"/>
        <v>0</v>
      </c>
      <c r="AG64" s="59">
        <f t="shared" si="54"/>
        <v>1</v>
      </c>
      <c r="AH64" s="59">
        <f t="shared" si="54"/>
        <v>1</v>
      </c>
      <c r="AI64" s="59">
        <f t="shared" si="54"/>
        <v>0</v>
      </c>
      <c r="AJ64" s="59">
        <f t="shared" si="54"/>
        <v>0</v>
      </c>
      <c r="AK64" s="59">
        <f t="shared" si="54"/>
        <v>0</v>
      </c>
      <c r="AL64" s="59">
        <f t="shared" si="54"/>
        <v>1</v>
      </c>
      <c r="AM64" s="59">
        <f t="shared" si="54"/>
        <v>1</v>
      </c>
      <c r="AN64" s="59">
        <f t="shared" si="54"/>
        <v>1</v>
      </c>
      <c r="AO64" s="59">
        <f t="shared" si="54"/>
        <v>0</v>
      </c>
      <c r="AP64" s="59">
        <f t="shared" si="54"/>
        <v>1</v>
      </c>
      <c r="AQ64" s="60">
        <f t="shared" si="55"/>
        <v>10</v>
      </c>
    </row>
    <row r="65" spans="1:43" ht="12.6" customHeight="1" x14ac:dyDescent="0.15">
      <c r="A65" s="29" t="s">
        <v>548</v>
      </c>
      <c r="B65" s="31">
        <f>VLOOKUP(A65,Master!$A:$H,2,FALSE)</f>
        <v>41251</v>
      </c>
      <c r="C65" s="65">
        <f>VLOOKUP(A65,Master!$A:$H,3,FALSE)</f>
        <v>0.45833333333333298</v>
      </c>
      <c r="D65" s="31" t="str">
        <f>VLOOKUP(A65,Master!$A:$H,4,FALSE)</f>
        <v>HSP</v>
      </c>
      <c r="E65" s="31" t="s">
        <v>18</v>
      </c>
      <c r="F65" s="31" t="s">
        <v>9</v>
      </c>
      <c r="G65" s="66">
        <f>VLOOKUP(A65,Master!$A:$H,7,FALSE)</f>
        <v>5</v>
      </c>
      <c r="H65" s="31" t="str">
        <f>VLOOKUP(A65,Master!$A:$H,8,FALSE)</f>
        <v>Boys</v>
      </c>
      <c r="I65" s="5" t="str">
        <f t="shared" si="6"/>
        <v>STM1BRG2</v>
      </c>
      <c r="J65" s="5" t="str">
        <f t="shared" si="7"/>
        <v>HSPBRG2</v>
      </c>
      <c r="K65" s="5"/>
      <c r="L65" s="7"/>
      <c r="M65" s="51">
        <f t="shared" si="56"/>
        <v>2</v>
      </c>
      <c r="N65" s="51">
        <f t="shared" si="57"/>
        <v>2</v>
      </c>
      <c r="O65" s="51">
        <f t="shared" si="58"/>
        <v>1</v>
      </c>
      <c r="P65" s="8" t="str">
        <f t="shared" si="52"/>
        <v>HSP1</v>
      </c>
      <c r="Q65" s="54">
        <f t="shared" si="53"/>
        <v>0</v>
      </c>
      <c r="R65" s="54">
        <f t="shared" si="53"/>
        <v>1</v>
      </c>
      <c r="S65" s="54">
        <f t="shared" si="53"/>
        <v>0</v>
      </c>
      <c r="T65" s="54">
        <f t="shared" si="53"/>
        <v>0</v>
      </c>
      <c r="U65" s="58">
        <f t="shared" si="53"/>
        <v>0</v>
      </c>
      <c r="V65" s="58">
        <f t="shared" si="53"/>
        <v>0</v>
      </c>
      <c r="W65" s="54">
        <f t="shared" si="53"/>
        <v>1</v>
      </c>
      <c r="X65" s="54">
        <f t="shared" si="53"/>
        <v>0</v>
      </c>
      <c r="Y65" s="54">
        <f t="shared" si="53"/>
        <v>0</v>
      </c>
      <c r="Z65" s="54">
        <f t="shared" si="53"/>
        <v>1</v>
      </c>
      <c r="AA65" s="54">
        <f t="shared" si="54"/>
        <v>0</v>
      </c>
      <c r="AB65" s="54">
        <f t="shared" si="54"/>
        <v>0</v>
      </c>
      <c r="AC65" s="54">
        <f t="shared" si="54"/>
        <v>0</v>
      </c>
      <c r="AD65" s="54">
        <f t="shared" si="54"/>
        <v>1</v>
      </c>
      <c r="AE65" s="54">
        <f t="shared" si="54"/>
        <v>1</v>
      </c>
      <c r="AF65" s="54">
        <f t="shared" si="54"/>
        <v>1</v>
      </c>
      <c r="AG65" s="54">
        <f t="shared" si="54"/>
        <v>0</v>
      </c>
      <c r="AH65" s="54">
        <f t="shared" si="54"/>
        <v>0</v>
      </c>
      <c r="AI65" s="54">
        <f t="shared" si="54"/>
        <v>0</v>
      </c>
      <c r="AJ65" s="54">
        <f t="shared" si="54"/>
        <v>0</v>
      </c>
      <c r="AK65" s="54">
        <f t="shared" si="54"/>
        <v>1</v>
      </c>
      <c r="AL65" s="54">
        <f t="shared" si="54"/>
        <v>0</v>
      </c>
      <c r="AM65" s="54">
        <f t="shared" si="54"/>
        <v>1</v>
      </c>
      <c r="AN65" s="54">
        <f t="shared" si="54"/>
        <v>1</v>
      </c>
      <c r="AO65" s="54">
        <f t="shared" si="54"/>
        <v>0</v>
      </c>
      <c r="AP65" s="54">
        <f t="shared" si="54"/>
        <v>1</v>
      </c>
      <c r="AQ65" s="23">
        <f t="shared" si="55"/>
        <v>10</v>
      </c>
    </row>
    <row r="66" spans="1:43" ht="12.6" customHeight="1" x14ac:dyDescent="0.15">
      <c r="A66" s="29" t="s">
        <v>549</v>
      </c>
      <c r="B66" s="31">
        <f>VLOOKUP(A66,Master!$A:$H,2,FALSE)</f>
        <v>41251</v>
      </c>
      <c r="C66" s="65">
        <f>VLOOKUP(A66,Master!$A:$H,3,FALSE)</f>
        <v>0</v>
      </c>
      <c r="D66" s="31" t="str">
        <f>VLOOKUP(A66,Master!$A:$H,4,FALSE)</f>
        <v>BYE</v>
      </c>
      <c r="E66" s="31" t="s">
        <v>45</v>
      </c>
      <c r="F66" s="31" t="s">
        <v>50</v>
      </c>
      <c r="G66" s="66">
        <f>VLOOKUP(A66,Master!$A:$H,7,FALSE)</f>
        <v>5</v>
      </c>
      <c r="H66" s="31" t="str">
        <f>VLOOKUP(A66,Master!$A:$H,8,FALSE)</f>
        <v>Boys</v>
      </c>
      <c r="I66" s="5" t="str">
        <f t="shared" si="6"/>
        <v>HSP2NDA2</v>
      </c>
      <c r="J66" s="5" t="str">
        <f t="shared" si="7"/>
        <v>BYENDA2</v>
      </c>
      <c r="K66" s="5"/>
      <c r="L66" s="7"/>
      <c r="M66" s="51">
        <f t="shared" si="56"/>
        <v>0</v>
      </c>
      <c r="N66" s="51">
        <f t="shared" si="57"/>
        <v>2</v>
      </c>
      <c r="O66" s="51">
        <f t="shared" si="58"/>
        <v>1</v>
      </c>
      <c r="P66" s="8" t="str">
        <f t="shared" si="52"/>
        <v>HSP2</v>
      </c>
      <c r="Q66" s="54">
        <f t="shared" si="53"/>
        <v>1</v>
      </c>
      <c r="R66" s="54">
        <f t="shared" si="53"/>
        <v>1</v>
      </c>
      <c r="S66" s="54">
        <f t="shared" si="53"/>
        <v>0</v>
      </c>
      <c r="T66" s="54">
        <f t="shared" si="53"/>
        <v>1</v>
      </c>
      <c r="U66" s="58">
        <f t="shared" si="53"/>
        <v>0</v>
      </c>
      <c r="V66" s="58">
        <f t="shared" si="53"/>
        <v>0</v>
      </c>
      <c r="W66" s="54">
        <f t="shared" si="53"/>
        <v>0</v>
      </c>
      <c r="X66" s="54">
        <f t="shared" si="53"/>
        <v>1</v>
      </c>
      <c r="Y66" s="54">
        <f t="shared" si="53"/>
        <v>0</v>
      </c>
      <c r="Z66" s="54">
        <f t="shared" si="53"/>
        <v>1</v>
      </c>
      <c r="AA66" s="54">
        <f t="shared" si="54"/>
        <v>0</v>
      </c>
      <c r="AB66" s="54">
        <f t="shared" si="54"/>
        <v>0</v>
      </c>
      <c r="AC66" s="54">
        <f t="shared" si="54"/>
        <v>0</v>
      </c>
      <c r="AD66" s="54">
        <f t="shared" si="54"/>
        <v>1</v>
      </c>
      <c r="AE66" s="54">
        <f t="shared" si="54"/>
        <v>1</v>
      </c>
      <c r="AF66" s="54">
        <f t="shared" si="54"/>
        <v>1</v>
      </c>
      <c r="AG66" s="54">
        <f t="shared" si="54"/>
        <v>0</v>
      </c>
      <c r="AH66" s="54">
        <f t="shared" si="54"/>
        <v>0</v>
      </c>
      <c r="AI66" s="54">
        <f t="shared" si="54"/>
        <v>0</v>
      </c>
      <c r="AJ66" s="54">
        <f t="shared" si="54"/>
        <v>1</v>
      </c>
      <c r="AK66" s="54">
        <f t="shared" si="54"/>
        <v>1</v>
      </c>
      <c r="AL66" s="54">
        <f t="shared" si="54"/>
        <v>0</v>
      </c>
      <c r="AM66" s="54">
        <f t="shared" si="54"/>
        <v>0</v>
      </c>
      <c r="AN66" s="54">
        <f t="shared" si="54"/>
        <v>0</v>
      </c>
      <c r="AO66" s="54">
        <f t="shared" si="54"/>
        <v>0</v>
      </c>
      <c r="AP66" s="54">
        <f t="shared" si="54"/>
        <v>0</v>
      </c>
      <c r="AQ66" s="23">
        <f t="shared" si="55"/>
        <v>10</v>
      </c>
    </row>
    <row r="67" spans="1:43" ht="12.6" customHeight="1" x14ac:dyDescent="0.15">
      <c r="A67" s="29" t="s">
        <v>550</v>
      </c>
      <c r="B67" s="31">
        <f>VLOOKUP(A67,Master!$A:$H,2,FALSE)</f>
        <v>41258</v>
      </c>
      <c r="C67" s="65">
        <f>VLOOKUP(A67,Master!$A:$H,3,FALSE)</f>
        <v>0.54166666666666696</v>
      </c>
      <c r="D67" s="31" t="str">
        <f>VLOOKUP(A67,Master!$A:$H,4,FALSE)</f>
        <v>SJN</v>
      </c>
      <c r="E67" s="31" t="s">
        <v>45</v>
      </c>
      <c r="F67" s="31" t="s">
        <v>9</v>
      </c>
      <c r="G67" s="66">
        <f>VLOOKUP(A67,Master!$A:$H,7,FALSE)</f>
        <v>5</v>
      </c>
      <c r="H67" s="31" t="str">
        <f>VLOOKUP(A67,Master!$A:$H,8,FALSE)</f>
        <v>Boys</v>
      </c>
      <c r="I67" s="5" t="str">
        <f t="shared" ref="I67:I130" si="59">CONCATENATE(E67,F67)</f>
        <v>HSP2BRG2</v>
      </c>
      <c r="J67" s="5" t="str">
        <f t="shared" ref="J67:J130" si="60">CONCATENATE(D67,F67)</f>
        <v>SJNBRG2</v>
      </c>
      <c r="K67" s="5"/>
      <c r="L67" s="7"/>
      <c r="M67" s="51">
        <f t="shared" si="56"/>
        <v>1</v>
      </c>
      <c r="N67" s="51">
        <f t="shared" si="57"/>
        <v>1</v>
      </c>
      <c r="O67" s="51">
        <f t="shared" si="58"/>
        <v>1</v>
      </c>
      <c r="P67" s="8" t="str">
        <f t="shared" si="52"/>
        <v>IHM1</v>
      </c>
      <c r="Q67" s="59">
        <f t="shared" si="53"/>
        <v>0</v>
      </c>
      <c r="R67" s="59">
        <f t="shared" si="53"/>
        <v>0</v>
      </c>
      <c r="S67" s="59">
        <f t="shared" si="53"/>
        <v>1</v>
      </c>
      <c r="T67" s="59">
        <f t="shared" si="53"/>
        <v>0</v>
      </c>
      <c r="U67" s="59">
        <f t="shared" si="53"/>
        <v>1</v>
      </c>
      <c r="V67" s="59">
        <f t="shared" si="53"/>
        <v>0</v>
      </c>
      <c r="W67" s="58">
        <f t="shared" si="53"/>
        <v>0</v>
      </c>
      <c r="X67" s="59">
        <f t="shared" si="53"/>
        <v>0</v>
      </c>
      <c r="Y67" s="59">
        <f t="shared" si="53"/>
        <v>1</v>
      </c>
      <c r="Z67" s="59">
        <f t="shared" si="53"/>
        <v>1</v>
      </c>
      <c r="AA67" s="59">
        <f t="shared" si="54"/>
        <v>0</v>
      </c>
      <c r="AB67" s="59">
        <f t="shared" si="54"/>
        <v>0</v>
      </c>
      <c r="AC67" s="59">
        <f t="shared" si="54"/>
        <v>1</v>
      </c>
      <c r="AD67" s="59">
        <f t="shared" si="54"/>
        <v>0</v>
      </c>
      <c r="AE67" s="59">
        <f t="shared" si="54"/>
        <v>0</v>
      </c>
      <c r="AF67" s="59">
        <f t="shared" si="54"/>
        <v>1</v>
      </c>
      <c r="AG67" s="59">
        <f t="shared" si="54"/>
        <v>0</v>
      </c>
      <c r="AH67" s="59">
        <f t="shared" si="54"/>
        <v>0</v>
      </c>
      <c r="AI67" s="59">
        <f t="shared" si="54"/>
        <v>1</v>
      </c>
      <c r="AJ67" s="59">
        <f t="shared" si="54"/>
        <v>0</v>
      </c>
      <c r="AK67" s="59">
        <f t="shared" si="54"/>
        <v>1</v>
      </c>
      <c r="AL67" s="59">
        <f t="shared" si="54"/>
        <v>0</v>
      </c>
      <c r="AM67" s="59">
        <f t="shared" si="54"/>
        <v>0</v>
      </c>
      <c r="AN67" s="59">
        <f t="shared" si="54"/>
        <v>1</v>
      </c>
      <c r="AO67" s="59">
        <f t="shared" si="54"/>
        <v>0</v>
      </c>
      <c r="AP67" s="59">
        <f t="shared" si="54"/>
        <v>0</v>
      </c>
      <c r="AQ67" s="60">
        <f t="shared" si="55"/>
        <v>9</v>
      </c>
    </row>
    <row r="68" spans="1:43" ht="12.6" customHeight="1" x14ac:dyDescent="0.15">
      <c r="A68" s="29" t="s">
        <v>551</v>
      </c>
      <c r="B68" s="31">
        <f>VLOOKUP(A68,Master!$A:$H,2,FALSE)</f>
        <v>41258</v>
      </c>
      <c r="C68" s="65">
        <f>VLOOKUP(A68,Master!$A:$H,3,FALSE)</f>
        <v>0</v>
      </c>
      <c r="D68" s="31" t="str">
        <f>VLOOKUP(A68,Master!$A:$H,4,FALSE)</f>
        <v>BYE</v>
      </c>
      <c r="E68" s="31" t="s">
        <v>14</v>
      </c>
      <c r="F68" s="31" t="s">
        <v>50</v>
      </c>
      <c r="G68" s="66">
        <f>VLOOKUP(A68,Master!$A:$H,7,FALSE)</f>
        <v>5</v>
      </c>
      <c r="H68" s="31" t="str">
        <f>VLOOKUP(A68,Master!$A:$H,8,FALSE)</f>
        <v>Boys</v>
      </c>
      <c r="I68" s="5" t="str">
        <f t="shared" si="59"/>
        <v>SPC2NDA2</v>
      </c>
      <c r="J68" s="5" t="str">
        <f t="shared" si="60"/>
        <v>BYENDA2</v>
      </c>
      <c r="K68" s="5"/>
      <c r="L68" s="7"/>
      <c r="M68" s="51">
        <f t="shared" si="56"/>
        <v>1</v>
      </c>
      <c r="N68" s="51">
        <f t="shared" si="57"/>
        <v>1</v>
      </c>
      <c r="O68" s="51">
        <f t="shared" si="58"/>
        <v>2</v>
      </c>
      <c r="P68" s="8" t="str">
        <f t="shared" si="52"/>
        <v>JOE1</v>
      </c>
      <c r="Q68" s="54">
        <f t="shared" si="53"/>
        <v>0</v>
      </c>
      <c r="R68" s="54">
        <f t="shared" si="53"/>
        <v>0</v>
      </c>
      <c r="S68" s="54">
        <f t="shared" si="53"/>
        <v>1</v>
      </c>
      <c r="T68" s="54">
        <f t="shared" si="53"/>
        <v>0</v>
      </c>
      <c r="U68" s="54">
        <f t="shared" si="53"/>
        <v>0</v>
      </c>
      <c r="V68" s="54">
        <f t="shared" si="53"/>
        <v>1</v>
      </c>
      <c r="W68" s="54">
        <f t="shared" si="53"/>
        <v>0</v>
      </c>
      <c r="X68" s="58">
        <f t="shared" si="53"/>
        <v>0</v>
      </c>
      <c r="Y68" s="58">
        <f t="shared" si="53"/>
        <v>0</v>
      </c>
      <c r="Z68" s="54">
        <f t="shared" si="53"/>
        <v>0</v>
      </c>
      <c r="AA68" s="54">
        <f t="shared" si="54"/>
        <v>1</v>
      </c>
      <c r="AB68" s="54">
        <f t="shared" si="54"/>
        <v>1</v>
      </c>
      <c r="AC68" s="54">
        <f t="shared" si="54"/>
        <v>1</v>
      </c>
      <c r="AD68" s="54">
        <f t="shared" si="54"/>
        <v>0</v>
      </c>
      <c r="AE68" s="54">
        <f t="shared" si="54"/>
        <v>0</v>
      </c>
      <c r="AF68" s="54">
        <f t="shared" si="54"/>
        <v>0</v>
      </c>
      <c r="AG68" s="54">
        <f t="shared" si="54"/>
        <v>1</v>
      </c>
      <c r="AH68" s="54">
        <f t="shared" si="54"/>
        <v>1</v>
      </c>
      <c r="AI68" s="54">
        <f t="shared" si="54"/>
        <v>0</v>
      </c>
      <c r="AJ68" s="54">
        <f t="shared" si="54"/>
        <v>0</v>
      </c>
      <c r="AK68" s="54">
        <f t="shared" si="54"/>
        <v>0</v>
      </c>
      <c r="AL68" s="54">
        <f t="shared" si="54"/>
        <v>1</v>
      </c>
      <c r="AM68" s="54">
        <f t="shared" si="54"/>
        <v>1</v>
      </c>
      <c r="AN68" s="54">
        <f t="shared" si="54"/>
        <v>0</v>
      </c>
      <c r="AO68" s="54">
        <f t="shared" si="54"/>
        <v>0</v>
      </c>
      <c r="AP68" s="54">
        <f t="shared" si="54"/>
        <v>0</v>
      </c>
      <c r="AQ68" s="23">
        <f t="shared" si="55"/>
        <v>9</v>
      </c>
    </row>
    <row r="69" spans="1:43" ht="12.6" customHeight="1" x14ac:dyDescent="0.15">
      <c r="A69" s="29" t="s">
        <v>552</v>
      </c>
      <c r="B69" s="31">
        <f>VLOOKUP(A69,Master!$A:$H,2,FALSE)</f>
        <v>41258</v>
      </c>
      <c r="C69" s="65">
        <f>VLOOKUP(A69,Master!$A:$H,3,FALSE)</f>
        <v>0.54166666666666696</v>
      </c>
      <c r="D69" s="31" t="str">
        <f>VLOOKUP(A69,Master!$A:$H,4,FALSE)</f>
        <v>JUD</v>
      </c>
      <c r="E69" s="31" t="s">
        <v>24</v>
      </c>
      <c r="F69" s="31" t="s">
        <v>16</v>
      </c>
      <c r="G69" s="66">
        <f>VLOOKUP(A69,Master!$A:$H,7,FALSE)</f>
        <v>5</v>
      </c>
      <c r="H69" s="31" t="str">
        <f>VLOOKUP(A69,Master!$A:$H,8,FALSE)</f>
        <v>Boys</v>
      </c>
      <c r="I69" s="5" t="str">
        <f t="shared" si="59"/>
        <v>JUD2CTK2</v>
      </c>
      <c r="J69" s="5" t="str">
        <f t="shared" si="60"/>
        <v>JUDCTK2</v>
      </c>
      <c r="K69" s="5"/>
      <c r="L69" s="7"/>
      <c r="M69" s="51">
        <f t="shared" si="56"/>
        <v>0</v>
      </c>
      <c r="N69" s="51">
        <f t="shared" si="57"/>
        <v>1</v>
      </c>
      <c r="O69" s="51">
        <f t="shared" si="58"/>
        <v>2</v>
      </c>
      <c r="P69" s="8" t="str">
        <f t="shared" si="52"/>
        <v>JOE2</v>
      </c>
      <c r="Q69" s="54">
        <f t="shared" si="53"/>
        <v>0</v>
      </c>
      <c r="R69" s="54">
        <f t="shared" si="53"/>
        <v>0</v>
      </c>
      <c r="S69" s="54">
        <f t="shared" si="53"/>
        <v>1</v>
      </c>
      <c r="T69" s="54">
        <f t="shared" si="53"/>
        <v>0</v>
      </c>
      <c r="U69" s="54">
        <f t="shared" si="53"/>
        <v>0</v>
      </c>
      <c r="V69" s="54">
        <f t="shared" si="53"/>
        <v>0</v>
      </c>
      <c r="W69" s="54">
        <f t="shared" si="53"/>
        <v>1</v>
      </c>
      <c r="X69" s="58">
        <f t="shared" si="53"/>
        <v>0</v>
      </c>
      <c r="Y69" s="58">
        <f t="shared" si="53"/>
        <v>0</v>
      </c>
      <c r="Z69" s="54">
        <f t="shared" si="53"/>
        <v>0</v>
      </c>
      <c r="AA69" s="54">
        <f t="shared" si="54"/>
        <v>1</v>
      </c>
      <c r="AB69" s="54">
        <f t="shared" si="54"/>
        <v>1</v>
      </c>
      <c r="AC69" s="54">
        <f t="shared" si="54"/>
        <v>1</v>
      </c>
      <c r="AD69" s="54">
        <f t="shared" si="54"/>
        <v>0</v>
      </c>
      <c r="AE69" s="54">
        <f t="shared" si="54"/>
        <v>0</v>
      </c>
      <c r="AF69" s="54">
        <f t="shared" si="54"/>
        <v>0</v>
      </c>
      <c r="AG69" s="54">
        <f t="shared" si="54"/>
        <v>1</v>
      </c>
      <c r="AH69" s="54">
        <f t="shared" si="54"/>
        <v>1</v>
      </c>
      <c r="AI69" s="54">
        <f t="shared" si="54"/>
        <v>1</v>
      </c>
      <c r="AJ69" s="54">
        <f t="shared" si="54"/>
        <v>1</v>
      </c>
      <c r="AK69" s="54">
        <f t="shared" si="54"/>
        <v>0</v>
      </c>
      <c r="AL69" s="54">
        <f t="shared" si="54"/>
        <v>0</v>
      </c>
      <c r="AM69" s="54">
        <f t="shared" si="54"/>
        <v>0</v>
      </c>
      <c r="AN69" s="54">
        <f t="shared" si="54"/>
        <v>0</v>
      </c>
      <c r="AO69" s="54">
        <f t="shared" si="54"/>
        <v>0</v>
      </c>
      <c r="AP69" s="54">
        <f t="shared" si="54"/>
        <v>0</v>
      </c>
      <c r="AQ69" s="23">
        <f t="shared" si="55"/>
        <v>9</v>
      </c>
    </row>
    <row r="70" spans="1:43" ht="12.6" customHeight="1" x14ac:dyDescent="0.15">
      <c r="A70" s="29" t="s">
        <v>553</v>
      </c>
      <c r="B70" s="31">
        <f>VLOOKUP(A70,Master!$A:$H,2,FALSE)</f>
        <v>41258</v>
      </c>
      <c r="C70" s="65">
        <f>VLOOKUP(A70,Master!$A:$H,3,FALSE)</f>
        <v>0.54166666666666696</v>
      </c>
      <c r="D70" s="31" t="str">
        <f>VLOOKUP(A70,Master!$A:$H,4,FALSE)</f>
        <v>MAR-C</v>
      </c>
      <c r="E70" s="31" t="s">
        <v>23</v>
      </c>
      <c r="F70" s="31" t="s">
        <v>7</v>
      </c>
      <c r="G70" s="66">
        <f>VLOOKUP(A70,Master!$A:$H,7,FALSE)</f>
        <v>5</v>
      </c>
      <c r="H70" s="31" t="str">
        <f>VLOOKUP(A70,Master!$A:$H,8,FALSE)</f>
        <v>Boys</v>
      </c>
      <c r="I70" s="5" t="str">
        <f t="shared" si="59"/>
        <v>JUD3BRG1</v>
      </c>
      <c r="J70" s="5" t="str">
        <f t="shared" si="60"/>
        <v>MAR-CBRG1</v>
      </c>
      <c r="K70" s="5"/>
      <c r="L70" s="7"/>
      <c r="M70" s="51">
        <f t="shared" si="56"/>
        <v>2</v>
      </c>
      <c r="N70" s="51">
        <f t="shared" si="57"/>
        <v>2</v>
      </c>
      <c r="O70" s="51">
        <f t="shared" si="58"/>
        <v>0</v>
      </c>
      <c r="P70" s="8" t="str">
        <f t="shared" si="52"/>
        <v>JUD1</v>
      </c>
      <c r="Q70" s="59">
        <f t="shared" si="53"/>
        <v>0</v>
      </c>
      <c r="R70" s="59">
        <f t="shared" si="53"/>
        <v>0</v>
      </c>
      <c r="S70" s="59">
        <f t="shared" si="53"/>
        <v>0</v>
      </c>
      <c r="T70" s="59">
        <f t="shared" si="53"/>
        <v>0</v>
      </c>
      <c r="U70" s="59">
        <f t="shared" si="53"/>
        <v>1</v>
      </c>
      <c r="V70" s="59">
        <f t="shared" si="53"/>
        <v>1</v>
      </c>
      <c r="W70" s="59">
        <f t="shared" si="53"/>
        <v>1</v>
      </c>
      <c r="X70" s="59">
        <f t="shared" si="53"/>
        <v>0</v>
      </c>
      <c r="Y70" s="59">
        <f t="shared" si="53"/>
        <v>0</v>
      </c>
      <c r="Z70" s="58">
        <f t="shared" si="53"/>
        <v>0</v>
      </c>
      <c r="AA70" s="58">
        <f t="shared" si="54"/>
        <v>0</v>
      </c>
      <c r="AB70" s="58">
        <f t="shared" si="54"/>
        <v>0</v>
      </c>
      <c r="AC70" s="59">
        <f t="shared" si="54"/>
        <v>0</v>
      </c>
      <c r="AD70" s="59">
        <f t="shared" si="54"/>
        <v>0</v>
      </c>
      <c r="AE70" s="59">
        <f t="shared" si="54"/>
        <v>1</v>
      </c>
      <c r="AF70" s="59">
        <f t="shared" si="54"/>
        <v>1</v>
      </c>
      <c r="AG70" s="59">
        <f t="shared" si="54"/>
        <v>0</v>
      </c>
      <c r="AH70" s="59">
        <f t="shared" si="54"/>
        <v>0</v>
      </c>
      <c r="AI70" s="59">
        <f t="shared" si="54"/>
        <v>0</v>
      </c>
      <c r="AJ70" s="59">
        <f t="shared" si="54"/>
        <v>0</v>
      </c>
      <c r="AK70" s="59">
        <f t="shared" si="54"/>
        <v>1</v>
      </c>
      <c r="AL70" s="59">
        <f t="shared" si="54"/>
        <v>1</v>
      </c>
      <c r="AM70" s="59">
        <f t="shared" si="54"/>
        <v>1</v>
      </c>
      <c r="AN70" s="59">
        <f t="shared" si="54"/>
        <v>1</v>
      </c>
      <c r="AO70" s="59">
        <f t="shared" si="54"/>
        <v>0</v>
      </c>
      <c r="AP70" s="59">
        <f t="shared" si="54"/>
        <v>1</v>
      </c>
      <c r="AQ70" s="60">
        <f t="shared" si="55"/>
        <v>10</v>
      </c>
    </row>
    <row r="71" spans="1:43" ht="12.6" customHeight="1" x14ac:dyDescent="0.15">
      <c r="A71" s="29" t="s">
        <v>554</v>
      </c>
      <c r="B71" s="31">
        <f>VLOOKUP(A71,Master!$A:$H,2,FALSE)</f>
        <v>41258</v>
      </c>
      <c r="C71" s="65">
        <f>VLOOKUP(A71,Master!$A:$H,3,FALSE)</f>
        <v>0.625</v>
      </c>
      <c r="D71" s="31" t="str">
        <f>VLOOKUP(A71,Master!$A:$H,4,FALSE)</f>
        <v>BRG</v>
      </c>
      <c r="E71" s="31" t="s">
        <v>47</v>
      </c>
      <c r="F71" s="31" t="s">
        <v>43</v>
      </c>
      <c r="G71" s="66">
        <f>VLOOKUP(A71,Master!$A:$H,7,FALSE)</f>
        <v>5</v>
      </c>
      <c r="H71" s="31" t="str">
        <f>VLOOKUP(A71,Master!$A:$H,8,FALSE)</f>
        <v>Boys</v>
      </c>
      <c r="I71" s="5" t="str">
        <f t="shared" si="59"/>
        <v>OLA3JOE1</v>
      </c>
      <c r="J71" s="5" t="str">
        <f t="shared" si="60"/>
        <v>BRGJOE1</v>
      </c>
      <c r="K71" s="5"/>
      <c r="L71" s="7"/>
      <c r="M71" s="51">
        <f t="shared" si="56"/>
        <v>0</v>
      </c>
      <c r="N71" s="51">
        <f t="shared" si="57"/>
        <v>2</v>
      </c>
      <c r="O71" s="51">
        <f t="shared" si="58"/>
        <v>0</v>
      </c>
      <c r="P71" s="8" t="str">
        <f t="shared" si="52"/>
        <v>JUD2</v>
      </c>
      <c r="Q71" s="59">
        <f t="shared" si="53"/>
        <v>1</v>
      </c>
      <c r="R71" s="59">
        <f t="shared" si="53"/>
        <v>1</v>
      </c>
      <c r="S71" s="59">
        <f t="shared" si="53"/>
        <v>0</v>
      </c>
      <c r="T71" s="59">
        <f t="shared" si="53"/>
        <v>1</v>
      </c>
      <c r="U71" s="59">
        <f t="shared" si="53"/>
        <v>0</v>
      </c>
      <c r="V71" s="59">
        <f t="shared" si="53"/>
        <v>0</v>
      </c>
      <c r="W71" s="59">
        <f t="shared" si="53"/>
        <v>0</v>
      </c>
      <c r="X71" s="59">
        <f t="shared" si="53"/>
        <v>1</v>
      </c>
      <c r="Y71" s="59">
        <f t="shared" si="53"/>
        <v>1</v>
      </c>
      <c r="Z71" s="58">
        <f t="shared" si="53"/>
        <v>0</v>
      </c>
      <c r="AA71" s="58">
        <f t="shared" si="54"/>
        <v>0</v>
      </c>
      <c r="AB71" s="58">
        <f t="shared" si="54"/>
        <v>0</v>
      </c>
      <c r="AC71" s="59">
        <f t="shared" si="54"/>
        <v>0</v>
      </c>
      <c r="AD71" s="59">
        <f t="shared" si="54"/>
        <v>1</v>
      </c>
      <c r="AE71" s="59">
        <f t="shared" si="54"/>
        <v>1</v>
      </c>
      <c r="AF71" s="59">
        <f t="shared" si="54"/>
        <v>1</v>
      </c>
      <c r="AG71" s="59">
        <f t="shared" si="54"/>
        <v>0</v>
      </c>
      <c r="AH71" s="59">
        <f t="shared" si="54"/>
        <v>0</v>
      </c>
      <c r="AI71" s="59">
        <f t="shared" si="54"/>
        <v>1</v>
      </c>
      <c r="AJ71" s="59">
        <f t="shared" si="54"/>
        <v>1</v>
      </c>
      <c r="AK71" s="59">
        <f t="shared" si="54"/>
        <v>0</v>
      </c>
      <c r="AL71" s="59">
        <f t="shared" si="54"/>
        <v>0</v>
      </c>
      <c r="AM71" s="59">
        <f t="shared" si="54"/>
        <v>0</v>
      </c>
      <c r="AN71" s="59">
        <f t="shared" si="54"/>
        <v>0</v>
      </c>
      <c r="AO71" s="59">
        <f t="shared" si="54"/>
        <v>0</v>
      </c>
      <c r="AP71" s="59">
        <f t="shared" si="54"/>
        <v>0</v>
      </c>
      <c r="AQ71" s="60">
        <f t="shared" si="55"/>
        <v>10</v>
      </c>
    </row>
    <row r="72" spans="1:43" ht="12.6" customHeight="1" x14ac:dyDescent="0.15">
      <c r="A72" s="29" t="s">
        <v>555</v>
      </c>
      <c r="B72" s="31">
        <f>VLOOKUP(A72,Master!$A:$H,2,FALSE)</f>
        <v>41258</v>
      </c>
      <c r="C72" s="65">
        <f>VLOOKUP(A72,Master!$A:$H,3,FALSE)</f>
        <v>0.58333333333333304</v>
      </c>
      <c r="D72" s="31" t="str">
        <f>VLOOKUP(A72,Master!$A:$H,4,FALSE)</f>
        <v>OLA</v>
      </c>
      <c r="E72" s="31" t="s">
        <v>13</v>
      </c>
      <c r="F72" s="31" t="s">
        <v>49</v>
      </c>
      <c r="G72" s="66">
        <f>VLOOKUP(A72,Master!$A:$H,7,FALSE)</f>
        <v>5</v>
      </c>
      <c r="H72" s="31" t="str">
        <f>VLOOKUP(A72,Master!$A:$H,8,FALSE)</f>
        <v>Boys</v>
      </c>
      <c r="I72" s="5" t="str">
        <f t="shared" si="59"/>
        <v>SJN2SCS1</v>
      </c>
      <c r="J72" s="5" t="str">
        <f t="shared" si="60"/>
        <v>OLASCS1</v>
      </c>
      <c r="K72" s="5"/>
      <c r="L72" s="7"/>
      <c r="M72" s="51">
        <f t="shared" si="56"/>
        <v>0</v>
      </c>
      <c r="N72" s="51">
        <f t="shared" si="57"/>
        <v>1</v>
      </c>
      <c r="O72" s="51">
        <f t="shared" si="58"/>
        <v>0</v>
      </c>
      <c r="P72" s="8" t="str">
        <f t="shared" si="52"/>
        <v>JUD3</v>
      </c>
      <c r="Q72" s="59">
        <f t="shared" si="53"/>
        <v>1</v>
      </c>
      <c r="R72" s="59">
        <f t="shared" si="53"/>
        <v>1</v>
      </c>
      <c r="S72" s="59">
        <f t="shared" si="53"/>
        <v>0</v>
      </c>
      <c r="T72" s="59">
        <f t="shared" si="53"/>
        <v>1</v>
      </c>
      <c r="U72" s="59">
        <f t="shared" si="53"/>
        <v>0</v>
      </c>
      <c r="V72" s="59">
        <f t="shared" si="53"/>
        <v>0</v>
      </c>
      <c r="W72" s="59">
        <f t="shared" si="53"/>
        <v>0</v>
      </c>
      <c r="X72" s="59">
        <f t="shared" si="53"/>
        <v>1</v>
      </c>
      <c r="Y72" s="59">
        <f t="shared" si="53"/>
        <v>1</v>
      </c>
      <c r="Z72" s="58">
        <f t="shared" si="53"/>
        <v>0</v>
      </c>
      <c r="AA72" s="58">
        <f t="shared" si="54"/>
        <v>0</v>
      </c>
      <c r="AB72" s="58">
        <f t="shared" si="54"/>
        <v>0</v>
      </c>
      <c r="AC72" s="59">
        <f t="shared" si="54"/>
        <v>0</v>
      </c>
      <c r="AD72" s="59">
        <f t="shared" si="54"/>
        <v>1</v>
      </c>
      <c r="AE72" s="59">
        <f t="shared" si="54"/>
        <v>1</v>
      </c>
      <c r="AF72" s="59">
        <f t="shared" si="54"/>
        <v>0</v>
      </c>
      <c r="AG72" s="59">
        <f t="shared" si="54"/>
        <v>0</v>
      </c>
      <c r="AH72" s="59">
        <f t="shared" si="54"/>
        <v>0</v>
      </c>
      <c r="AI72" s="59">
        <f t="shared" si="54"/>
        <v>1</v>
      </c>
      <c r="AJ72" s="59">
        <f t="shared" si="54"/>
        <v>1</v>
      </c>
      <c r="AK72" s="59">
        <f t="shared" si="54"/>
        <v>0</v>
      </c>
      <c r="AL72" s="59">
        <f t="shared" si="54"/>
        <v>0</v>
      </c>
      <c r="AM72" s="59">
        <f t="shared" si="54"/>
        <v>0</v>
      </c>
      <c r="AN72" s="59">
        <f t="shared" si="54"/>
        <v>0</v>
      </c>
      <c r="AO72" s="59">
        <f t="shared" si="54"/>
        <v>0</v>
      </c>
      <c r="AP72" s="59">
        <f t="shared" si="54"/>
        <v>0</v>
      </c>
      <c r="AQ72" s="60">
        <f t="shared" si="55"/>
        <v>9</v>
      </c>
    </row>
    <row r="73" spans="1:43" ht="12.6" customHeight="1" x14ac:dyDescent="0.15">
      <c r="A73" s="29" t="s">
        <v>556</v>
      </c>
      <c r="B73" s="31">
        <f>VLOOKUP(A73,Master!$A:$H,2,FALSE)</f>
        <v>41258</v>
      </c>
      <c r="C73" s="65">
        <f>VLOOKUP(A73,Master!$A:$H,3,FALSE)</f>
        <v>0.54166666666666696</v>
      </c>
      <c r="D73" s="31" t="str">
        <f>VLOOKUP(A73,Master!$A:$H,4,FALSE)</f>
        <v>IHM</v>
      </c>
      <c r="E73" s="31" t="s">
        <v>19</v>
      </c>
      <c r="F73" s="31" t="s">
        <v>48</v>
      </c>
      <c r="G73" s="66">
        <f>VLOOKUP(A73,Master!$A:$H,7,FALSE)</f>
        <v>5</v>
      </c>
      <c r="H73" s="31" t="str">
        <f>VLOOKUP(A73,Master!$A:$H,8,FALSE)</f>
        <v>Boys</v>
      </c>
      <c r="I73" s="5" t="str">
        <f t="shared" si="59"/>
        <v>SJN1NDA1</v>
      </c>
      <c r="J73" s="5" t="str">
        <f t="shared" si="60"/>
        <v>IHMNDA1</v>
      </c>
      <c r="K73" s="5"/>
      <c r="L73" s="7"/>
      <c r="M73" s="51">
        <f t="shared" si="56"/>
        <v>0</v>
      </c>
      <c r="N73" s="51">
        <f t="shared" si="57"/>
        <v>0</v>
      </c>
      <c r="O73" s="51">
        <f t="shared" si="58"/>
        <v>0</v>
      </c>
      <c r="P73" s="8" t="str">
        <f t="shared" si="52"/>
        <v>NDA1</v>
      </c>
      <c r="Q73" s="54">
        <f t="shared" si="53"/>
        <v>1</v>
      </c>
      <c r="R73" s="54">
        <f t="shared" si="53"/>
        <v>0</v>
      </c>
      <c r="S73" s="54">
        <f t="shared" si="53"/>
        <v>1</v>
      </c>
      <c r="T73" s="54">
        <f t="shared" si="53"/>
        <v>1</v>
      </c>
      <c r="U73" s="54">
        <f t="shared" si="53"/>
        <v>0</v>
      </c>
      <c r="V73" s="54">
        <f t="shared" si="53"/>
        <v>0</v>
      </c>
      <c r="W73" s="54">
        <f t="shared" si="53"/>
        <v>1</v>
      </c>
      <c r="X73" s="54">
        <f t="shared" si="53"/>
        <v>1</v>
      </c>
      <c r="Y73" s="54">
        <f t="shared" si="53"/>
        <v>1</v>
      </c>
      <c r="Z73" s="54">
        <f t="shared" si="53"/>
        <v>0</v>
      </c>
      <c r="AA73" s="54">
        <f t="shared" si="54"/>
        <v>0</v>
      </c>
      <c r="AB73" s="54">
        <f t="shared" si="54"/>
        <v>0</v>
      </c>
      <c r="AC73" s="58">
        <f t="shared" si="54"/>
        <v>0</v>
      </c>
      <c r="AD73" s="58">
        <f t="shared" si="54"/>
        <v>0</v>
      </c>
      <c r="AE73" s="54">
        <f t="shared" si="54"/>
        <v>0</v>
      </c>
      <c r="AF73" s="54">
        <f t="shared" si="54"/>
        <v>0</v>
      </c>
      <c r="AG73" s="54">
        <f t="shared" si="54"/>
        <v>0</v>
      </c>
      <c r="AH73" s="54">
        <f t="shared" si="54"/>
        <v>1</v>
      </c>
      <c r="AI73" s="54">
        <f t="shared" si="54"/>
        <v>1</v>
      </c>
      <c r="AJ73" s="54">
        <f t="shared" si="54"/>
        <v>1</v>
      </c>
      <c r="AK73" s="54">
        <f t="shared" si="54"/>
        <v>0</v>
      </c>
      <c r="AL73" s="54">
        <f t="shared" si="54"/>
        <v>0</v>
      </c>
      <c r="AM73" s="54">
        <f t="shared" si="54"/>
        <v>0</v>
      </c>
      <c r="AN73" s="54">
        <f t="shared" si="54"/>
        <v>0</v>
      </c>
      <c r="AO73" s="54">
        <f t="shared" si="54"/>
        <v>0</v>
      </c>
      <c r="AP73" s="54">
        <f t="shared" si="54"/>
        <v>0</v>
      </c>
      <c r="AQ73" s="23">
        <f t="shared" si="55"/>
        <v>9</v>
      </c>
    </row>
    <row r="74" spans="1:43" ht="12.6" customHeight="1" x14ac:dyDescent="0.15">
      <c r="A74" s="29" t="s">
        <v>557</v>
      </c>
      <c r="B74" s="31">
        <f>VLOOKUP(A74,Master!$A:$H,2,FALSE)</f>
        <v>41258</v>
      </c>
      <c r="C74" s="65">
        <f>VLOOKUP(A74,Master!$A:$H,3,FALSE)</f>
        <v>0.58333333333333304</v>
      </c>
      <c r="D74" s="31" t="str">
        <f>VLOOKUP(A74,Master!$A:$H,4,FALSE)</f>
        <v>JUD</v>
      </c>
      <c r="E74" s="31" t="s">
        <v>46</v>
      </c>
      <c r="F74" s="31" t="s">
        <v>4</v>
      </c>
      <c r="G74" s="66">
        <f>VLOOKUP(A74,Master!$A:$H,7,FALSE)</f>
        <v>5</v>
      </c>
      <c r="H74" s="31" t="str">
        <f>VLOOKUP(A74,Master!$A:$H,8,FALSE)</f>
        <v>Boys</v>
      </c>
      <c r="I74" s="5" t="str">
        <f t="shared" si="59"/>
        <v>JOE2CTK1</v>
      </c>
      <c r="J74" s="5" t="str">
        <f t="shared" si="60"/>
        <v>JUDCTK1</v>
      </c>
      <c r="K74" s="5"/>
      <c r="L74" s="7"/>
      <c r="M74" s="51">
        <f t="shared" si="56"/>
        <v>2</v>
      </c>
      <c r="N74" s="51">
        <f t="shared" si="57"/>
        <v>1</v>
      </c>
      <c r="O74" s="51">
        <f t="shared" si="58"/>
        <v>2</v>
      </c>
      <c r="P74" s="8" t="str">
        <f t="shared" si="52"/>
        <v>NDA2</v>
      </c>
      <c r="Q74" s="54">
        <f t="shared" si="53"/>
        <v>0</v>
      </c>
      <c r="R74" s="54">
        <f t="shared" si="53"/>
        <v>0</v>
      </c>
      <c r="S74" s="54">
        <f t="shared" si="53"/>
        <v>0</v>
      </c>
      <c r="T74" s="54">
        <f t="shared" si="53"/>
        <v>0</v>
      </c>
      <c r="U74" s="54">
        <f t="shared" si="53"/>
        <v>1</v>
      </c>
      <c r="V74" s="54">
        <f t="shared" si="53"/>
        <v>1</v>
      </c>
      <c r="W74" s="54">
        <f t="shared" si="53"/>
        <v>0</v>
      </c>
      <c r="X74" s="54">
        <f t="shared" si="53"/>
        <v>0</v>
      </c>
      <c r="Y74" s="54">
        <f t="shared" si="53"/>
        <v>0</v>
      </c>
      <c r="Z74" s="54">
        <f t="shared" si="53"/>
        <v>0</v>
      </c>
      <c r="AA74" s="54">
        <f t="shared" si="54"/>
        <v>1</v>
      </c>
      <c r="AB74" s="54">
        <f t="shared" si="54"/>
        <v>1</v>
      </c>
      <c r="AC74" s="58">
        <f t="shared" si="54"/>
        <v>0</v>
      </c>
      <c r="AD74" s="58">
        <f t="shared" si="54"/>
        <v>0</v>
      </c>
      <c r="AE74" s="54">
        <f t="shared" si="54"/>
        <v>0</v>
      </c>
      <c r="AF74" s="54">
        <f t="shared" si="54"/>
        <v>0</v>
      </c>
      <c r="AG74" s="54">
        <f t="shared" si="54"/>
        <v>1</v>
      </c>
      <c r="AH74" s="54">
        <f t="shared" si="54"/>
        <v>1</v>
      </c>
      <c r="AI74" s="54">
        <f t="shared" si="54"/>
        <v>0</v>
      </c>
      <c r="AJ74" s="54">
        <f t="shared" si="54"/>
        <v>0</v>
      </c>
      <c r="AK74" s="54">
        <f t="shared" si="54"/>
        <v>0</v>
      </c>
      <c r="AL74" s="54">
        <f t="shared" si="54"/>
        <v>1</v>
      </c>
      <c r="AM74" s="54">
        <f t="shared" si="54"/>
        <v>1</v>
      </c>
      <c r="AN74" s="54">
        <f t="shared" si="54"/>
        <v>1</v>
      </c>
      <c r="AO74" s="54">
        <f t="shared" si="54"/>
        <v>0</v>
      </c>
      <c r="AP74" s="54">
        <f t="shared" si="54"/>
        <v>1</v>
      </c>
      <c r="AQ74" s="23">
        <f t="shared" si="55"/>
        <v>10</v>
      </c>
    </row>
    <row r="75" spans="1:43" ht="12.6" customHeight="1" x14ac:dyDescent="0.15">
      <c r="A75" s="29" t="s">
        <v>558</v>
      </c>
      <c r="B75" s="31">
        <f>VLOOKUP(A75,Master!$A:$H,2,FALSE)</f>
        <v>41258</v>
      </c>
      <c r="C75" s="65">
        <f>VLOOKUP(A75,Master!$A:$H,3,FALSE)</f>
        <v>0.45833333333333398</v>
      </c>
      <c r="D75" s="31" t="str">
        <f>VLOOKUP(A75,Master!$A:$H,4,FALSE)</f>
        <v>SPC</v>
      </c>
      <c r="E75" s="31" t="s">
        <v>15</v>
      </c>
      <c r="F75" s="31" t="s">
        <v>60</v>
      </c>
      <c r="G75" s="66">
        <f>VLOOKUP(A75,Master!$A:$H,7,FALSE)</f>
        <v>5</v>
      </c>
      <c r="H75" s="31" t="str">
        <f>VLOOKUP(A75,Master!$A:$H,8,FALSE)</f>
        <v>Boys</v>
      </c>
      <c r="I75" s="5" t="str">
        <f t="shared" si="59"/>
        <v>IHM1TRN1</v>
      </c>
      <c r="J75" s="5" t="str">
        <f t="shared" si="60"/>
        <v>SPCTRN1</v>
      </c>
      <c r="K75" s="5"/>
      <c r="L75" s="7"/>
      <c r="M75" s="51">
        <f t="shared" si="56"/>
        <v>2</v>
      </c>
      <c r="N75" s="51">
        <f t="shared" si="57"/>
        <v>0</v>
      </c>
      <c r="O75" s="51">
        <f t="shared" si="58"/>
        <v>3</v>
      </c>
      <c r="P75" s="8" t="str">
        <f t="shared" si="52"/>
        <v>OLA1</v>
      </c>
      <c r="Q75" s="59">
        <f t="shared" si="53"/>
        <v>0</v>
      </c>
      <c r="R75" s="59">
        <f t="shared" si="53"/>
        <v>0</v>
      </c>
      <c r="S75" s="59">
        <f t="shared" si="53"/>
        <v>0</v>
      </c>
      <c r="T75" s="59">
        <f t="shared" si="53"/>
        <v>0</v>
      </c>
      <c r="U75" s="59">
        <f t="shared" si="53"/>
        <v>1</v>
      </c>
      <c r="V75" s="59">
        <f t="shared" si="53"/>
        <v>1</v>
      </c>
      <c r="W75" s="59">
        <f t="shared" si="53"/>
        <v>0</v>
      </c>
      <c r="X75" s="59">
        <f t="shared" si="53"/>
        <v>0</v>
      </c>
      <c r="Y75" s="59">
        <f t="shared" si="53"/>
        <v>0</v>
      </c>
      <c r="Z75" s="59">
        <f t="shared" si="53"/>
        <v>1</v>
      </c>
      <c r="AA75" s="59">
        <f t="shared" si="54"/>
        <v>1</v>
      </c>
      <c r="AB75" s="59">
        <f t="shared" si="54"/>
        <v>1</v>
      </c>
      <c r="AC75" s="59">
        <f t="shared" si="54"/>
        <v>0</v>
      </c>
      <c r="AD75" s="59">
        <f t="shared" si="54"/>
        <v>0</v>
      </c>
      <c r="AE75" s="58">
        <f t="shared" si="54"/>
        <v>0</v>
      </c>
      <c r="AF75" s="58">
        <f t="shared" si="54"/>
        <v>0</v>
      </c>
      <c r="AG75" s="58">
        <f t="shared" si="54"/>
        <v>0</v>
      </c>
      <c r="AH75" s="59">
        <f t="shared" si="54"/>
        <v>0</v>
      </c>
      <c r="AI75" s="59">
        <f t="shared" si="54"/>
        <v>0</v>
      </c>
      <c r="AJ75" s="59">
        <f t="shared" si="54"/>
        <v>0</v>
      </c>
      <c r="AK75" s="59">
        <f t="shared" si="54"/>
        <v>1</v>
      </c>
      <c r="AL75" s="59">
        <f t="shared" si="54"/>
        <v>1</v>
      </c>
      <c r="AM75" s="59">
        <f t="shared" si="54"/>
        <v>1</v>
      </c>
      <c r="AN75" s="59">
        <f t="shared" si="54"/>
        <v>1</v>
      </c>
      <c r="AO75" s="59">
        <f t="shared" si="54"/>
        <v>0</v>
      </c>
      <c r="AP75" s="59">
        <f t="shared" si="54"/>
        <v>1</v>
      </c>
      <c r="AQ75" s="60">
        <f t="shared" si="55"/>
        <v>10</v>
      </c>
    </row>
    <row r="76" spans="1:43" ht="12.6" customHeight="1" x14ac:dyDescent="0.15">
      <c r="A76" s="29" t="s">
        <v>559</v>
      </c>
      <c r="B76" s="31">
        <f>VLOOKUP(A76,Master!$A:$H,2,FALSE)</f>
        <v>41258</v>
      </c>
      <c r="C76" s="65">
        <f>VLOOKUP(A76,Master!$A:$H,3,FALSE)</f>
        <v>0.625</v>
      </c>
      <c r="D76" s="31" t="str">
        <f>VLOOKUP(A76,Master!$A:$H,4,FALSE)</f>
        <v>JUD</v>
      </c>
      <c r="E76" s="31" t="s">
        <v>42</v>
      </c>
      <c r="F76" s="31" t="s">
        <v>26</v>
      </c>
      <c r="G76" s="66">
        <f>VLOOKUP(A76,Master!$A:$H,7,FALSE)</f>
        <v>5</v>
      </c>
      <c r="H76" s="31" t="str">
        <f>VLOOKUP(A76,Master!$A:$H,8,FALSE)</f>
        <v>Boys</v>
      </c>
      <c r="I76" s="5" t="str">
        <f t="shared" si="59"/>
        <v>HSP1SPC1</v>
      </c>
      <c r="J76" s="5" t="str">
        <f t="shared" si="60"/>
        <v>JUDSPC1</v>
      </c>
      <c r="K76" s="5"/>
      <c r="L76" s="7"/>
      <c r="M76" s="51">
        <f t="shared" si="56"/>
        <v>2</v>
      </c>
      <c r="N76" s="51">
        <f t="shared" si="57"/>
        <v>0</v>
      </c>
      <c r="O76" s="51">
        <f t="shared" si="58"/>
        <v>2</v>
      </c>
      <c r="P76" s="8" t="str">
        <f t="shared" si="52"/>
        <v>OLA2</v>
      </c>
      <c r="Q76" s="59">
        <f t="shared" si="53"/>
        <v>0</v>
      </c>
      <c r="R76" s="59">
        <f t="shared" si="53"/>
        <v>0</v>
      </c>
      <c r="S76" s="59">
        <f t="shared" si="53"/>
        <v>0</v>
      </c>
      <c r="T76" s="59">
        <f t="shared" si="53"/>
        <v>0</v>
      </c>
      <c r="U76" s="59">
        <f t="shared" si="53"/>
        <v>1</v>
      </c>
      <c r="V76" s="59">
        <f t="shared" si="53"/>
        <v>1</v>
      </c>
      <c r="W76" s="59">
        <f t="shared" si="53"/>
        <v>1</v>
      </c>
      <c r="X76" s="59">
        <f t="shared" si="53"/>
        <v>0</v>
      </c>
      <c r="Y76" s="59">
        <f t="shared" si="53"/>
        <v>0</v>
      </c>
      <c r="Z76" s="59">
        <f t="shared" si="53"/>
        <v>1</v>
      </c>
      <c r="AA76" s="59">
        <f t="shared" si="54"/>
        <v>1</v>
      </c>
      <c r="AB76" s="59">
        <f t="shared" si="54"/>
        <v>0</v>
      </c>
      <c r="AC76" s="59">
        <f t="shared" si="54"/>
        <v>0</v>
      </c>
      <c r="AD76" s="59">
        <f t="shared" si="54"/>
        <v>0</v>
      </c>
      <c r="AE76" s="58">
        <f t="shared" si="54"/>
        <v>0</v>
      </c>
      <c r="AF76" s="58">
        <f t="shared" si="54"/>
        <v>0</v>
      </c>
      <c r="AG76" s="58">
        <f t="shared" si="54"/>
        <v>0</v>
      </c>
      <c r="AH76" s="59">
        <f t="shared" si="54"/>
        <v>0</v>
      </c>
      <c r="AI76" s="59">
        <f t="shared" si="54"/>
        <v>0</v>
      </c>
      <c r="AJ76" s="59">
        <f t="shared" si="54"/>
        <v>0</v>
      </c>
      <c r="AK76" s="59">
        <f t="shared" si="54"/>
        <v>1</v>
      </c>
      <c r="AL76" s="59">
        <f t="shared" si="54"/>
        <v>1</v>
      </c>
      <c r="AM76" s="59">
        <f t="shared" si="54"/>
        <v>1</v>
      </c>
      <c r="AN76" s="59">
        <f t="shared" si="54"/>
        <v>1</v>
      </c>
      <c r="AO76" s="59">
        <f t="shared" si="54"/>
        <v>0</v>
      </c>
      <c r="AP76" s="59">
        <f t="shared" si="54"/>
        <v>1</v>
      </c>
      <c r="AQ76" s="60">
        <f t="shared" si="55"/>
        <v>10</v>
      </c>
    </row>
    <row r="77" spans="1:43" ht="12.6" customHeight="1" x14ac:dyDescent="0.15">
      <c r="A77" s="29" t="s">
        <v>560</v>
      </c>
      <c r="B77" s="31">
        <f>VLOOKUP(A77,Master!$A:$H,2,FALSE)</f>
        <v>41258</v>
      </c>
      <c r="C77" s="65">
        <f>VLOOKUP(A77,Master!$A:$H,3,FALSE)</f>
        <v>0.625</v>
      </c>
      <c r="D77" s="31" t="str">
        <f>VLOOKUP(A77,Master!$A:$H,4,FALSE)</f>
        <v>OLA</v>
      </c>
      <c r="E77" s="31" t="s">
        <v>22</v>
      </c>
      <c r="F77" s="31" t="s">
        <v>12</v>
      </c>
      <c r="G77" s="66">
        <f>VLOOKUP(A77,Master!$A:$H,7,FALSE)</f>
        <v>5</v>
      </c>
      <c r="H77" s="31" t="str">
        <f>VLOOKUP(A77,Master!$A:$H,8,FALSE)</f>
        <v>Boys</v>
      </c>
      <c r="I77" s="5" t="str">
        <f t="shared" si="59"/>
        <v>STM2JUD1</v>
      </c>
      <c r="J77" s="5" t="str">
        <f t="shared" si="60"/>
        <v>OLAJUD1</v>
      </c>
      <c r="K77" s="5"/>
      <c r="L77" s="7"/>
      <c r="M77" s="51">
        <f t="shared" si="56"/>
        <v>0</v>
      </c>
      <c r="N77" s="51">
        <f t="shared" si="57"/>
        <v>0</v>
      </c>
      <c r="O77" s="51">
        <f t="shared" si="58"/>
        <v>0</v>
      </c>
      <c r="P77" s="8" t="str">
        <f t="shared" si="52"/>
        <v>OLA3</v>
      </c>
      <c r="Q77" s="59">
        <f t="shared" ref="Q77:AF86" si="61">SUM(COUNTIF($I$2:$I$141,CONCATENATE($P77,Q$60))+COUNTIF($I$2:$I$141,CONCATENATE(Q$60,$P77)))</f>
        <v>1</v>
      </c>
      <c r="R77" s="59">
        <f t="shared" si="61"/>
        <v>1</v>
      </c>
      <c r="S77" s="59">
        <f t="shared" si="61"/>
        <v>1</v>
      </c>
      <c r="T77" s="59">
        <f t="shared" si="61"/>
        <v>1</v>
      </c>
      <c r="U77" s="59">
        <f t="shared" si="61"/>
        <v>0</v>
      </c>
      <c r="V77" s="59">
        <f t="shared" si="61"/>
        <v>0</v>
      </c>
      <c r="W77" s="59">
        <f t="shared" si="61"/>
        <v>0</v>
      </c>
      <c r="X77" s="59">
        <f t="shared" si="61"/>
        <v>1</v>
      </c>
      <c r="Y77" s="59">
        <f t="shared" si="61"/>
        <v>1</v>
      </c>
      <c r="Z77" s="59">
        <f t="shared" si="61"/>
        <v>0</v>
      </c>
      <c r="AA77" s="59">
        <f t="shared" si="61"/>
        <v>0</v>
      </c>
      <c r="AB77" s="59">
        <f t="shared" si="61"/>
        <v>0</v>
      </c>
      <c r="AC77" s="59">
        <f t="shared" si="61"/>
        <v>0</v>
      </c>
      <c r="AD77" s="59">
        <f t="shared" si="61"/>
        <v>1</v>
      </c>
      <c r="AE77" s="58">
        <f t="shared" si="61"/>
        <v>0</v>
      </c>
      <c r="AF77" s="58">
        <f t="shared" si="61"/>
        <v>0</v>
      </c>
      <c r="AG77" s="58">
        <f t="shared" ref="AA77:AP86" si="62">SUM(COUNTIF($I$2:$I$141,CONCATENATE($P77,AG$60))+COUNTIF($I$2:$I$141,CONCATENATE(AG$60,$P77)))</f>
        <v>0</v>
      </c>
      <c r="AH77" s="59">
        <f t="shared" si="62"/>
        <v>0</v>
      </c>
      <c r="AI77" s="59">
        <f t="shared" si="62"/>
        <v>1</v>
      </c>
      <c r="AJ77" s="59">
        <f t="shared" si="62"/>
        <v>1</v>
      </c>
      <c r="AK77" s="59">
        <f t="shared" si="62"/>
        <v>0</v>
      </c>
      <c r="AL77" s="59">
        <f t="shared" si="62"/>
        <v>0</v>
      </c>
      <c r="AM77" s="59">
        <f t="shared" si="62"/>
        <v>0</v>
      </c>
      <c r="AN77" s="59">
        <f t="shared" si="62"/>
        <v>0</v>
      </c>
      <c r="AO77" s="59">
        <f t="shared" si="62"/>
        <v>0</v>
      </c>
      <c r="AP77" s="59">
        <f t="shared" si="62"/>
        <v>0</v>
      </c>
      <c r="AQ77" s="60">
        <f t="shared" si="55"/>
        <v>9</v>
      </c>
    </row>
    <row r="78" spans="1:43" ht="12.6" customHeight="1" x14ac:dyDescent="0.15">
      <c r="A78" s="29" t="s">
        <v>561</v>
      </c>
      <c r="B78" s="31">
        <f>VLOOKUP(A78,Master!$A:$H,2,FALSE)</f>
        <v>41258</v>
      </c>
      <c r="C78" s="65">
        <f>VLOOKUP(A78,Master!$A:$H,3,FALSE)</f>
        <v>0.66666666666666696</v>
      </c>
      <c r="D78" s="31" t="str">
        <f>VLOOKUP(A78,Master!$A:$H,4,FALSE)</f>
        <v>BRG</v>
      </c>
      <c r="E78" s="31" t="s">
        <v>25</v>
      </c>
      <c r="F78" s="31" t="s">
        <v>17</v>
      </c>
      <c r="G78" s="66">
        <f>VLOOKUP(A78,Master!$A:$H,7,FALSE)</f>
        <v>5</v>
      </c>
      <c r="H78" s="31" t="str">
        <f>VLOOKUP(A78,Master!$A:$H,8,FALSE)</f>
        <v>Boys</v>
      </c>
      <c r="I78" s="5" t="str">
        <f t="shared" si="59"/>
        <v>OLA2BYE</v>
      </c>
      <c r="J78" s="5" t="str">
        <f t="shared" si="60"/>
        <v>BRGBYE</v>
      </c>
      <c r="K78" s="5"/>
      <c r="L78" s="7"/>
      <c r="M78" s="51">
        <f t="shared" si="56"/>
        <v>0</v>
      </c>
      <c r="N78" s="51">
        <f t="shared" si="57"/>
        <v>0</v>
      </c>
      <c r="O78" s="51">
        <f t="shared" si="58"/>
        <v>0</v>
      </c>
      <c r="P78" s="8" t="str">
        <f t="shared" si="52"/>
        <v>SCS1</v>
      </c>
      <c r="Q78" s="54">
        <f t="shared" si="61"/>
        <v>1</v>
      </c>
      <c r="R78" s="54">
        <f t="shared" si="61"/>
        <v>0</v>
      </c>
      <c r="S78" s="54">
        <f t="shared" si="61"/>
        <v>1</v>
      </c>
      <c r="T78" s="54">
        <f t="shared" si="61"/>
        <v>1</v>
      </c>
      <c r="U78" s="54">
        <f t="shared" si="61"/>
        <v>0</v>
      </c>
      <c r="V78" s="54">
        <f t="shared" si="61"/>
        <v>0</v>
      </c>
      <c r="W78" s="54">
        <f t="shared" si="61"/>
        <v>0</v>
      </c>
      <c r="X78" s="54">
        <f t="shared" si="61"/>
        <v>1</v>
      </c>
      <c r="Y78" s="54">
        <f t="shared" si="61"/>
        <v>1</v>
      </c>
      <c r="Z78" s="54">
        <f t="shared" si="61"/>
        <v>0</v>
      </c>
      <c r="AA78" s="54">
        <f t="shared" si="62"/>
        <v>0</v>
      </c>
      <c r="AB78" s="54">
        <f t="shared" si="62"/>
        <v>0</v>
      </c>
      <c r="AC78" s="54">
        <f t="shared" si="62"/>
        <v>1</v>
      </c>
      <c r="AD78" s="54">
        <f t="shared" si="62"/>
        <v>1</v>
      </c>
      <c r="AE78" s="54">
        <f t="shared" si="62"/>
        <v>0</v>
      </c>
      <c r="AF78" s="54">
        <f t="shared" si="62"/>
        <v>0</v>
      </c>
      <c r="AG78" s="54">
        <f t="shared" si="62"/>
        <v>0</v>
      </c>
      <c r="AH78" s="58">
        <f t="shared" si="62"/>
        <v>0</v>
      </c>
      <c r="AI78" s="54">
        <f t="shared" si="62"/>
        <v>1</v>
      </c>
      <c r="AJ78" s="54">
        <f t="shared" si="62"/>
        <v>1</v>
      </c>
      <c r="AK78" s="54">
        <f t="shared" si="62"/>
        <v>0</v>
      </c>
      <c r="AL78" s="54">
        <f t="shared" si="62"/>
        <v>0</v>
      </c>
      <c r="AM78" s="54">
        <f t="shared" si="62"/>
        <v>0</v>
      </c>
      <c r="AN78" s="54">
        <f t="shared" si="62"/>
        <v>0</v>
      </c>
      <c r="AO78" s="54">
        <f t="shared" si="62"/>
        <v>0</v>
      </c>
      <c r="AP78" s="54">
        <f t="shared" si="62"/>
        <v>0</v>
      </c>
      <c r="AQ78" s="23">
        <f t="shared" si="55"/>
        <v>9</v>
      </c>
    </row>
    <row r="79" spans="1:43" ht="12.6" customHeight="1" x14ac:dyDescent="0.15">
      <c r="A79" s="29" t="s">
        <v>562</v>
      </c>
      <c r="B79" s="31">
        <f>VLOOKUP(A79,Master!$A:$H,2,FALSE)</f>
        <v>41258</v>
      </c>
      <c r="C79" s="65">
        <f>VLOOKUP(A79,Master!$A:$H,3,FALSE)</f>
        <v>0.54166666666666696</v>
      </c>
      <c r="D79" s="31" t="str">
        <f>VLOOKUP(A79,Master!$A:$H,4,FALSE)</f>
        <v>JOE</v>
      </c>
      <c r="E79" s="31" t="s">
        <v>18</v>
      </c>
      <c r="F79" s="31" t="s">
        <v>20</v>
      </c>
      <c r="G79" s="66">
        <f>VLOOKUP(A79,Master!$A:$H,7,FALSE)</f>
        <v>5</v>
      </c>
      <c r="H79" s="31" t="str">
        <f>VLOOKUP(A79,Master!$A:$H,8,FALSE)</f>
        <v>Boys</v>
      </c>
      <c r="I79" s="5" t="str">
        <f t="shared" si="59"/>
        <v>STM1OLA1</v>
      </c>
      <c r="J79" s="5" t="str">
        <f t="shared" si="60"/>
        <v>JOEOLA1</v>
      </c>
      <c r="K79" s="5"/>
      <c r="L79" s="7"/>
      <c r="M79" s="51">
        <f t="shared" si="56"/>
        <v>0</v>
      </c>
      <c r="N79" s="51">
        <f t="shared" si="57"/>
        <v>1</v>
      </c>
      <c r="O79" s="51">
        <f t="shared" si="58"/>
        <v>2</v>
      </c>
      <c r="P79" s="8" t="str">
        <f t="shared" si="52"/>
        <v>SJN1</v>
      </c>
      <c r="Q79" s="59">
        <f t="shared" si="61"/>
        <v>0</v>
      </c>
      <c r="R79" s="59">
        <f t="shared" si="61"/>
        <v>0</v>
      </c>
      <c r="S79" s="59">
        <f t="shared" si="61"/>
        <v>1</v>
      </c>
      <c r="T79" s="59">
        <f t="shared" si="61"/>
        <v>0</v>
      </c>
      <c r="U79" s="59">
        <f t="shared" si="61"/>
        <v>0</v>
      </c>
      <c r="V79" s="59">
        <f t="shared" si="61"/>
        <v>0</v>
      </c>
      <c r="W79" s="59">
        <f t="shared" si="61"/>
        <v>1</v>
      </c>
      <c r="X79" s="59">
        <f t="shared" si="61"/>
        <v>0</v>
      </c>
      <c r="Y79" s="59">
        <f t="shared" si="61"/>
        <v>1</v>
      </c>
      <c r="Z79" s="59">
        <f t="shared" si="61"/>
        <v>0</v>
      </c>
      <c r="AA79" s="59">
        <f t="shared" si="62"/>
        <v>1</v>
      </c>
      <c r="AB79" s="59">
        <f t="shared" si="62"/>
        <v>1</v>
      </c>
      <c r="AC79" s="59">
        <f t="shared" si="62"/>
        <v>1</v>
      </c>
      <c r="AD79" s="59">
        <f t="shared" si="62"/>
        <v>0</v>
      </c>
      <c r="AE79" s="59">
        <f t="shared" si="62"/>
        <v>0</v>
      </c>
      <c r="AF79" s="59">
        <f t="shared" si="62"/>
        <v>0</v>
      </c>
      <c r="AG79" s="59">
        <f t="shared" si="62"/>
        <v>1</v>
      </c>
      <c r="AH79" s="59">
        <f t="shared" si="62"/>
        <v>1</v>
      </c>
      <c r="AI79" s="58">
        <f t="shared" si="62"/>
        <v>0</v>
      </c>
      <c r="AJ79" s="58">
        <f t="shared" si="62"/>
        <v>0</v>
      </c>
      <c r="AK79" s="59">
        <f t="shared" si="62"/>
        <v>0</v>
      </c>
      <c r="AL79" s="59">
        <f t="shared" si="62"/>
        <v>1</v>
      </c>
      <c r="AM79" s="59">
        <f t="shared" si="62"/>
        <v>0</v>
      </c>
      <c r="AN79" s="59">
        <f t="shared" si="62"/>
        <v>0</v>
      </c>
      <c r="AO79" s="59">
        <f t="shared" si="62"/>
        <v>0</v>
      </c>
      <c r="AP79" s="59">
        <f t="shared" si="62"/>
        <v>0</v>
      </c>
      <c r="AQ79" s="60">
        <f t="shared" si="55"/>
        <v>9</v>
      </c>
    </row>
    <row r="80" spans="1:43" ht="12.6" customHeight="1" x14ac:dyDescent="0.15">
      <c r="A80" s="29" t="s">
        <v>563</v>
      </c>
      <c r="B80" s="31">
        <f>VLOOKUP(A80,Master!$A:$H,2,FALSE)</f>
        <v>41279</v>
      </c>
      <c r="C80" s="65">
        <f>VLOOKUP(A80,Master!$A:$H,3,FALSE)</f>
        <v>0.5</v>
      </c>
      <c r="D80" s="31" t="str">
        <f>VLOOKUP(A80,Master!$A:$H,4,FALSE)</f>
        <v>HSP</v>
      </c>
      <c r="E80" s="31" t="s">
        <v>25</v>
      </c>
      <c r="F80" s="31" t="s">
        <v>18</v>
      </c>
      <c r="G80" s="66">
        <f>VLOOKUP(A80,Master!$A:$H,7,FALSE)</f>
        <v>5</v>
      </c>
      <c r="H80" s="31" t="str">
        <f>VLOOKUP(A80,Master!$A:$H,8,FALSE)</f>
        <v>Boys</v>
      </c>
      <c r="I80" s="5" t="str">
        <f t="shared" si="59"/>
        <v>OLA2STM1</v>
      </c>
      <c r="J80" s="5" t="str">
        <f t="shared" si="60"/>
        <v>HSPSTM1</v>
      </c>
      <c r="K80" s="5"/>
      <c r="L80" s="7"/>
      <c r="M80" s="51">
        <f t="shared" si="56"/>
        <v>0</v>
      </c>
      <c r="N80" s="51">
        <f t="shared" si="57"/>
        <v>1</v>
      </c>
      <c r="O80" s="51">
        <f t="shared" si="58"/>
        <v>2</v>
      </c>
      <c r="P80" s="8" t="str">
        <f t="shared" si="52"/>
        <v>SJN2</v>
      </c>
      <c r="Q80" s="59">
        <f t="shared" si="61"/>
        <v>0</v>
      </c>
      <c r="R80" s="59">
        <f t="shared" si="61"/>
        <v>0</v>
      </c>
      <c r="S80" s="59">
        <f t="shared" si="61"/>
        <v>1</v>
      </c>
      <c r="T80" s="59">
        <f t="shared" si="61"/>
        <v>0</v>
      </c>
      <c r="U80" s="59">
        <f t="shared" si="61"/>
        <v>0</v>
      </c>
      <c r="V80" s="59">
        <f t="shared" si="61"/>
        <v>1</v>
      </c>
      <c r="W80" s="59">
        <f t="shared" si="61"/>
        <v>0</v>
      </c>
      <c r="X80" s="59">
        <f t="shared" si="61"/>
        <v>0</v>
      </c>
      <c r="Y80" s="59">
        <f t="shared" si="61"/>
        <v>1</v>
      </c>
      <c r="Z80" s="59">
        <f t="shared" si="61"/>
        <v>0</v>
      </c>
      <c r="AA80" s="59">
        <f t="shared" si="62"/>
        <v>1</v>
      </c>
      <c r="AB80" s="59">
        <f t="shared" si="62"/>
        <v>1</v>
      </c>
      <c r="AC80" s="59">
        <f t="shared" si="62"/>
        <v>1</v>
      </c>
      <c r="AD80" s="59">
        <f t="shared" si="62"/>
        <v>0</v>
      </c>
      <c r="AE80" s="59">
        <f t="shared" si="62"/>
        <v>0</v>
      </c>
      <c r="AF80" s="59">
        <f t="shared" si="62"/>
        <v>0</v>
      </c>
      <c r="AG80" s="59">
        <f t="shared" si="62"/>
        <v>1</v>
      </c>
      <c r="AH80" s="59">
        <f t="shared" si="62"/>
        <v>1</v>
      </c>
      <c r="AI80" s="58">
        <f t="shared" si="62"/>
        <v>0</v>
      </c>
      <c r="AJ80" s="58">
        <f t="shared" si="62"/>
        <v>0</v>
      </c>
      <c r="AK80" s="59">
        <f t="shared" si="62"/>
        <v>0</v>
      </c>
      <c r="AL80" s="59">
        <f t="shared" si="62"/>
        <v>1</v>
      </c>
      <c r="AM80" s="59">
        <f t="shared" si="62"/>
        <v>0</v>
      </c>
      <c r="AN80" s="59">
        <f t="shared" si="62"/>
        <v>0</v>
      </c>
      <c r="AO80" s="59">
        <f t="shared" si="62"/>
        <v>0</v>
      </c>
      <c r="AP80" s="59">
        <f t="shared" si="62"/>
        <v>0</v>
      </c>
      <c r="AQ80" s="60">
        <f t="shared" si="55"/>
        <v>9</v>
      </c>
    </row>
    <row r="81" spans="1:43" ht="12.6" customHeight="1" x14ac:dyDescent="0.15">
      <c r="A81" s="29" t="s">
        <v>564</v>
      </c>
      <c r="B81" s="31">
        <f>VLOOKUP(A81,Master!$A:$H,2,FALSE)</f>
        <v>41279</v>
      </c>
      <c r="C81" s="65">
        <f>VLOOKUP(A81,Master!$A:$H,3,FALSE)</f>
        <v>0.54166666666666696</v>
      </c>
      <c r="D81" s="31" t="str">
        <f>VLOOKUP(A81,Master!$A:$H,4,FALSE)</f>
        <v>MAR-K</v>
      </c>
      <c r="E81" s="31" t="s">
        <v>20</v>
      </c>
      <c r="F81" s="31" t="s">
        <v>45</v>
      </c>
      <c r="G81" s="66">
        <f>VLOOKUP(A81,Master!$A:$H,7,FALSE)</f>
        <v>5</v>
      </c>
      <c r="H81" s="31" t="str">
        <f>VLOOKUP(A81,Master!$A:$H,8,FALSE)</f>
        <v>Boys</v>
      </c>
      <c r="I81" s="5" t="str">
        <f t="shared" si="59"/>
        <v>OLA1HSP2</v>
      </c>
      <c r="J81" s="5" t="str">
        <f t="shared" si="60"/>
        <v>MAR-KHSP2</v>
      </c>
      <c r="K81" s="5"/>
      <c r="L81" s="7"/>
      <c r="M81" s="51">
        <f t="shared" si="56"/>
        <v>2</v>
      </c>
      <c r="N81" s="51">
        <f t="shared" si="57"/>
        <v>2</v>
      </c>
      <c r="O81" s="51">
        <f t="shared" si="58"/>
        <v>1</v>
      </c>
      <c r="P81" s="8" t="str">
        <f t="shared" si="52"/>
        <v>SPC1</v>
      </c>
      <c r="Q81" s="54">
        <f t="shared" si="61"/>
        <v>0</v>
      </c>
      <c r="R81" s="54">
        <f t="shared" si="61"/>
        <v>1</v>
      </c>
      <c r="S81" s="54">
        <f t="shared" si="61"/>
        <v>0</v>
      </c>
      <c r="T81" s="54">
        <f t="shared" si="61"/>
        <v>0</v>
      </c>
      <c r="U81" s="54">
        <f t="shared" si="61"/>
        <v>1</v>
      </c>
      <c r="V81" s="54">
        <f t="shared" si="61"/>
        <v>1</v>
      </c>
      <c r="W81" s="54">
        <f t="shared" si="61"/>
        <v>1</v>
      </c>
      <c r="X81" s="54">
        <f t="shared" si="61"/>
        <v>0</v>
      </c>
      <c r="Y81" s="54">
        <f t="shared" si="61"/>
        <v>0</v>
      </c>
      <c r="Z81" s="54">
        <f t="shared" si="61"/>
        <v>1</v>
      </c>
      <c r="AA81" s="54">
        <f t="shared" si="62"/>
        <v>0</v>
      </c>
      <c r="AB81" s="54">
        <f t="shared" si="62"/>
        <v>0</v>
      </c>
      <c r="AC81" s="54">
        <f t="shared" si="62"/>
        <v>0</v>
      </c>
      <c r="AD81" s="54">
        <f t="shared" si="62"/>
        <v>0</v>
      </c>
      <c r="AE81" s="54">
        <f t="shared" si="62"/>
        <v>1</v>
      </c>
      <c r="AF81" s="54">
        <f t="shared" si="62"/>
        <v>1</v>
      </c>
      <c r="AG81" s="54">
        <f t="shared" si="62"/>
        <v>0</v>
      </c>
      <c r="AH81" s="54">
        <f t="shared" si="62"/>
        <v>0</v>
      </c>
      <c r="AI81" s="54">
        <f t="shared" si="62"/>
        <v>0</v>
      </c>
      <c r="AJ81" s="54">
        <f t="shared" si="62"/>
        <v>0</v>
      </c>
      <c r="AK81" s="58">
        <f t="shared" si="62"/>
        <v>0</v>
      </c>
      <c r="AL81" s="58">
        <f t="shared" si="62"/>
        <v>0</v>
      </c>
      <c r="AM81" s="54">
        <f t="shared" si="62"/>
        <v>1</v>
      </c>
      <c r="AN81" s="54">
        <f t="shared" si="62"/>
        <v>1</v>
      </c>
      <c r="AO81" s="54">
        <f t="shared" si="62"/>
        <v>0</v>
      </c>
      <c r="AP81" s="54">
        <f t="shared" si="62"/>
        <v>1</v>
      </c>
      <c r="AQ81" s="23">
        <f t="shared" si="55"/>
        <v>10</v>
      </c>
    </row>
    <row r="82" spans="1:43" ht="12.6" customHeight="1" x14ac:dyDescent="0.15">
      <c r="A82" s="29" t="s">
        <v>565</v>
      </c>
      <c r="B82" s="31">
        <f>VLOOKUP(A82,Master!$A:$H,2,FALSE)</f>
        <v>41279</v>
      </c>
      <c r="C82" s="65">
        <f>VLOOKUP(A82,Master!$A:$H,3,FALSE)</f>
        <v>0.625</v>
      </c>
      <c r="D82" s="31" t="str">
        <f>VLOOKUP(A82,Master!$A:$H,4,FALSE)</f>
        <v>SPC</v>
      </c>
      <c r="E82" s="31" t="s">
        <v>9</v>
      </c>
      <c r="F82" s="31" t="s">
        <v>14</v>
      </c>
      <c r="G82" s="66">
        <f>VLOOKUP(A82,Master!$A:$H,7,FALSE)</f>
        <v>5</v>
      </c>
      <c r="H82" s="31" t="str">
        <f>VLOOKUP(A82,Master!$A:$H,8,FALSE)</f>
        <v>Boys</v>
      </c>
      <c r="I82" s="5" t="str">
        <f t="shared" si="59"/>
        <v>BRG2SPC2</v>
      </c>
      <c r="J82" s="5" t="str">
        <f t="shared" si="60"/>
        <v>SPCSPC2</v>
      </c>
      <c r="K82" s="5"/>
      <c r="L82" s="7"/>
      <c r="M82" s="51">
        <f t="shared" si="56"/>
        <v>0</v>
      </c>
      <c r="N82" s="51">
        <f t="shared" si="57"/>
        <v>2</v>
      </c>
      <c r="O82" s="51">
        <f t="shared" si="58"/>
        <v>1</v>
      </c>
      <c r="P82" s="8" t="str">
        <f t="shared" si="52"/>
        <v>SPC2</v>
      </c>
      <c r="Q82" s="54">
        <f t="shared" si="61"/>
        <v>1</v>
      </c>
      <c r="R82" s="54">
        <f t="shared" si="61"/>
        <v>1</v>
      </c>
      <c r="S82" s="54">
        <f t="shared" si="61"/>
        <v>0</v>
      </c>
      <c r="T82" s="54">
        <f t="shared" si="61"/>
        <v>1</v>
      </c>
      <c r="U82" s="54">
        <f t="shared" si="61"/>
        <v>0</v>
      </c>
      <c r="V82" s="54">
        <f t="shared" si="61"/>
        <v>0</v>
      </c>
      <c r="W82" s="54">
        <f t="shared" si="61"/>
        <v>0</v>
      </c>
      <c r="X82" s="54">
        <f t="shared" si="61"/>
        <v>1</v>
      </c>
      <c r="Y82" s="54">
        <f t="shared" si="61"/>
        <v>0</v>
      </c>
      <c r="Z82" s="54">
        <f t="shared" si="61"/>
        <v>1</v>
      </c>
      <c r="AA82" s="54">
        <f t="shared" si="62"/>
        <v>0</v>
      </c>
      <c r="AB82" s="54">
        <f t="shared" si="62"/>
        <v>0</v>
      </c>
      <c r="AC82" s="54">
        <f t="shared" si="62"/>
        <v>0</v>
      </c>
      <c r="AD82" s="54">
        <f t="shared" si="62"/>
        <v>1</v>
      </c>
      <c r="AE82" s="54">
        <f t="shared" si="62"/>
        <v>1</v>
      </c>
      <c r="AF82" s="54">
        <f t="shared" si="62"/>
        <v>1</v>
      </c>
      <c r="AG82" s="54">
        <f t="shared" si="62"/>
        <v>0</v>
      </c>
      <c r="AH82" s="54">
        <f t="shared" si="62"/>
        <v>0</v>
      </c>
      <c r="AI82" s="54">
        <f t="shared" si="62"/>
        <v>1</v>
      </c>
      <c r="AJ82" s="54">
        <f t="shared" si="62"/>
        <v>1</v>
      </c>
      <c r="AK82" s="58">
        <f t="shared" si="62"/>
        <v>0</v>
      </c>
      <c r="AL82" s="58">
        <f t="shared" si="62"/>
        <v>0</v>
      </c>
      <c r="AM82" s="54">
        <f t="shared" si="62"/>
        <v>0</v>
      </c>
      <c r="AN82" s="54">
        <f t="shared" si="62"/>
        <v>0</v>
      </c>
      <c r="AO82" s="54">
        <f t="shared" si="62"/>
        <v>0</v>
      </c>
      <c r="AP82" s="54">
        <f t="shared" si="62"/>
        <v>0</v>
      </c>
      <c r="AQ82" s="23">
        <f t="shared" si="55"/>
        <v>10</v>
      </c>
    </row>
    <row r="83" spans="1:43" ht="12.6" customHeight="1" x14ac:dyDescent="0.15">
      <c r="A83" s="29" t="s">
        <v>566</v>
      </c>
      <c r="B83" s="31">
        <f>VLOOKUP(A83,Master!$A:$H,2,FALSE)</f>
        <v>41279</v>
      </c>
      <c r="C83" s="65">
        <f>VLOOKUP(A83,Master!$A:$H,3,FALSE)</f>
        <v>0</v>
      </c>
      <c r="D83" s="31" t="str">
        <f>VLOOKUP(A83,Master!$A:$H,4,FALSE)</f>
        <v>BYE</v>
      </c>
      <c r="E83" s="31" t="s">
        <v>50</v>
      </c>
      <c r="F83" s="31" t="s">
        <v>24</v>
      </c>
      <c r="G83" s="66">
        <f>VLOOKUP(A83,Master!$A:$H,7,FALSE)</f>
        <v>5</v>
      </c>
      <c r="H83" s="31" t="str">
        <f>VLOOKUP(A83,Master!$A:$H,8,FALSE)</f>
        <v>Boys</v>
      </c>
      <c r="I83" s="5" t="str">
        <f t="shared" si="59"/>
        <v>NDA2JUD2</v>
      </c>
      <c r="J83" s="5" t="str">
        <f t="shared" si="60"/>
        <v>BYEJUD2</v>
      </c>
      <c r="K83" s="5"/>
      <c r="L83" s="7"/>
      <c r="M83" s="51">
        <f t="shared" si="56"/>
        <v>0</v>
      </c>
      <c r="N83" s="51">
        <f t="shared" si="57"/>
        <v>2</v>
      </c>
      <c r="O83" s="51">
        <f t="shared" si="58"/>
        <v>1</v>
      </c>
      <c r="P83" s="8" t="str">
        <f t="shared" si="52"/>
        <v>STM1</v>
      </c>
      <c r="Q83" s="59">
        <f t="shared" si="61"/>
        <v>1</v>
      </c>
      <c r="R83" s="59">
        <f t="shared" si="61"/>
        <v>1</v>
      </c>
      <c r="S83" s="59">
        <f t="shared" si="61"/>
        <v>0</v>
      </c>
      <c r="T83" s="59">
        <f t="shared" si="61"/>
        <v>1</v>
      </c>
      <c r="U83" s="59">
        <f t="shared" si="61"/>
        <v>1</v>
      </c>
      <c r="V83" s="59">
        <f t="shared" si="61"/>
        <v>0</v>
      </c>
      <c r="W83" s="59">
        <f t="shared" si="61"/>
        <v>0</v>
      </c>
      <c r="X83" s="59">
        <f t="shared" si="61"/>
        <v>1</v>
      </c>
      <c r="Y83" s="59">
        <f t="shared" si="61"/>
        <v>0</v>
      </c>
      <c r="Z83" s="59">
        <f t="shared" si="61"/>
        <v>1</v>
      </c>
      <c r="AA83" s="59">
        <f t="shared" si="62"/>
        <v>0</v>
      </c>
      <c r="AB83" s="59">
        <f t="shared" si="62"/>
        <v>0</v>
      </c>
      <c r="AC83" s="59">
        <f t="shared" si="62"/>
        <v>0</v>
      </c>
      <c r="AD83" s="59">
        <f t="shared" si="62"/>
        <v>1</v>
      </c>
      <c r="AE83" s="59">
        <f t="shared" si="62"/>
        <v>1</v>
      </c>
      <c r="AF83" s="59">
        <f t="shared" si="62"/>
        <v>1</v>
      </c>
      <c r="AG83" s="59">
        <f t="shared" si="62"/>
        <v>0</v>
      </c>
      <c r="AH83" s="59">
        <f t="shared" si="62"/>
        <v>0</v>
      </c>
      <c r="AI83" s="59">
        <f t="shared" si="62"/>
        <v>0</v>
      </c>
      <c r="AJ83" s="59">
        <f t="shared" si="62"/>
        <v>0</v>
      </c>
      <c r="AK83" s="59">
        <f t="shared" si="62"/>
        <v>1</v>
      </c>
      <c r="AL83" s="59">
        <f t="shared" si="62"/>
        <v>0</v>
      </c>
      <c r="AM83" s="58">
        <f t="shared" si="62"/>
        <v>0</v>
      </c>
      <c r="AN83" s="58">
        <f t="shared" si="62"/>
        <v>0</v>
      </c>
      <c r="AO83" s="58">
        <f t="shared" si="62"/>
        <v>0</v>
      </c>
      <c r="AP83" s="59">
        <f t="shared" si="62"/>
        <v>0</v>
      </c>
      <c r="AQ83" s="60">
        <f t="shared" si="55"/>
        <v>10</v>
      </c>
    </row>
    <row r="84" spans="1:43" ht="12.6" customHeight="1" x14ac:dyDescent="0.15">
      <c r="A84" s="29" t="s">
        <v>567</v>
      </c>
      <c r="B84" s="31">
        <f>VLOOKUP(A84,Master!$A:$H,2,FALSE)</f>
        <v>41279</v>
      </c>
      <c r="C84" s="65">
        <f>VLOOKUP(A84,Master!$A:$H,3,FALSE)</f>
        <v>0.58333333333333304</v>
      </c>
      <c r="D84" s="31" t="str">
        <f>VLOOKUP(A84,Master!$A:$H,4,FALSE)</f>
        <v>MAR-K</v>
      </c>
      <c r="E84" s="31" t="s">
        <v>16</v>
      </c>
      <c r="F84" s="31" t="s">
        <v>23</v>
      </c>
      <c r="G84" s="66">
        <f>VLOOKUP(A84,Master!$A:$H,7,FALSE)</f>
        <v>5</v>
      </c>
      <c r="H84" s="31" t="str">
        <f>VLOOKUP(A84,Master!$A:$H,8,FALSE)</f>
        <v>Boys</v>
      </c>
      <c r="I84" s="5" t="str">
        <f t="shared" si="59"/>
        <v>CTK2JUD3</v>
      </c>
      <c r="J84" s="5" t="str">
        <f t="shared" si="60"/>
        <v>MAR-KJUD3</v>
      </c>
      <c r="K84" s="5"/>
      <c r="L84" s="7"/>
      <c r="M84" s="51">
        <f t="shared" si="56"/>
        <v>0</v>
      </c>
      <c r="N84" s="51">
        <f t="shared" si="57"/>
        <v>2</v>
      </c>
      <c r="O84" s="51">
        <f t="shared" si="58"/>
        <v>1</v>
      </c>
      <c r="P84" s="8" t="str">
        <f t="shared" si="52"/>
        <v>STM2</v>
      </c>
      <c r="Q84" s="59">
        <f t="shared" si="61"/>
        <v>0</v>
      </c>
      <c r="R84" s="59">
        <f t="shared" si="61"/>
        <v>1</v>
      </c>
      <c r="S84" s="59">
        <f t="shared" si="61"/>
        <v>0</v>
      </c>
      <c r="T84" s="59">
        <f t="shared" si="61"/>
        <v>1</v>
      </c>
      <c r="U84" s="59">
        <f t="shared" si="61"/>
        <v>1</v>
      </c>
      <c r="V84" s="59">
        <f t="shared" si="61"/>
        <v>0</v>
      </c>
      <c r="W84" s="59">
        <f t="shared" si="61"/>
        <v>1</v>
      </c>
      <c r="X84" s="59">
        <f t="shared" si="61"/>
        <v>0</v>
      </c>
      <c r="Y84" s="59">
        <f t="shared" si="61"/>
        <v>0</v>
      </c>
      <c r="Z84" s="59">
        <f t="shared" si="61"/>
        <v>1</v>
      </c>
      <c r="AA84" s="59">
        <f t="shared" si="62"/>
        <v>0</v>
      </c>
      <c r="AB84" s="59">
        <f t="shared" si="62"/>
        <v>0</v>
      </c>
      <c r="AC84" s="59">
        <f t="shared" si="62"/>
        <v>0</v>
      </c>
      <c r="AD84" s="59">
        <f t="shared" si="62"/>
        <v>1</v>
      </c>
      <c r="AE84" s="59">
        <f t="shared" si="62"/>
        <v>1</v>
      </c>
      <c r="AF84" s="59">
        <f t="shared" si="62"/>
        <v>1</v>
      </c>
      <c r="AG84" s="59">
        <f t="shared" si="62"/>
        <v>0</v>
      </c>
      <c r="AH84" s="59">
        <f t="shared" si="62"/>
        <v>0</v>
      </c>
      <c r="AI84" s="59">
        <f t="shared" si="62"/>
        <v>0</v>
      </c>
      <c r="AJ84" s="59">
        <f t="shared" si="62"/>
        <v>0</v>
      </c>
      <c r="AK84" s="59">
        <f t="shared" si="62"/>
        <v>1</v>
      </c>
      <c r="AL84" s="59">
        <f t="shared" si="62"/>
        <v>0</v>
      </c>
      <c r="AM84" s="58">
        <f t="shared" si="62"/>
        <v>0</v>
      </c>
      <c r="AN84" s="58">
        <f t="shared" si="62"/>
        <v>0</v>
      </c>
      <c r="AO84" s="58">
        <f t="shared" si="62"/>
        <v>0</v>
      </c>
      <c r="AP84" s="59">
        <f t="shared" si="62"/>
        <v>1</v>
      </c>
      <c r="AQ84" s="60">
        <f t="shared" si="55"/>
        <v>10</v>
      </c>
    </row>
    <row r="85" spans="1:43" ht="12.6" customHeight="1" x14ac:dyDescent="0.15">
      <c r="A85" s="29" t="s">
        <v>568</v>
      </c>
      <c r="B85" s="31">
        <f>VLOOKUP(A85,Master!$A:$H,2,FALSE)</f>
        <v>41279</v>
      </c>
      <c r="C85" s="65">
        <f>VLOOKUP(A85,Master!$A:$H,3,FALSE)</f>
        <v>0.58333333333333304</v>
      </c>
      <c r="D85" s="31" t="str">
        <f>VLOOKUP(A85,Master!$A:$H,4,FALSE)</f>
        <v>CTK</v>
      </c>
      <c r="E85" s="31" t="s">
        <v>7</v>
      </c>
      <c r="F85" s="31" t="s">
        <v>47</v>
      </c>
      <c r="G85" s="66">
        <f>VLOOKUP(A85,Master!$A:$H,7,FALSE)</f>
        <v>5</v>
      </c>
      <c r="H85" s="31" t="str">
        <f>VLOOKUP(A85,Master!$A:$H,8,FALSE)</f>
        <v>Boys</v>
      </c>
      <c r="I85" s="5" t="str">
        <f t="shared" si="59"/>
        <v>BRG1OLA3</v>
      </c>
      <c r="J85" s="5" t="str">
        <f t="shared" si="60"/>
        <v>CTKOLA3</v>
      </c>
      <c r="K85" s="5"/>
      <c r="L85" s="7"/>
      <c r="M85" s="51">
        <f t="shared" si="56"/>
        <v>0</v>
      </c>
      <c r="N85" s="51">
        <f t="shared" si="57"/>
        <v>0</v>
      </c>
      <c r="O85" s="51">
        <f t="shared" si="58"/>
        <v>0</v>
      </c>
      <c r="P85" s="8" t="str">
        <f t="shared" si="52"/>
        <v>STM3</v>
      </c>
      <c r="Q85" s="59">
        <f t="shared" si="61"/>
        <v>0</v>
      </c>
      <c r="R85" s="59">
        <f t="shared" si="61"/>
        <v>0</v>
      </c>
      <c r="S85" s="59">
        <f t="shared" si="61"/>
        <v>0</v>
      </c>
      <c r="T85" s="59">
        <f t="shared" si="61"/>
        <v>0</v>
      </c>
      <c r="U85" s="59">
        <f t="shared" si="61"/>
        <v>0</v>
      </c>
      <c r="V85" s="59">
        <f t="shared" si="61"/>
        <v>0</v>
      </c>
      <c r="W85" s="59">
        <f t="shared" si="61"/>
        <v>0</v>
      </c>
      <c r="X85" s="59">
        <f t="shared" si="61"/>
        <v>0</v>
      </c>
      <c r="Y85" s="59">
        <f t="shared" si="61"/>
        <v>0</v>
      </c>
      <c r="Z85" s="59">
        <f t="shared" si="61"/>
        <v>0</v>
      </c>
      <c r="AA85" s="59">
        <f t="shared" si="62"/>
        <v>0</v>
      </c>
      <c r="AB85" s="59">
        <f t="shared" si="62"/>
        <v>0</v>
      </c>
      <c r="AC85" s="59">
        <f t="shared" si="62"/>
        <v>0</v>
      </c>
      <c r="AD85" s="59">
        <f t="shared" si="62"/>
        <v>0</v>
      </c>
      <c r="AE85" s="59">
        <f t="shared" si="62"/>
        <v>0</v>
      </c>
      <c r="AF85" s="59">
        <f t="shared" si="62"/>
        <v>0</v>
      </c>
      <c r="AG85" s="59">
        <f t="shared" si="62"/>
        <v>0</v>
      </c>
      <c r="AH85" s="59">
        <f t="shared" si="62"/>
        <v>0</v>
      </c>
      <c r="AI85" s="59">
        <f t="shared" si="62"/>
        <v>0</v>
      </c>
      <c r="AJ85" s="59">
        <f t="shared" si="62"/>
        <v>0</v>
      </c>
      <c r="AK85" s="59">
        <f t="shared" si="62"/>
        <v>0</v>
      </c>
      <c r="AL85" s="59">
        <f t="shared" si="62"/>
        <v>0</v>
      </c>
      <c r="AM85" s="58">
        <f t="shared" si="62"/>
        <v>0</v>
      </c>
      <c r="AN85" s="58">
        <f t="shared" si="62"/>
        <v>0</v>
      </c>
      <c r="AO85" s="58">
        <f t="shared" si="62"/>
        <v>0</v>
      </c>
      <c r="AP85" s="59">
        <f t="shared" si="62"/>
        <v>0</v>
      </c>
      <c r="AQ85" s="60">
        <f t="shared" si="55"/>
        <v>0</v>
      </c>
    </row>
    <row r="86" spans="1:43" ht="12.6" customHeight="1" x14ac:dyDescent="0.15">
      <c r="A86" s="29" t="s">
        <v>569</v>
      </c>
      <c r="B86" s="31">
        <f>VLOOKUP(A86,Master!$A:$H,2,FALSE)</f>
        <v>41279</v>
      </c>
      <c r="C86" s="65">
        <f>VLOOKUP(A86,Master!$A:$H,3,FALSE)</f>
        <v>0.58333333333333304</v>
      </c>
      <c r="D86" s="31" t="str">
        <f>VLOOKUP(A86,Master!$A:$H,4,FALSE)</f>
        <v>BRG</v>
      </c>
      <c r="E86" s="31" t="s">
        <v>49</v>
      </c>
      <c r="F86" s="31" t="s">
        <v>43</v>
      </c>
      <c r="G86" s="66">
        <f>VLOOKUP(A86,Master!$A:$H,7,FALSE)</f>
        <v>5</v>
      </c>
      <c r="H86" s="31" t="str">
        <f>VLOOKUP(A86,Master!$A:$H,8,FALSE)</f>
        <v>Boys</v>
      </c>
      <c r="I86" s="5" t="str">
        <f t="shared" si="59"/>
        <v>SCS1JOE1</v>
      </c>
      <c r="J86" s="5" t="str">
        <f t="shared" si="60"/>
        <v>BRGJOE1</v>
      </c>
      <c r="K86" s="5"/>
      <c r="L86" s="7"/>
      <c r="M86" s="51">
        <f t="shared" si="56"/>
        <v>1</v>
      </c>
      <c r="N86" s="51">
        <f t="shared" si="57"/>
        <v>2</v>
      </c>
      <c r="O86" s="51">
        <f t="shared" si="58"/>
        <v>1</v>
      </c>
      <c r="P86" s="8" t="str">
        <f t="shared" si="52"/>
        <v>BYE</v>
      </c>
      <c r="Q86" s="54">
        <f t="shared" si="61"/>
        <v>1</v>
      </c>
      <c r="R86" s="54">
        <f t="shared" si="61"/>
        <v>1</v>
      </c>
      <c r="S86" s="54">
        <f t="shared" si="61"/>
        <v>0</v>
      </c>
      <c r="T86" s="54">
        <f t="shared" si="61"/>
        <v>1</v>
      </c>
      <c r="U86" s="54">
        <f t="shared" si="61"/>
        <v>1</v>
      </c>
      <c r="V86" s="54">
        <f t="shared" si="61"/>
        <v>0</v>
      </c>
      <c r="W86" s="54">
        <f t="shared" si="61"/>
        <v>0</v>
      </c>
      <c r="X86" s="54">
        <f t="shared" si="61"/>
        <v>0</v>
      </c>
      <c r="Y86" s="54">
        <f t="shared" si="61"/>
        <v>0</v>
      </c>
      <c r="Z86" s="54">
        <f t="shared" si="61"/>
        <v>1</v>
      </c>
      <c r="AA86" s="54">
        <f t="shared" si="62"/>
        <v>0</v>
      </c>
      <c r="AB86" s="54">
        <f t="shared" si="62"/>
        <v>0</v>
      </c>
      <c r="AC86" s="54">
        <f t="shared" si="62"/>
        <v>0</v>
      </c>
      <c r="AD86" s="54">
        <f t="shared" si="62"/>
        <v>1</v>
      </c>
      <c r="AE86" s="54">
        <f t="shared" si="62"/>
        <v>1</v>
      </c>
      <c r="AF86" s="54">
        <f t="shared" si="62"/>
        <v>1</v>
      </c>
      <c r="AG86" s="54">
        <f t="shared" si="62"/>
        <v>0</v>
      </c>
      <c r="AH86" s="54">
        <f t="shared" si="62"/>
        <v>0</v>
      </c>
      <c r="AI86" s="54">
        <f t="shared" si="62"/>
        <v>0</v>
      </c>
      <c r="AJ86" s="54">
        <f t="shared" si="62"/>
        <v>0</v>
      </c>
      <c r="AK86" s="54">
        <f t="shared" si="62"/>
        <v>1</v>
      </c>
      <c r="AL86" s="54">
        <f t="shared" si="62"/>
        <v>0</v>
      </c>
      <c r="AM86" s="54">
        <f t="shared" si="62"/>
        <v>0</v>
      </c>
      <c r="AN86" s="54">
        <f t="shared" si="62"/>
        <v>1</v>
      </c>
      <c r="AO86" s="54">
        <f t="shared" si="62"/>
        <v>0</v>
      </c>
      <c r="AP86" s="58">
        <f t="shared" si="62"/>
        <v>0</v>
      </c>
      <c r="AQ86" s="23">
        <f t="shared" si="55"/>
        <v>10</v>
      </c>
    </row>
    <row r="87" spans="1:43" ht="12.6" customHeight="1" x14ac:dyDescent="0.2">
      <c r="A87" s="29" t="s">
        <v>570</v>
      </c>
      <c r="B87" s="31">
        <f>VLOOKUP(A87,Master!$A:$H,2,FALSE)</f>
        <v>41279</v>
      </c>
      <c r="C87" s="65">
        <f>VLOOKUP(A87,Master!$A:$H,3,FALSE)</f>
        <v>0.54166666666666696</v>
      </c>
      <c r="D87" s="31" t="str">
        <f>VLOOKUP(A87,Master!$A:$H,4,FALSE)</f>
        <v>HSP</v>
      </c>
      <c r="E87" s="31" t="s">
        <v>48</v>
      </c>
      <c r="F87" s="31" t="s">
        <v>13</v>
      </c>
      <c r="G87" s="66">
        <f>VLOOKUP(A87,Master!$A:$H,7,FALSE)</f>
        <v>5</v>
      </c>
      <c r="H87" s="31" t="str">
        <f>VLOOKUP(A87,Master!$A:$H,8,FALSE)</f>
        <v>Boys</v>
      </c>
      <c r="I87" s="5" t="str">
        <f t="shared" si="59"/>
        <v>NDA1SJN2</v>
      </c>
      <c r="J87" s="5" t="str">
        <f t="shared" si="60"/>
        <v>HSPSJN2</v>
      </c>
      <c r="K87" s="5"/>
      <c r="L87" s="7"/>
      <c r="M87" s="52"/>
      <c r="N87" s="52"/>
      <c r="O87" s="52"/>
      <c r="P87" s="55" t="s">
        <v>29</v>
      </c>
      <c r="Q87" s="20">
        <f t="shared" ref="Q87:AP87" si="63">SUM(Q61:Q86)</f>
        <v>10</v>
      </c>
      <c r="R87" s="20">
        <f t="shared" si="63"/>
        <v>10</v>
      </c>
      <c r="S87" s="20">
        <f t="shared" si="63"/>
        <v>9</v>
      </c>
      <c r="T87" s="20">
        <f t="shared" si="63"/>
        <v>10</v>
      </c>
      <c r="U87" s="20">
        <f t="shared" si="63"/>
        <v>10</v>
      </c>
      <c r="V87" s="20">
        <f t="shared" si="63"/>
        <v>10</v>
      </c>
      <c r="W87" s="20">
        <f t="shared" si="63"/>
        <v>9</v>
      </c>
      <c r="X87" s="20">
        <f t="shared" si="63"/>
        <v>9</v>
      </c>
      <c r="Y87" s="20">
        <f t="shared" si="63"/>
        <v>9</v>
      </c>
      <c r="Z87" s="20">
        <f t="shared" si="63"/>
        <v>10</v>
      </c>
      <c r="AA87" s="20">
        <f t="shared" si="63"/>
        <v>10</v>
      </c>
      <c r="AB87" s="20">
        <f t="shared" si="63"/>
        <v>9</v>
      </c>
      <c r="AC87" s="20">
        <f t="shared" si="63"/>
        <v>9</v>
      </c>
      <c r="AD87" s="20">
        <f t="shared" si="63"/>
        <v>10</v>
      </c>
      <c r="AE87" s="20">
        <f t="shared" si="63"/>
        <v>10</v>
      </c>
      <c r="AF87" s="20">
        <f t="shared" si="63"/>
        <v>10</v>
      </c>
      <c r="AG87" s="20">
        <f t="shared" si="63"/>
        <v>9</v>
      </c>
      <c r="AH87" s="20">
        <f t="shared" si="63"/>
        <v>9</v>
      </c>
      <c r="AI87" s="20">
        <f t="shared" si="63"/>
        <v>9</v>
      </c>
      <c r="AJ87" s="20">
        <f t="shared" si="63"/>
        <v>9</v>
      </c>
      <c r="AK87" s="20">
        <f t="shared" si="63"/>
        <v>10</v>
      </c>
      <c r="AL87" s="20">
        <f t="shared" si="63"/>
        <v>10</v>
      </c>
      <c r="AM87" s="20">
        <f t="shared" si="63"/>
        <v>10</v>
      </c>
      <c r="AN87" s="20">
        <f t="shared" si="63"/>
        <v>10</v>
      </c>
      <c r="AO87" s="20">
        <f t="shared" si="63"/>
        <v>0</v>
      </c>
      <c r="AP87" s="20">
        <f t="shared" si="63"/>
        <v>10</v>
      </c>
      <c r="AQ87" s="55"/>
    </row>
    <row r="88" spans="1:43" ht="12.6" customHeight="1" x14ac:dyDescent="0.2">
      <c r="A88" s="29" t="s">
        <v>571</v>
      </c>
      <c r="B88" s="31">
        <f>VLOOKUP(A88,Master!$A:$H,2,FALSE)</f>
        <v>41279</v>
      </c>
      <c r="C88" s="65">
        <f>VLOOKUP(A88,Master!$A:$H,3,FALSE)</f>
        <v>0.45833333333333298</v>
      </c>
      <c r="D88" s="31" t="str">
        <f>VLOOKUP(A88,Master!$A:$H,4,FALSE)</f>
        <v>JUD</v>
      </c>
      <c r="E88" s="31" t="s">
        <v>4</v>
      </c>
      <c r="F88" s="31" t="s">
        <v>19</v>
      </c>
      <c r="G88" s="66">
        <f>VLOOKUP(A88,Master!$A:$H,7,FALSE)</f>
        <v>5</v>
      </c>
      <c r="H88" s="31" t="str">
        <f>VLOOKUP(A88,Master!$A:$H,8,FALSE)</f>
        <v>Boys</v>
      </c>
      <c r="I88" s="5" t="str">
        <f t="shared" si="59"/>
        <v>CTK1SJN1</v>
      </c>
      <c r="J88" s="5" t="str">
        <f t="shared" si="60"/>
        <v>JUDSJN1</v>
      </c>
      <c r="K88" s="5"/>
      <c r="L88" s="7"/>
      <c r="M88" s="52"/>
      <c r="N88" s="52"/>
      <c r="O88" s="52"/>
    </row>
    <row r="89" spans="1:43" ht="12.6" customHeight="1" x14ac:dyDescent="0.2">
      <c r="A89" s="29" t="s">
        <v>572</v>
      </c>
      <c r="B89" s="31">
        <f>VLOOKUP(A89,Master!$A:$H,2,FALSE)</f>
        <v>41279</v>
      </c>
      <c r="C89" s="65">
        <f>VLOOKUP(A89,Master!$A:$H,3,FALSE)</f>
        <v>0.5</v>
      </c>
      <c r="D89" s="31" t="str">
        <f>VLOOKUP(A89,Master!$A:$H,4,FALSE)</f>
        <v>SJN</v>
      </c>
      <c r="E89" s="31" t="s">
        <v>60</v>
      </c>
      <c r="F89" s="31" t="s">
        <v>46</v>
      </c>
      <c r="G89" s="66">
        <f>VLOOKUP(A89,Master!$A:$H,7,FALSE)</f>
        <v>5</v>
      </c>
      <c r="H89" s="31" t="str">
        <f>VLOOKUP(A89,Master!$A:$H,8,FALSE)</f>
        <v>Boys</v>
      </c>
      <c r="I89" s="5" t="str">
        <f t="shared" si="59"/>
        <v>TRN1JOE2</v>
      </c>
      <c r="J89" s="5" t="str">
        <f t="shared" si="60"/>
        <v>SJNJOE2</v>
      </c>
      <c r="K89" s="5"/>
      <c r="L89" s="7"/>
      <c r="M89" s="52"/>
      <c r="N89" s="52"/>
      <c r="O89" s="52"/>
    </row>
    <row r="90" spans="1:43" ht="12.6" customHeight="1" x14ac:dyDescent="0.2">
      <c r="A90" s="29" t="s">
        <v>573</v>
      </c>
      <c r="B90" s="31">
        <f>VLOOKUP(A90,Master!$A:$H,2,FALSE)</f>
        <v>41279</v>
      </c>
      <c r="C90" s="65">
        <f>VLOOKUP(A90,Master!$A:$H,3,FALSE)</f>
        <v>0.625</v>
      </c>
      <c r="D90" s="31" t="str">
        <f>VLOOKUP(A90,Master!$A:$H,4,FALSE)</f>
        <v>CTK</v>
      </c>
      <c r="E90" s="31" t="s">
        <v>42</v>
      </c>
      <c r="F90" s="31" t="s">
        <v>15</v>
      </c>
      <c r="G90" s="66">
        <f>VLOOKUP(A90,Master!$A:$H,7,FALSE)</f>
        <v>5</v>
      </c>
      <c r="H90" s="31" t="str">
        <f>VLOOKUP(A90,Master!$A:$H,8,FALSE)</f>
        <v>Boys</v>
      </c>
      <c r="I90" s="5" t="str">
        <f t="shared" si="59"/>
        <v>HSP1IHM1</v>
      </c>
      <c r="J90" s="5" t="str">
        <f t="shared" si="60"/>
        <v>CTKIHM1</v>
      </c>
      <c r="K90" s="5"/>
      <c r="L90" s="7"/>
      <c r="M90" s="52"/>
      <c r="N90" s="52"/>
      <c r="O90" s="52"/>
    </row>
    <row r="91" spans="1:43" ht="12.6" customHeight="1" x14ac:dyDescent="0.2">
      <c r="A91" s="29" t="s">
        <v>574</v>
      </c>
      <c r="B91" s="31">
        <f>VLOOKUP(A91,Master!$A:$H,2,FALSE)</f>
        <v>41279</v>
      </c>
      <c r="C91" s="65">
        <f>VLOOKUP(A91,Master!$A:$H,3,FALSE)</f>
        <v>0.58333333333333304</v>
      </c>
      <c r="D91" s="31" t="str">
        <f>VLOOKUP(A91,Master!$A:$H,4,FALSE)</f>
        <v>SCS</v>
      </c>
      <c r="E91" s="31" t="s">
        <v>12</v>
      </c>
      <c r="F91" s="31" t="s">
        <v>17</v>
      </c>
      <c r="G91" s="66">
        <f>VLOOKUP(A91,Master!$A:$H,7,FALSE)</f>
        <v>5</v>
      </c>
      <c r="H91" s="31" t="str">
        <f>VLOOKUP(A91,Master!$A:$H,8,FALSE)</f>
        <v>Boys</v>
      </c>
      <c r="I91" s="5" t="str">
        <f t="shared" si="59"/>
        <v>JUD1BYE</v>
      </c>
      <c r="J91" s="5" t="str">
        <f t="shared" si="60"/>
        <v>SCSBYE</v>
      </c>
      <c r="K91" s="5"/>
      <c r="L91" s="7"/>
      <c r="M91" s="52"/>
      <c r="N91" s="52"/>
      <c r="O91" s="52"/>
    </row>
    <row r="92" spans="1:43" ht="12.6" customHeight="1" x14ac:dyDescent="0.2">
      <c r="A92" s="29" t="s">
        <v>575</v>
      </c>
      <c r="B92" s="31">
        <f>VLOOKUP(A92,Master!$A:$H,2,FALSE)</f>
        <v>41279</v>
      </c>
      <c r="C92" s="65">
        <f>VLOOKUP(A92,Master!$A:$H,3,FALSE)</f>
        <v>0.58333333333333304</v>
      </c>
      <c r="D92" s="31" t="str">
        <f>VLOOKUP(A92,Master!$A:$H,4,FALSE)</f>
        <v>STM</v>
      </c>
      <c r="E92" s="31" t="s">
        <v>26</v>
      </c>
      <c r="F92" s="31" t="s">
        <v>22</v>
      </c>
      <c r="G92" s="66">
        <f>VLOOKUP(A92,Master!$A:$H,7,FALSE)</f>
        <v>5</v>
      </c>
      <c r="H92" s="31" t="str">
        <f>VLOOKUP(A92,Master!$A:$H,8,FALSE)</f>
        <v>Boys</v>
      </c>
      <c r="I92" s="5" t="str">
        <f t="shared" si="59"/>
        <v>SPC1STM2</v>
      </c>
      <c r="J92" s="5" t="str">
        <f t="shared" si="60"/>
        <v>STMSTM2</v>
      </c>
      <c r="K92" s="5"/>
      <c r="L92" s="7"/>
      <c r="M92" s="52"/>
      <c r="N92" s="52"/>
      <c r="O92" s="44"/>
    </row>
    <row r="93" spans="1:43" ht="12.6" customHeight="1" x14ac:dyDescent="0.2">
      <c r="A93" s="29" t="s">
        <v>576</v>
      </c>
      <c r="B93" s="31">
        <f>VLOOKUP(A93,Master!$A:$H,2,FALSE)</f>
        <v>41286</v>
      </c>
      <c r="C93" s="65">
        <f>VLOOKUP(A93,Master!$A:$H,3,FALSE)</f>
        <v>0.5</v>
      </c>
      <c r="D93" s="31" t="str">
        <f>VLOOKUP(A93,Master!$A:$H,4,FALSE)</f>
        <v>SJN</v>
      </c>
      <c r="E93" s="31" t="s">
        <v>15</v>
      </c>
      <c r="F93" s="31" t="s">
        <v>46</v>
      </c>
      <c r="G93" s="66">
        <f>VLOOKUP(A93,Master!$A:$H,7,FALSE)</f>
        <v>5</v>
      </c>
      <c r="H93" s="31" t="str">
        <f>VLOOKUP(A93,Master!$A:$H,8,FALSE)</f>
        <v>Boys</v>
      </c>
      <c r="I93" s="5" t="str">
        <f t="shared" si="59"/>
        <v>IHM1JOE2</v>
      </c>
      <c r="J93" s="5" t="str">
        <f t="shared" si="60"/>
        <v>SJNJOE2</v>
      </c>
      <c r="K93" s="5"/>
      <c r="L93" s="7"/>
      <c r="M93" s="52"/>
      <c r="N93" s="52"/>
      <c r="O93" s="44"/>
    </row>
    <row r="94" spans="1:43" ht="12.6" customHeight="1" x14ac:dyDescent="0.2">
      <c r="A94" s="29" t="s">
        <v>577</v>
      </c>
      <c r="B94" s="31">
        <f>VLOOKUP(A94,Master!$A:$H,2,FALSE)</f>
        <v>41286</v>
      </c>
      <c r="C94" s="65">
        <f>VLOOKUP(A94,Master!$A:$H,3,FALSE)</f>
        <v>0.54166666666666696</v>
      </c>
      <c r="D94" s="31" t="str">
        <f>VLOOKUP(A94,Master!$A:$H,4,FALSE)</f>
        <v>OLA</v>
      </c>
      <c r="E94" s="31" t="s">
        <v>18</v>
      </c>
      <c r="F94" s="31" t="s">
        <v>12</v>
      </c>
      <c r="G94" s="66">
        <f>VLOOKUP(A94,Master!$A:$H,7,FALSE)</f>
        <v>5</v>
      </c>
      <c r="H94" s="31" t="str">
        <f>VLOOKUP(A94,Master!$A:$H,8,FALSE)</f>
        <v>Boys</v>
      </c>
      <c r="I94" s="5" t="str">
        <f t="shared" si="59"/>
        <v>STM1JUD1</v>
      </c>
      <c r="J94" s="5" t="str">
        <f t="shared" si="60"/>
        <v>OLAJUD1</v>
      </c>
      <c r="K94" s="5"/>
      <c r="L94" s="7"/>
      <c r="O94" s="44"/>
    </row>
    <row r="95" spans="1:43" ht="12.6" customHeight="1" x14ac:dyDescent="0.15">
      <c r="A95" s="29" t="s">
        <v>578</v>
      </c>
      <c r="B95" s="31">
        <f>VLOOKUP(A95,Master!$A:$H,2,FALSE)</f>
        <v>41286</v>
      </c>
      <c r="C95" s="65">
        <f>VLOOKUP(A95,Master!$A:$H,3,FALSE)</f>
        <v>0.54166666666666696</v>
      </c>
      <c r="D95" s="31" t="str">
        <f>VLOOKUP(A95,Master!$A:$H,4,FALSE)</f>
        <v>MAR-K</v>
      </c>
      <c r="E95" s="31" t="s">
        <v>45</v>
      </c>
      <c r="F95" s="31" t="s">
        <v>25</v>
      </c>
      <c r="G95" s="66">
        <f>VLOOKUP(A95,Master!$A:$H,7,FALSE)</f>
        <v>5</v>
      </c>
      <c r="H95" s="31" t="str">
        <f>VLOOKUP(A95,Master!$A:$H,8,FALSE)</f>
        <v>Boys</v>
      </c>
      <c r="I95" s="5" t="str">
        <f t="shared" si="59"/>
        <v>HSP2OLA2</v>
      </c>
      <c r="J95" s="5" t="str">
        <f t="shared" si="60"/>
        <v>MAR-KOLA2</v>
      </c>
      <c r="K95" s="5"/>
      <c r="L95" s="7"/>
    </row>
    <row r="96" spans="1:43" ht="12.6" customHeight="1" x14ac:dyDescent="0.15">
      <c r="A96" s="29" t="s">
        <v>579</v>
      </c>
      <c r="B96" s="31">
        <f>VLOOKUP(A96,Master!$A:$H,2,FALSE)</f>
        <v>41286</v>
      </c>
      <c r="C96" s="65">
        <f>VLOOKUP(A96,Master!$A:$H,3,FALSE)</f>
        <v>0.54166666666666696</v>
      </c>
      <c r="D96" s="31" t="str">
        <f>VLOOKUP(A96,Master!$A:$H,4,FALSE)</f>
        <v>JOE</v>
      </c>
      <c r="E96" s="31" t="s">
        <v>14</v>
      </c>
      <c r="F96" s="31" t="s">
        <v>20</v>
      </c>
      <c r="G96" s="66">
        <f>VLOOKUP(A96,Master!$A:$H,7,FALSE)</f>
        <v>5</v>
      </c>
      <c r="H96" s="31" t="str">
        <f>VLOOKUP(A96,Master!$A:$H,8,FALSE)</f>
        <v>Boys</v>
      </c>
      <c r="I96" s="5" t="str">
        <f t="shared" si="59"/>
        <v>SPC2OLA1</v>
      </c>
      <c r="J96" s="5" t="str">
        <f t="shared" si="60"/>
        <v>JOEOLA1</v>
      </c>
      <c r="K96" s="5"/>
      <c r="L96" s="7"/>
    </row>
    <row r="97" spans="1:12" ht="12.6" customHeight="1" x14ac:dyDescent="0.15">
      <c r="A97" s="29" t="s">
        <v>580</v>
      </c>
      <c r="B97" s="31">
        <f>VLOOKUP(A97,Master!$A:$H,2,FALSE)</f>
        <v>41286</v>
      </c>
      <c r="C97" s="65">
        <f>VLOOKUP(A97,Master!$A:$H,3,FALSE)</f>
        <v>0.54166666666666696</v>
      </c>
      <c r="D97" s="31" t="str">
        <f>VLOOKUP(A97,Master!$A:$H,4,FALSE)</f>
        <v>SJN</v>
      </c>
      <c r="E97" s="31" t="s">
        <v>24</v>
      </c>
      <c r="F97" s="31" t="s">
        <v>9</v>
      </c>
      <c r="G97" s="66">
        <f>VLOOKUP(A97,Master!$A:$H,7,FALSE)</f>
        <v>5</v>
      </c>
      <c r="H97" s="31" t="str">
        <f>VLOOKUP(A97,Master!$A:$H,8,FALSE)</f>
        <v>Boys</v>
      </c>
      <c r="I97" s="5" t="str">
        <f t="shared" si="59"/>
        <v>JUD2BRG2</v>
      </c>
      <c r="J97" s="5" t="str">
        <f t="shared" si="60"/>
        <v>SJNBRG2</v>
      </c>
      <c r="K97" s="5"/>
      <c r="L97" s="7"/>
    </row>
    <row r="98" spans="1:12" ht="12.6" customHeight="1" x14ac:dyDescent="0.15">
      <c r="A98" s="29" t="s">
        <v>581</v>
      </c>
      <c r="B98" s="31">
        <f>VLOOKUP(A98,Master!$A:$H,2,FALSE)</f>
        <v>41286</v>
      </c>
      <c r="C98" s="65">
        <f>VLOOKUP(A98,Master!$A:$H,3,FALSE)</f>
        <v>0</v>
      </c>
      <c r="D98" s="31" t="str">
        <f>VLOOKUP(A98,Master!$A:$H,4,FALSE)</f>
        <v>BYE</v>
      </c>
      <c r="E98" s="31" t="s">
        <v>23</v>
      </c>
      <c r="F98" s="31" t="s">
        <v>50</v>
      </c>
      <c r="G98" s="66">
        <f>VLOOKUP(A98,Master!$A:$H,7,FALSE)</f>
        <v>5</v>
      </c>
      <c r="H98" s="31" t="str">
        <f>VLOOKUP(A98,Master!$A:$H,8,FALSE)</f>
        <v>Boys</v>
      </c>
      <c r="I98" s="5" t="str">
        <f t="shared" si="59"/>
        <v>JUD3NDA2</v>
      </c>
      <c r="J98" s="5" t="str">
        <f t="shared" si="60"/>
        <v>BYENDA2</v>
      </c>
      <c r="K98" s="5"/>
      <c r="L98" s="7"/>
    </row>
    <row r="99" spans="1:12" ht="12.6" customHeight="1" x14ac:dyDescent="0.15">
      <c r="A99" s="29" t="s">
        <v>582</v>
      </c>
      <c r="B99" s="31">
        <f>VLOOKUP(A99,Master!$A:$H,2,FALSE)</f>
        <v>41286</v>
      </c>
      <c r="C99" s="65">
        <f>VLOOKUP(A99,Master!$A:$H,3,FALSE)</f>
        <v>0.5</v>
      </c>
      <c r="D99" s="31" t="str">
        <f>VLOOKUP(A99,Master!$A:$H,4,FALSE)</f>
        <v>JUD</v>
      </c>
      <c r="E99" s="31" t="s">
        <v>47</v>
      </c>
      <c r="F99" s="31" t="s">
        <v>16</v>
      </c>
      <c r="G99" s="66">
        <f>VLOOKUP(A99,Master!$A:$H,7,FALSE)</f>
        <v>5</v>
      </c>
      <c r="H99" s="31" t="str">
        <f>VLOOKUP(A99,Master!$A:$H,8,FALSE)</f>
        <v>Boys</v>
      </c>
      <c r="I99" s="5" t="str">
        <f t="shared" si="59"/>
        <v>OLA3CTK2</v>
      </c>
      <c r="J99" s="5" t="str">
        <f t="shared" si="60"/>
        <v>JUDCTK2</v>
      </c>
      <c r="K99" s="5"/>
      <c r="L99" s="7"/>
    </row>
    <row r="100" spans="1:12" ht="12.6" customHeight="1" x14ac:dyDescent="0.15">
      <c r="A100" s="29" t="s">
        <v>583</v>
      </c>
      <c r="B100" s="31">
        <f>VLOOKUP(A100,Master!$A:$H,2,FALSE)</f>
        <v>41286</v>
      </c>
      <c r="C100" s="65">
        <f>VLOOKUP(A100,Master!$A:$H,3,FALSE)</f>
        <v>0.58333333333333304</v>
      </c>
      <c r="D100" s="31" t="str">
        <f>VLOOKUP(A100,Master!$A:$H,4,FALSE)</f>
        <v>OLA</v>
      </c>
      <c r="E100" s="31" t="s">
        <v>7</v>
      </c>
      <c r="F100" s="31" t="s">
        <v>49</v>
      </c>
      <c r="G100" s="66">
        <f>VLOOKUP(A100,Master!$A:$H,7,FALSE)</f>
        <v>5</v>
      </c>
      <c r="H100" s="31" t="str">
        <f>VLOOKUP(A100,Master!$A:$H,8,FALSE)</f>
        <v>Boys</v>
      </c>
      <c r="I100" s="5" t="str">
        <f t="shared" si="59"/>
        <v>BRG1SCS1</v>
      </c>
      <c r="J100" s="5" t="str">
        <f t="shared" si="60"/>
        <v>OLASCS1</v>
      </c>
      <c r="K100" s="5"/>
      <c r="L100" s="7"/>
    </row>
    <row r="101" spans="1:12" ht="12.6" customHeight="1" x14ac:dyDescent="0.15">
      <c r="A101" s="29" t="s">
        <v>584</v>
      </c>
      <c r="B101" s="31">
        <f>VLOOKUP(A101,Master!$A:$H,2,FALSE)</f>
        <v>41286</v>
      </c>
      <c r="C101" s="65">
        <f>VLOOKUP(A101,Master!$A:$H,3,FALSE)</f>
        <v>0.58333333333333304</v>
      </c>
      <c r="D101" s="31" t="str">
        <f>VLOOKUP(A101,Master!$A:$H,4,FALSE)</f>
        <v>BRG</v>
      </c>
      <c r="E101" s="31" t="s">
        <v>43</v>
      </c>
      <c r="F101" s="31" t="s">
        <v>48</v>
      </c>
      <c r="G101" s="66">
        <f>VLOOKUP(A101,Master!$A:$H,7,FALSE)</f>
        <v>5</v>
      </c>
      <c r="H101" s="31" t="str">
        <f>VLOOKUP(A101,Master!$A:$H,8,FALSE)</f>
        <v>Boys</v>
      </c>
      <c r="I101" s="5" t="str">
        <f t="shared" si="59"/>
        <v>JOE1NDA1</v>
      </c>
      <c r="J101" s="5" t="str">
        <f t="shared" si="60"/>
        <v>BRGNDA1</v>
      </c>
      <c r="K101" s="5"/>
      <c r="L101" s="7"/>
    </row>
    <row r="102" spans="1:12" ht="12.6" customHeight="1" x14ac:dyDescent="0.15">
      <c r="A102" s="29" t="s">
        <v>585</v>
      </c>
      <c r="B102" s="31">
        <f>VLOOKUP(A102,Master!$A:$H,2,FALSE)</f>
        <v>41286</v>
      </c>
      <c r="C102" s="65">
        <f>VLOOKUP(A102,Master!$A:$H,3,FALSE)</f>
        <v>0.54166666666666596</v>
      </c>
      <c r="D102" s="31" t="str">
        <f>VLOOKUP(A102,Master!$A:$H,4,FALSE)</f>
        <v>JUD</v>
      </c>
      <c r="E102" s="31" t="s">
        <v>13</v>
      </c>
      <c r="F102" s="31" t="s">
        <v>4</v>
      </c>
      <c r="G102" s="66">
        <f>VLOOKUP(A102,Master!$A:$H,7,FALSE)</f>
        <v>5</v>
      </c>
      <c r="H102" s="31" t="str">
        <f>VLOOKUP(A102,Master!$A:$H,8,FALSE)</f>
        <v>Boys</v>
      </c>
      <c r="I102" s="5" t="str">
        <f t="shared" si="59"/>
        <v>SJN2CTK1</v>
      </c>
      <c r="J102" s="5" t="str">
        <f t="shared" si="60"/>
        <v>JUDCTK1</v>
      </c>
      <c r="K102" s="5"/>
      <c r="L102" s="7"/>
    </row>
    <row r="103" spans="1:12" ht="12.6" customHeight="1" x14ac:dyDescent="0.15">
      <c r="A103" s="29" t="s">
        <v>586</v>
      </c>
      <c r="B103" s="31">
        <f>VLOOKUP(A103,Master!$A:$H,2,FALSE)</f>
        <v>41286</v>
      </c>
      <c r="C103" s="65">
        <f>VLOOKUP(A103,Master!$A:$H,3,FALSE)</f>
        <v>0.66666666666666696</v>
      </c>
      <c r="D103" s="31" t="str">
        <f>VLOOKUP(A103,Master!$A:$H,4,FALSE)</f>
        <v>STM</v>
      </c>
      <c r="E103" s="31" t="s">
        <v>19</v>
      </c>
      <c r="F103" s="31" t="s">
        <v>60</v>
      </c>
      <c r="G103" s="66">
        <f>VLOOKUP(A103,Master!$A:$H,7,FALSE)</f>
        <v>5</v>
      </c>
      <c r="H103" s="31" t="str">
        <f>VLOOKUP(A103,Master!$A:$H,8,FALSE)</f>
        <v>Boys</v>
      </c>
      <c r="I103" s="5" t="str">
        <f t="shared" si="59"/>
        <v>SJN1TRN1</v>
      </c>
      <c r="J103" s="5" t="str">
        <f t="shared" si="60"/>
        <v>STMTRN1</v>
      </c>
      <c r="K103" s="5"/>
      <c r="L103" s="7"/>
    </row>
    <row r="104" spans="1:12" ht="12.6" customHeight="1" x14ac:dyDescent="0.15">
      <c r="A104" s="29" t="s">
        <v>587</v>
      </c>
      <c r="B104" s="31">
        <f>VLOOKUP(A104,Master!$A:$H,2,FALSE)</f>
        <v>41286</v>
      </c>
      <c r="C104" s="65">
        <f>VLOOKUP(A104,Master!$A:$H,3,FALSE)</f>
        <v>0.58333333333333304</v>
      </c>
      <c r="D104" s="31" t="str">
        <f>VLOOKUP(A104,Master!$A:$H,4,FALSE)</f>
        <v>JUD</v>
      </c>
      <c r="E104" s="31" t="s">
        <v>26</v>
      </c>
      <c r="F104" s="31" t="s">
        <v>17</v>
      </c>
      <c r="G104" s="66">
        <f>VLOOKUP(A104,Master!$A:$H,7,FALSE)</f>
        <v>5</v>
      </c>
      <c r="H104" s="31" t="str">
        <f>VLOOKUP(A104,Master!$A:$H,8,FALSE)</f>
        <v>Boys</v>
      </c>
      <c r="I104" s="5" t="str">
        <f t="shared" si="59"/>
        <v>SPC1BYE</v>
      </c>
      <c r="J104" s="5" t="str">
        <f t="shared" si="60"/>
        <v>JUDBYE</v>
      </c>
      <c r="K104" s="5"/>
      <c r="L104" s="7"/>
    </row>
    <row r="105" spans="1:12" ht="12.6" customHeight="1" x14ac:dyDescent="0.15">
      <c r="A105" s="29" t="s">
        <v>588</v>
      </c>
      <c r="B105" s="31">
        <f>VLOOKUP(A105,Master!$A:$H,2,FALSE)</f>
        <v>41286</v>
      </c>
      <c r="C105" s="65">
        <f>VLOOKUP(A105,Master!$A:$H,3,FALSE)</f>
        <v>0.625</v>
      </c>
      <c r="D105" s="31" t="str">
        <f>VLOOKUP(A105,Master!$A:$H,4,FALSE)</f>
        <v>CTK</v>
      </c>
      <c r="E105" s="31" t="s">
        <v>22</v>
      </c>
      <c r="F105" s="31" t="s">
        <v>42</v>
      </c>
      <c r="G105" s="66">
        <f>VLOOKUP(A105,Master!$A:$H,7,FALSE)</f>
        <v>5</v>
      </c>
      <c r="H105" s="31" t="str">
        <f>VLOOKUP(A105,Master!$A:$H,8,FALSE)</f>
        <v>Boys</v>
      </c>
      <c r="I105" s="5" t="str">
        <f t="shared" si="59"/>
        <v>STM2HSP1</v>
      </c>
      <c r="J105" s="5" t="str">
        <f t="shared" si="60"/>
        <v>CTKHSP1</v>
      </c>
      <c r="K105" s="5"/>
      <c r="L105" s="7"/>
    </row>
    <row r="106" spans="1:12" ht="12.6" customHeight="1" x14ac:dyDescent="0.15">
      <c r="A106" s="29" t="s">
        <v>589</v>
      </c>
      <c r="B106" s="31">
        <f>VLOOKUP(A106,Master!$A:$H,2,FALSE)</f>
        <v>41293</v>
      </c>
      <c r="C106" s="65">
        <f>VLOOKUP(A106,Master!$A:$H,3,FALSE)</f>
        <v>0.5</v>
      </c>
      <c r="D106" s="31" t="str">
        <f>VLOOKUP(A106,Master!$A:$H,4,FALSE)</f>
        <v>STM</v>
      </c>
      <c r="E106" s="31" t="s">
        <v>46</v>
      </c>
      <c r="F106" s="31" t="s">
        <v>19</v>
      </c>
      <c r="G106" s="66">
        <f>VLOOKUP(A106,Master!$A:$H,7,FALSE)</f>
        <v>5</v>
      </c>
      <c r="H106" s="31" t="str">
        <f>VLOOKUP(A106,Master!$A:$H,8,FALSE)</f>
        <v>Boys</v>
      </c>
      <c r="I106" s="5" t="str">
        <f t="shared" si="59"/>
        <v>JOE2SJN1</v>
      </c>
      <c r="J106" s="5" t="str">
        <f t="shared" si="60"/>
        <v>STMSJN1</v>
      </c>
      <c r="K106" s="5"/>
      <c r="L106" s="7"/>
    </row>
    <row r="107" spans="1:12" ht="12.6" customHeight="1" x14ac:dyDescent="0.15">
      <c r="A107" s="29" t="s">
        <v>590</v>
      </c>
      <c r="B107" s="31">
        <f>VLOOKUP(A107,Master!$A:$H,2,FALSE)</f>
        <v>41293</v>
      </c>
      <c r="C107" s="65">
        <f>VLOOKUP(A107,Master!$A:$H,3,FALSE)</f>
        <v>0.58333333333333404</v>
      </c>
      <c r="D107" s="31" t="str">
        <f>VLOOKUP(A107,Master!$A:$H,4,FALSE)</f>
        <v>SPC</v>
      </c>
      <c r="E107" s="31" t="s">
        <v>25</v>
      </c>
      <c r="F107" s="31" t="s">
        <v>14</v>
      </c>
      <c r="G107" s="66">
        <f>VLOOKUP(A107,Master!$A:$H,7,FALSE)</f>
        <v>5</v>
      </c>
      <c r="H107" s="31" t="str">
        <f>VLOOKUP(A107,Master!$A:$H,8,FALSE)</f>
        <v>Boys</v>
      </c>
      <c r="I107" s="5" t="str">
        <f t="shared" si="59"/>
        <v>OLA2SPC2</v>
      </c>
      <c r="J107" s="5" t="str">
        <f t="shared" si="60"/>
        <v>SPCSPC2</v>
      </c>
      <c r="K107" s="5"/>
      <c r="L107" s="7"/>
    </row>
    <row r="108" spans="1:12" ht="12.6" customHeight="1" x14ac:dyDescent="0.15">
      <c r="A108" s="29" t="s">
        <v>591</v>
      </c>
      <c r="B108" s="31">
        <f>VLOOKUP(A108,Master!$A:$H,2,FALSE)</f>
        <v>41293</v>
      </c>
      <c r="C108" s="65">
        <f>VLOOKUP(A108,Master!$A:$H,3,FALSE)</f>
        <v>0.5</v>
      </c>
      <c r="D108" s="31" t="str">
        <f>VLOOKUP(A108,Master!$A:$H,4,FALSE)</f>
        <v>MAR-K</v>
      </c>
      <c r="E108" s="31" t="s">
        <v>12</v>
      </c>
      <c r="F108" s="31" t="s">
        <v>45</v>
      </c>
      <c r="G108" s="66">
        <f>VLOOKUP(A108,Master!$A:$H,7,FALSE)</f>
        <v>5</v>
      </c>
      <c r="H108" s="31" t="str">
        <f>VLOOKUP(A108,Master!$A:$H,8,FALSE)</f>
        <v>Boys</v>
      </c>
      <c r="I108" s="5" t="str">
        <f t="shared" si="59"/>
        <v>JUD1HSP2</v>
      </c>
      <c r="J108" s="5" t="str">
        <f t="shared" si="60"/>
        <v>MAR-KHSP2</v>
      </c>
      <c r="K108" s="5"/>
      <c r="L108" s="7"/>
    </row>
    <row r="109" spans="1:12" ht="12.6" customHeight="1" x14ac:dyDescent="0.15">
      <c r="A109" s="29" t="s">
        <v>592</v>
      </c>
      <c r="B109" s="31">
        <f>VLOOKUP(A109,Master!$A:$H,2,FALSE)</f>
        <v>41293</v>
      </c>
      <c r="C109" s="65">
        <f>VLOOKUP(A109,Master!$A:$H,3,FALSE)</f>
        <v>0.54166666666666696</v>
      </c>
      <c r="D109" s="31" t="str">
        <f>VLOOKUP(A109,Master!$A:$H,4,FALSE)</f>
        <v>HSP</v>
      </c>
      <c r="E109" s="31" t="s">
        <v>26</v>
      </c>
      <c r="F109" s="31" t="s">
        <v>18</v>
      </c>
      <c r="G109" s="66">
        <f>VLOOKUP(A109,Master!$A:$H,7,FALSE)</f>
        <v>5</v>
      </c>
      <c r="H109" s="31" t="str">
        <f>VLOOKUP(A109,Master!$A:$H,8,FALSE)</f>
        <v>Boys</v>
      </c>
      <c r="I109" s="5" t="str">
        <f t="shared" si="59"/>
        <v>SPC1STM1</v>
      </c>
      <c r="J109" s="5" t="str">
        <f t="shared" si="60"/>
        <v>HSPSTM1</v>
      </c>
      <c r="K109" s="5"/>
      <c r="L109" s="7"/>
    </row>
    <row r="110" spans="1:12" ht="12.6" customHeight="1" x14ac:dyDescent="0.15">
      <c r="A110" s="29" t="s">
        <v>593</v>
      </c>
      <c r="B110" s="31">
        <f>VLOOKUP(A110,Master!$A:$H,2,FALSE)</f>
        <v>41293</v>
      </c>
      <c r="C110" s="65">
        <f>VLOOKUP(A110,Master!$A:$H,3,FALSE)</f>
        <v>0.58333333333333404</v>
      </c>
      <c r="D110" s="31" t="str">
        <f>VLOOKUP(A110,Master!$A:$H,4,FALSE)</f>
        <v>JOE</v>
      </c>
      <c r="E110" s="31" t="s">
        <v>15</v>
      </c>
      <c r="F110" s="31" t="s">
        <v>22</v>
      </c>
      <c r="G110" s="66">
        <f>VLOOKUP(A110,Master!$A:$H,7,FALSE)</f>
        <v>5</v>
      </c>
      <c r="H110" s="31" t="str">
        <f>VLOOKUP(A110,Master!$A:$H,8,FALSE)</f>
        <v>Boys</v>
      </c>
      <c r="I110" s="5" t="str">
        <f t="shared" si="59"/>
        <v>IHM1STM2</v>
      </c>
      <c r="J110" s="5" t="str">
        <f t="shared" si="60"/>
        <v>JOESTM2</v>
      </c>
      <c r="K110" s="5"/>
      <c r="L110" s="7"/>
    </row>
    <row r="111" spans="1:12" ht="12.6" customHeight="1" x14ac:dyDescent="0.15">
      <c r="A111" s="29" t="s">
        <v>594</v>
      </c>
      <c r="B111" s="31">
        <f>VLOOKUP(A111,Master!$A:$H,2,FALSE)</f>
        <v>41293</v>
      </c>
      <c r="C111" s="65">
        <f>VLOOKUP(A111,Master!$A:$H,3,FALSE)</f>
        <v>0.58333333333333304</v>
      </c>
      <c r="D111" s="31" t="str">
        <f>VLOOKUP(A111,Master!$A:$H,4,FALSE)</f>
        <v>OLA</v>
      </c>
      <c r="E111" s="31" t="s">
        <v>20</v>
      </c>
      <c r="F111" s="31" t="s">
        <v>24</v>
      </c>
      <c r="G111" s="66">
        <f>VLOOKUP(A111,Master!$A:$H,7,FALSE)</f>
        <v>5</v>
      </c>
      <c r="H111" s="31" t="str">
        <f>VLOOKUP(A111,Master!$A:$H,8,FALSE)</f>
        <v>Boys</v>
      </c>
      <c r="I111" s="5" t="str">
        <f t="shared" si="59"/>
        <v>OLA1JUD2</v>
      </c>
      <c r="J111" s="5" t="str">
        <f t="shared" si="60"/>
        <v>OLAJUD2</v>
      </c>
      <c r="K111" s="5"/>
      <c r="L111" s="7"/>
    </row>
    <row r="112" spans="1:12" ht="12.6" customHeight="1" x14ac:dyDescent="0.15">
      <c r="A112" s="29" t="s">
        <v>595</v>
      </c>
      <c r="B112" s="31">
        <f>VLOOKUP(A112,Master!$A:$H,2,FALSE)</f>
        <v>41293</v>
      </c>
      <c r="C112" s="65">
        <f>VLOOKUP(A112,Master!$A:$H,3,FALSE)</f>
        <v>0.54166666666666696</v>
      </c>
      <c r="D112" s="31" t="str">
        <f>VLOOKUP(A112,Master!$A:$H,4,FALSE)</f>
        <v>MAR-K</v>
      </c>
      <c r="E112" s="31" t="s">
        <v>9</v>
      </c>
      <c r="F112" s="31" t="s">
        <v>23</v>
      </c>
      <c r="G112" s="66">
        <f>VLOOKUP(A112,Master!$A:$H,7,FALSE)</f>
        <v>5</v>
      </c>
      <c r="H112" s="31" t="str">
        <f>VLOOKUP(A112,Master!$A:$H,8,FALSE)</f>
        <v>Boys</v>
      </c>
      <c r="I112" s="5" t="str">
        <f t="shared" si="59"/>
        <v>BRG2JUD3</v>
      </c>
      <c r="J112" s="5" t="str">
        <f t="shared" si="60"/>
        <v>MAR-KJUD3</v>
      </c>
      <c r="K112" s="5"/>
      <c r="L112" s="7"/>
    </row>
    <row r="113" spans="1:12" ht="12.6" customHeight="1" x14ac:dyDescent="0.15">
      <c r="A113" s="29" t="s">
        <v>596</v>
      </c>
      <c r="B113" s="31">
        <f>VLOOKUP(A113,Master!$A:$H,2,FALSE)</f>
        <v>41293</v>
      </c>
      <c r="C113" s="65">
        <f>VLOOKUP(A113,Master!$A:$H,3,FALSE)</f>
        <v>0</v>
      </c>
      <c r="D113" s="31" t="str">
        <f>VLOOKUP(A113,Master!$A:$H,4,FALSE)</f>
        <v>BYE</v>
      </c>
      <c r="E113" s="31" t="s">
        <v>50</v>
      </c>
      <c r="F113" s="31" t="s">
        <v>47</v>
      </c>
      <c r="G113" s="66">
        <f>VLOOKUP(A113,Master!$A:$H,7,FALSE)</f>
        <v>5</v>
      </c>
      <c r="H113" s="31" t="str">
        <f>VLOOKUP(A113,Master!$A:$H,8,FALSE)</f>
        <v>Boys</v>
      </c>
      <c r="I113" s="5" t="str">
        <f t="shared" si="59"/>
        <v>NDA2OLA3</v>
      </c>
      <c r="J113" s="5" t="str">
        <f t="shared" si="60"/>
        <v>BYEOLA3</v>
      </c>
      <c r="K113" s="5"/>
      <c r="L113" s="7"/>
    </row>
    <row r="114" spans="1:12" ht="12.6" customHeight="1" x14ac:dyDescent="0.15">
      <c r="A114" s="29" t="s">
        <v>597</v>
      </c>
      <c r="B114" s="31">
        <f>VLOOKUP(A114,Master!$A:$H,2,FALSE)</f>
        <v>41293</v>
      </c>
      <c r="C114" s="65">
        <f>VLOOKUP(A114,Master!$A:$H,3,FALSE)</f>
        <v>0.5</v>
      </c>
      <c r="D114" s="31" t="str">
        <f>VLOOKUP(A114,Master!$A:$H,4,FALSE)</f>
        <v>JUD</v>
      </c>
      <c r="E114" s="31" t="s">
        <v>49</v>
      </c>
      <c r="F114" s="31" t="s">
        <v>16</v>
      </c>
      <c r="G114" s="66">
        <f>VLOOKUP(A114,Master!$A:$H,7,FALSE)</f>
        <v>5</v>
      </c>
      <c r="H114" s="31" t="str">
        <f>VLOOKUP(A114,Master!$A:$H,8,FALSE)</f>
        <v>Boys</v>
      </c>
      <c r="I114" s="5" t="str">
        <f t="shared" si="59"/>
        <v>SCS1CTK2</v>
      </c>
      <c r="J114" s="5" t="str">
        <f t="shared" si="60"/>
        <v>JUDCTK2</v>
      </c>
    </row>
    <row r="115" spans="1:12" ht="12.6" customHeight="1" x14ac:dyDescent="0.15">
      <c r="A115" s="29" t="s">
        <v>598</v>
      </c>
      <c r="B115" s="31">
        <f>VLOOKUP(A115,Master!$A:$H,2,FALSE)</f>
        <v>41293</v>
      </c>
      <c r="C115" s="65">
        <f>VLOOKUP(A115,Master!$A:$H,3,FALSE)</f>
        <v>0.54166666666666696</v>
      </c>
      <c r="D115" s="31" t="str">
        <f>VLOOKUP(A115,Master!$A:$H,4,FALSE)</f>
        <v>STM</v>
      </c>
      <c r="E115" s="31" t="s">
        <v>48</v>
      </c>
      <c r="F115" s="31" t="s">
        <v>7</v>
      </c>
      <c r="G115" s="66">
        <f>VLOOKUP(A115,Master!$A:$H,7,FALSE)</f>
        <v>5</v>
      </c>
      <c r="H115" s="31" t="str">
        <f>VLOOKUP(A115,Master!$A:$H,8,FALSE)</f>
        <v>Boys</v>
      </c>
      <c r="I115" s="5" t="str">
        <f t="shared" si="59"/>
        <v>NDA1BRG1</v>
      </c>
      <c r="J115" s="5" t="str">
        <f t="shared" si="60"/>
        <v>STMBRG1</v>
      </c>
    </row>
    <row r="116" spans="1:12" ht="12.6" customHeight="1" x14ac:dyDescent="0.15">
      <c r="A116" s="29" t="s">
        <v>599</v>
      </c>
      <c r="B116" s="31">
        <f>VLOOKUP(A116,Master!$A:$H,2,FALSE)</f>
        <v>41293</v>
      </c>
      <c r="C116" s="65">
        <f>VLOOKUP(A116,Master!$A:$H,3,FALSE)</f>
        <v>0.54166666666666596</v>
      </c>
      <c r="D116" s="31" t="str">
        <f>VLOOKUP(A116,Master!$A:$H,4,FALSE)</f>
        <v>JUD</v>
      </c>
      <c r="E116" s="31" t="s">
        <v>43</v>
      </c>
      <c r="F116" s="31" t="s">
        <v>4</v>
      </c>
      <c r="G116" s="66">
        <f>VLOOKUP(A116,Master!$A:$H,7,FALSE)</f>
        <v>5</v>
      </c>
      <c r="H116" s="31" t="str">
        <f>VLOOKUP(A116,Master!$A:$H,8,FALSE)</f>
        <v>Boys</v>
      </c>
      <c r="I116" s="5" t="str">
        <f t="shared" si="59"/>
        <v>JOE1CTK1</v>
      </c>
      <c r="J116" s="5" t="str">
        <f t="shared" si="60"/>
        <v>JUDCTK1</v>
      </c>
    </row>
    <row r="117" spans="1:12" ht="12.6" customHeight="1" x14ac:dyDescent="0.15">
      <c r="A117" s="29" t="s">
        <v>600</v>
      </c>
      <c r="B117" s="31">
        <f>VLOOKUP(A117,Master!$A:$H,2,FALSE)</f>
        <v>41293</v>
      </c>
      <c r="C117" s="65">
        <f>VLOOKUP(A117,Master!$A:$H,3,FALSE)</f>
        <v>0.54166666666666696</v>
      </c>
      <c r="D117" s="31" t="str">
        <f>VLOOKUP(A117,Master!$A:$H,4,FALSE)</f>
        <v>SPC</v>
      </c>
      <c r="E117" s="31" t="s">
        <v>60</v>
      </c>
      <c r="F117" s="31" t="s">
        <v>13</v>
      </c>
      <c r="G117" s="66">
        <f>VLOOKUP(A117,Master!$A:$H,7,FALSE)</f>
        <v>5</v>
      </c>
      <c r="H117" s="31" t="str">
        <f>VLOOKUP(A117,Master!$A:$H,8,FALSE)</f>
        <v>Boys</v>
      </c>
      <c r="I117" s="5" t="str">
        <f t="shared" si="59"/>
        <v>TRN1SJN2</v>
      </c>
      <c r="J117" s="5" t="str">
        <f t="shared" si="60"/>
        <v>SPCSJN2</v>
      </c>
    </row>
    <row r="118" spans="1:12" ht="12.6" customHeight="1" x14ac:dyDescent="0.15">
      <c r="A118" s="29" t="s">
        <v>601</v>
      </c>
      <c r="B118" s="31">
        <f>VLOOKUP(A118,Master!$A:$H,2,FALSE)</f>
        <v>41293</v>
      </c>
      <c r="C118" s="65">
        <f>VLOOKUP(A118,Master!$A:$H,3,FALSE)</f>
        <v>0.58333333333333304</v>
      </c>
      <c r="D118" s="31" t="str">
        <f>VLOOKUP(A118,Master!$A:$H,4,FALSE)</f>
        <v>SCS</v>
      </c>
      <c r="E118" s="31" t="s">
        <v>42</v>
      </c>
      <c r="F118" s="31" t="s">
        <v>17</v>
      </c>
      <c r="G118" s="66">
        <f>VLOOKUP(A118,Master!$A:$H,7,FALSE)</f>
        <v>5</v>
      </c>
      <c r="H118" s="31" t="str">
        <f>VLOOKUP(A118,Master!$A:$H,8,FALSE)</f>
        <v>Boys</v>
      </c>
      <c r="I118" s="5" t="str">
        <f t="shared" si="59"/>
        <v>HSP1BYE</v>
      </c>
      <c r="J118" s="5" t="str">
        <f t="shared" si="60"/>
        <v>SCSBYE</v>
      </c>
    </row>
    <row r="119" spans="1:12" ht="12.6" customHeight="1" x14ac:dyDescent="0.15">
      <c r="A119" s="29" t="s">
        <v>602</v>
      </c>
      <c r="B119" s="31">
        <f>VLOOKUP(A119,Master!$A:$H,2,FALSE)</f>
        <v>41300</v>
      </c>
      <c r="C119" s="65">
        <f>VLOOKUP(A119,Master!$A:$H,3,FALSE)</f>
        <v>0.54166666666666696</v>
      </c>
      <c r="D119" s="31" t="str">
        <f>VLOOKUP(A119,Master!$A:$H,4,FALSE)</f>
        <v>SPC</v>
      </c>
      <c r="E119" s="31" t="s">
        <v>60</v>
      </c>
      <c r="F119" s="31" t="s">
        <v>43</v>
      </c>
      <c r="G119" s="66">
        <f>VLOOKUP(A119,Master!$A:$H,7,FALSE)</f>
        <v>5</v>
      </c>
      <c r="H119" s="31" t="str">
        <f>VLOOKUP(A119,Master!$A:$H,8,FALSE)</f>
        <v>Boys</v>
      </c>
      <c r="I119" s="5" t="str">
        <f t="shared" si="59"/>
        <v>TRN1JOE1</v>
      </c>
      <c r="J119" s="5" t="str">
        <f t="shared" si="60"/>
        <v>SPCJOE1</v>
      </c>
    </row>
    <row r="120" spans="1:12" ht="12.6" customHeight="1" x14ac:dyDescent="0.15">
      <c r="A120" s="29" t="s">
        <v>603</v>
      </c>
      <c r="B120" s="31">
        <f>VLOOKUP(A120,Master!$A:$H,2,FALSE)</f>
        <v>41300</v>
      </c>
      <c r="C120" s="65">
        <f>VLOOKUP(A120,Master!$A:$H,3,FALSE)</f>
        <v>0.58333333333333337</v>
      </c>
      <c r="D120" s="31" t="str">
        <f>VLOOKUP(A120,Master!$A:$H,4,FALSE)</f>
        <v>SJN</v>
      </c>
      <c r="E120" s="31" t="s">
        <v>13</v>
      </c>
      <c r="F120" s="31" t="s">
        <v>46</v>
      </c>
      <c r="G120" s="66">
        <f>VLOOKUP(A120,Master!$A:$H,7,FALSE)</f>
        <v>5</v>
      </c>
      <c r="H120" s="31" t="str">
        <f>VLOOKUP(A120,Master!$A:$H,8,FALSE)</f>
        <v>Boys</v>
      </c>
      <c r="I120" s="5" t="str">
        <f t="shared" si="59"/>
        <v>SJN2JOE2</v>
      </c>
      <c r="J120" s="5" t="str">
        <f t="shared" si="60"/>
        <v>SJNJOE2</v>
      </c>
    </row>
    <row r="121" spans="1:12" ht="12.6" customHeight="1" x14ac:dyDescent="0.15">
      <c r="A121" s="29" t="s">
        <v>604</v>
      </c>
      <c r="B121" s="31">
        <f>VLOOKUP(A121,Master!$A:$H,2,FALSE)</f>
        <v>41300</v>
      </c>
      <c r="C121" s="65">
        <f>VLOOKUP(A121,Master!$A:$H,3,FALSE)</f>
        <v>0.58333333333333304</v>
      </c>
      <c r="D121" s="31" t="str">
        <f>VLOOKUP(A121,Master!$A:$H,4,FALSE)</f>
        <v>STM</v>
      </c>
      <c r="E121" s="31" t="s">
        <v>15</v>
      </c>
      <c r="F121" s="31" t="s">
        <v>19</v>
      </c>
      <c r="G121" s="66">
        <f>VLOOKUP(A121,Master!$A:$H,7,FALSE)</f>
        <v>5</v>
      </c>
      <c r="H121" s="31" t="str">
        <f>VLOOKUP(A121,Master!$A:$H,8,FALSE)</f>
        <v>Boys</v>
      </c>
      <c r="I121" s="5" t="str">
        <f t="shared" si="59"/>
        <v>IHM1SJN1</v>
      </c>
      <c r="J121" s="5" t="str">
        <f t="shared" si="60"/>
        <v>STMSJN1</v>
      </c>
    </row>
    <row r="122" spans="1:12" ht="12.6" customHeight="1" x14ac:dyDescent="0.15">
      <c r="A122" s="29" t="s">
        <v>605</v>
      </c>
      <c r="B122" s="31">
        <f>VLOOKUP(A122,Master!$A:$H,2,FALSE)</f>
        <v>41300</v>
      </c>
      <c r="C122" s="65">
        <f>VLOOKUP(A122,Master!$A:$H,3,FALSE)</f>
        <v>0.625</v>
      </c>
      <c r="D122" s="31" t="str">
        <f>VLOOKUP(A122,Master!$A:$H,4,FALSE)</f>
        <v>OLA</v>
      </c>
      <c r="E122" s="31" t="s">
        <v>14</v>
      </c>
      <c r="F122" s="31" t="s">
        <v>12</v>
      </c>
      <c r="G122" s="66">
        <f>VLOOKUP(A122,Master!$A:$H,7,FALSE)</f>
        <v>5</v>
      </c>
      <c r="H122" s="31" t="str">
        <f>VLOOKUP(A122,Master!$A:$H,8,FALSE)</f>
        <v>Boys</v>
      </c>
      <c r="I122" s="5" t="str">
        <f t="shared" si="59"/>
        <v>SPC2JUD1</v>
      </c>
      <c r="J122" s="5" t="str">
        <f t="shared" si="60"/>
        <v>OLAJUD1</v>
      </c>
    </row>
    <row r="123" spans="1:12" ht="12.6" customHeight="1" x14ac:dyDescent="0.15">
      <c r="A123" s="29" t="s">
        <v>606</v>
      </c>
      <c r="B123" s="31">
        <f>VLOOKUP(A123,Master!$A:$H,2,FALSE)</f>
        <v>41300</v>
      </c>
      <c r="C123" s="65">
        <f>VLOOKUP(A123,Master!$A:$H,3,FALSE)</f>
        <v>0.54166666666666696</v>
      </c>
      <c r="D123" s="31" t="str">
        <f>VLOOKUP(A123,Master!$A:$H,4,FALSE)</f>
        <v>JUD</v>
      </c>
      <c r="E123" s="31" t="s">
        <v>45</v>
      </c>
      <c r="F123" s="31" t="s">
        <v>26</v>
      </c>
      <c r="G123" s="66">
        <f>VLOOKUP(A123,Master!$A:$H,7,FALSE)</f>
        <v>5</v>
      </c>
      <c r="H123" s="31" t="str">
        <f>VLOOKUP(A123,Master!$A:$H,8,FALSE)</f>
        <v>Boys</v>
      </c>
      <c r="I123" s="5" t="str">
        <f t="shared" si="59"/>
        <v>HSP2SPC1</v>
      </c>
      <c r="J123" s="5" t="str">
        <f t="shared" si="60"/>
        <v>JUDSPC1</v>
      </c>
    </row>
    <row r="124" spans="1:12" ht="12.6" customHeight="1" x14ac:dyDescent="0.15">
      <c r="A124" s="29" t="s">
        <v>607</v>
      </c>
      <c r="B124" s="31">
        <f>VLOOKUP(A124,Master!$A:$H,2,FALSE)</f>
        <v>41300</v>
      </c>
      <c r="C124" s="65">
        <f>VLOOKUP(A124,Master!$A:$H,3,FALSE)</f>
        <v>0.5</v>
      </c>
      <c r="D124" s="31" t="str">
        <f>VLOOKUP(A124,Master!$A:$H,4,FALSE)</f>
        <v>HSP</v>
      </c>
      <c r="E124" s="31" t="s">
        <v>18</v>
      </c>
      <c r="F124" s="31" t="s">
        <v>42</v>
      </c>
      <c r="G124" s="66">
        <f>VLOOKUP(A124,Master!$A:$H,7,FALSE)</f>
        <v>5</v>
      </c>
      <c r="H124" s="31" t="str">
        <f>VLOOKUP(A124,Master!$A:$H,8,FALSE)</f>
        <v>Boys</v>
      </c>
      <c r="I124" s="5" t="str">
        <f t="shared" si="59"/>
        <v>STM1HSP1</v>
      </c>
      <c r="J124" s="5" t="str">
        <f t="shared" si="60"/>
        <v>HSPHSP1</v>
      </c>
    </row>
    <row r="125" spans="1:12" ht="12.6" customHeight="1" x14ac:dyDescent="0.15">
      <c r="A125" s="29" t="s">
        <v>608</v>
      </c>
      <c r="B125" s="31">
        <f>VLOOKUP(A125,Master!$A:$H,2,FALSE)</f>
        <v>41301</v>
      </c>
      <c r="C125" s="65">
        <f>VLOOKUP(A125,Master!$A:$H,3,FALSE)</f>
        <v>0.625</v>
      </c>
      <c r="D125" s="31" t="str">
        <f>VLOOKUP(A125,Master!$A:$H,4,FALSE)</f>
        <v>BRG</v>
      </c>
      <c r="E125" s="31" t="s">
        <v>24</v>
      </c>
      <c r="F125" s="31" t="s">
        <v>25</v>
      </c>
      <c r="G125" s="66">
        <f>VLOOKUP(A125,Master!$A:$H,7,FALSE)</f>
        <v>5</v>
      </c>
      <c r="H125" s="31" t="str">
        <f>VLOOKUP(A125,Master!$A:$H,8,FALSE)</f>
        <v>Boys</v>
      </c>
      <c r="I125" s="5" t="str">
        <f t="shared" si="59"/>
        <v>JUD2OLA2</v>
      </c>
      <c r="J125" s="5" t="str">
        <f t="shared" si="60"/>
        <v>BRGOLA2</v>
      </c>
    </row>
    <row r="126" spans="1:12" ht="12.6" customHeight="1" x14ac:dyDescent="0.15">
      <c r="A126" s="29" t="s">
        <v>609</v>
      </c>
      <c r="B126" s="31">
        <f>VLOOKUP(A126,Master!$A:$H,2,FALSE)</f>
        <v>41300</v>
      </c>
      <c r="C126" s="65">
        <f>VLOOKUP(A126,Master!$A:$H,3,FALSE)</f>
        <v>0.70833333333333404</v>
      </c>
      <c r="D126" s="31" t="str">
        <f>VLOOKUP(A126,Master!$A:$H,4,FALSE)</f>
        <v>JOE</v>
      </c>
      <c r="E126" s="31" t="s">
        <v>23</v>
      </c>
      <c r="F126" s="31" t="s">
        <v>20</v>
      </c>
      <c r="G126" s="66">
        <f>VLOOKUP(A126,Master!$A:$H,7,FALSE)</f>
        <v>5</v>
      </c>
      <c r="H126" s="31" t="str">
        <f>VLOOKUP(A126,Master!$A:$H,8,FALSE)</f>
        <v>Boys</v>
      </c>
      <c r="I126" s="5" t="str">
        <f t="shared" si="59"/>
        <v>JUD3OLA1</v>
      </c>
      <c r="J126" s="5" t="str">
        <f t="shared" si="60"/>
        <v>JOEOLA1</v>
      </c>
    </row>
    <row r="127" spans="1:12" ht="12.6" customHeight="1" x14ac:dyDescent="0.15">
      <c r="A127" s="29" t="s">
        <v>610</v>
      </c>
      <c r="B127" s="31">
        <f>VLOOKUP(A127,Master!$A:$H,2,FALSE)</f>
        <v>41300</v>
      </c>
      <c r="C127" s="65">
        <f>VLOOKUP(A127,Master!$A:$H,3,FALSE)</f>
        <v>0.5</v>
      </c>
      <c r="D127" s="31" t="str">
        <f>VLOOKUP(A127,Master!$A:$H,4,FALSE)</f>
        <v>SJN</v>
      </c>
      <c r="E127" s="31" t="s">
        <v>47</v>
      </c>
      <c r="F127" s="31" t="s">
        <v>9</v>
      </c>
      <c r="G127" s="66">
        <f>VLOOKUP(A127,Master!$A:$H,7,FALSE)</f>
        <v>5</v>
      </c>
      <c r="H127" s="31" t="str">
        <f>VLOOKUP(A127,Master!$A:$H,8,FALSE)</f>
        <v>Boys</v>
      </c>
      <c r="I127" s="5" t="str">
        <f t="shared" si="59"/>
        <v>OLA3BRG2</v>
      </c>
      <c r="J127" s="5" t="str">
        <f t="shared" si="60"/>
        <v>SJNBRG2</v>
      </c>
    </row>
    <row r="128" spans="1:12" ht="12.6" customHeight="1" x14ac:dyDescent="0.15">
      <c r="A128" s="29" t="s">
        <v>611</v>
      </c>
      <c r="B128" s="31">
        <f>VLOOKUP(A128,Master!$A:$H,2,FALSE)</f>
        <v>41300</v>
      </c>
      <c r="C128" s="65">
        <f>VLOOKUP(A128,Master!$A:$H,3,FALSE)</f>
        <v>0</v>
      </c>
      <c r="D128" s="31" t="str">
        <f>VLOOKUP(A128,Master!$A:$H,4,FALSE)</f>
        <v>BYE</v>
      </c>
      <c r="E128" s="31" t="s">
        <v>50</v>
      </c>
      <c r="F128" s="31" t="s">
        <v>49</v>
      </c>
      <c r="G128" s="66">
        <f>VLOOKUP(A128,Master!$A:$H,7,FALSE)</f>
        <v>5</v>
      </c>
      <c r="H128" s="31" t="str">
        <f>VLOOKUP(A128,Master!$A:$H,8,FALSE)</f>
        <v>Boys</v>
      </c>
      <c r="I128" s="5" t="str">
        <f t="shared" si="59"/>
        <v>NDA2SCS1</v>
      </c>
      <c r="J128" s="5" t="str">
        <f t="shared" si="60"/>
        <v>BYESCS1</v>
      </c>
    </row>
    <row r="129" spans="1:10" ht="12.6" customHeight="1" x14ac:dyDescent="0.15">
      <c r="A129" s="29" t="s">
        <v>612</v>
      </c>
      <c r="B129" s="31">
        <f>VLOOKUP(A129,Master!$A:$H,2,FALSE)</f>
        <v>41300</v>
      </c>
      <c r="C129" s="65">
        <f>VLOOKUP(A129,Master!$A:$H,3,FALSE)</f>
        <v>0.625</v>
      </c>
      <c r="D129" s="31" t="str">
        <f>VLOOKUP(A129,Master!$A:$H,4,FALSE)</f>
        <v>IHM</v>
      </c>
      <c r="E129" s="31" t="s">
        <v>16</v>
      </c>
      <c r="F129" s="31" t="s">
        <v>48</v>
      </c>
      <c r="G129" s="66">
        <f>VLOOKUP(A129,Master!$A:$H,7,FALSE)</f>
        <v>5</v>
      </c>
      <c r="H129" s="31" t="str">
        <f>VLOOKUP(A129,Master!$A:$H,8,FALSE)</f>
        <v>Boys</v>
      </c>
      <c r="I129" s="5" t="str">
        <f t="shared" si="59"/>
        <v>CTK2NDA1</v>
      </c>
      <c r="J129" s="5" t="str">
        <f t="shared" si="60"/>
        <v>IHMNDA1</v>
      </c>
    </row>
    <row r="130" spans="1:10" ht="12.6" customHeight="1" x14ac:dyDescent="0.15">
      <c r="A130" s="29" t="s">
        <v>613</v>
      </c>
      <c r="B130" s="31">
        <f>VLOOKUP(A130,Master!$A:$H,2,FALSE)</f>
        <v>41300</v>
      </c>
      <c r="C130" s="65">
        <f>VLOOKUP(A130,Master!$A:$H,3,FALSE)</f>
        <v>0.66666666666666663</v>
      </c>
      <c r="D130" s="31" t="str">
        <f>VLOOKUP(A130,Master!$A:$H,4,FALSE)</f>
        <v>JUD</v>
      </c>
      <c r="E130" s="31" t="s">
        <v>7</v>
      </c>
      <c r="F130" s="31" t="s">
        <v>4</v>
      </c>
      <c r="G130" s="66">
        <f>VLOOKUP(A130,Master!$A:$H,7,FALSE)</f>
        <v>5</v>
      </c>
      <c r="H130" s="31" t="str">
        <f>VLOOKUP(A130,Master!$A:$H,8,FALSE)</f>
        <v>Boys</v>
      </c>
      <c r="I130" s="5" t="str">
        <f t="shared" si="59"/>
        <v>BRG1CTK1</v>
      </c>
      <c r="J130" s="5" t="str">
        <f t="shared" si="60"/>
        <v>JUDCTK1</v>
      </c>
    </row>
    <row r="131" spans="1:10" ht="12.6" customHeight="1" x14ac:dyDescent="0.15">
      <c r="A131" s="29" t="s">
        <v>614</v>
      </c>
      <c r="B131" s="31">
        <f>VLOOKUP(A131,Master!$A:$H,2,FALSE)</f>
        <v>41300</v>
      </c>
      <c r="C131" s="65">
        <f>VLOOKUP(A131,Master!$A:$H,3,FALSE)</f>
        <v>0.625</v>
      </c>
      <c r="D131" s="31" t="str">
        <f>VLOOKUP(A131,Master!$A:$H,4,FALSE)</f>
        <v>STM</v>
      </c>
      <c r="E131" s="31" t="s">
        <v>22</v>
      </c>
      <c r="F131" s="31" t="s">
        <v>17</v>
      </c>
      <c r="G131" s="66">
        <f>VLOOKUP(A131,Master!$A:$H,7,FALSE)</f>
        <v>5</v>
      </c>
      <c r="H131" s="31" t="str">
        <f>VLOOKUP(A131,Master!$A:$H,8,FALSE)</f>
        <v>Boys</v>
      </c>
      <c r="I131" s="5" t="str">
        <f t="shared" ref="I131" si="64">CONCATENATE(E131,F131)</f>
        <v>STM2BYE</v>
      </c>
      <c r="J131" s="5" t="str">
        <f t="shared" ref="J131" si="65">CONCATENATE(D131,F131)</f>
        <v>STMBYE</v>
      </c>
    </row>
    <row r="132" spans="1:10" ht="12.6" customHeight="1" x14ac:dyDescent="0.15">
      <c r="I132" s="5"/>
      <c r="J132" s="5"/>
    </row>
    <row r="133" spans="1:10" ht="12.6" customHeight="1" x14ac:dyDescent="0.15">
      <c r="I133" s="5"/>
      <c r="J133" s="5"/>
    </row>
    <row r="134" spans="1:10" ht="12.6" customHeight="1" x14ac:dyDescent="0.15">
      <c r="I134" s="5"/>
      <c r="J134" s="5"/>
    </row>
    <row r="135" spans="1:10" ht="12.6" customHeight="1" x14ac:dyDescent="0.15">
      <c r="I135" s="5"/>
      <c r="J135" s="5"/>
    </row>
    <row r="136" spans="1:10" ht="12.6" customHeight="1" x14ac:dyDescent="0.15">
      <c r="I136" s="5"/>
      <c r="J136" s="5"/>
    </row>
    <row r="137" spans="1:10" ht="12.6" customHeight="1" x14ac:dyDescent="0.15">
      <c r="I137" s="5"/>
      <c r="J137" s="5"/>
    </row>
    <row r="138" spans="1:10" ht="12.6" customHeight="1" x14ac:dyDescent="0.15">
      <c r="I138" s="5"/>
      <c r="J138" s="5"/>
    </row>
    <row r="139" spans="1:10" ht="12.6" customHeight="1" x14ac:dyDescent="0.15">
      <c r="I139" s="5"/>
      <c r="J139" s="5"/>
    </row>
    <row r="140" spans="1:10" ht="12.6" customHeight="1" x14ac:dyDescent="0.15">
      <c r="I140" s="5"/>
      <c r="J140" s="5"/>
    </row>
    <row r="141" spans="1:10" ht="12.6" customHeight="1" x14ac:dyDescent="0.15">
      <c r="I141" s="5"/>
      <c r="J141" s="5"/>
    </row>
  </sheetData>
  <mergeCells count="2">
    <mergeCell ref="Q29:AP29"/>
    <mergeCell ref="O31:O57"/>
  </mergeCells>
  <conditionalFormatting sqref="Q31:AP56">
    <cfRule type="cellIs" dxfId="24" priority="4" stopIfTrue="1" operator="greaterThan">
      <formula>1</formula>
    </cfRule>
  </conditionalFormatting>
  <conditionalFormatting sqref="M61:O86">
    <cfRule type="cellIs" dxfId="23" priority="3" operator="greaterThan">
      <formula>2</formula>
    </cfRule>
  </conditionalFormatting>
  <conditionalFormatting sqref="Q61:AP86">
    <cfRule type="cellIs" dxfId="22" priority="2" operator="greaterThan">
      <formula>1</formula>
    </cfRule>
    <cfRule type="cellIs" dxfId="21" priority="1" operator="greaterThan">
      <formula>1</formula>
    </cfRule>
  </conditionalFormatting>
  <pageMargins left="0.75" right="0.75" top="1" bottom="1" header="0.5" footer="0.5"/>
  <pageSetup scale="29" orientation="landscape" horizontalDpi="4294967294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L111"/>
  <sheetViews>
    <sheetView topLeftCell="A34" zoomScaleNormal="100" workbookViewId="0">
      <selection activeCell="AA12" sqref="AA12"/>
    </sheetView>
  </sheetViews>
  <sheetFormatPr defaultColWidth="9.140625" defaultRowHeight="12.6" customHeight="1" x14ac:dyDescent="0.15"/>
  <cols>
    <col min="1" max="1" width="4.7109375" style="1" bestFit="1" customWidth="1"/>
    <col min="2" max="2" width="6.140625" style="7" bestFit="1" customWidth="1"/>
    <col min="3" max="3" width="6.42578125" style="26" bestFit="1" customWidth="1"/>
    <col min="4" max="4" width="5" style="7" bestFit="1" customWidth="1"/>
    <col min="5" max="6" width="4.7109375" style="7" bestFit="1" customWidth="1"/>
    <col min="7" max="7" width="3.140625" style="27" bestFit="1" customWidth="1"/>
    <col min="8" max="8" width="5.28515625" style="7" bestFit="1" customWidth="1"/>
    <col min="9" max="10" width="5.28515625" style="1" hidden="1" customWidth="1"/>
    <col min="11" max="11" width="7.7109375" style="1" hidden="1" customWidth="1"/>
    <col min="12" max="12" width="5.28515625" style="1" hidden="1" customWidth="1"/>
    <col min="13" max="13" width="5.42578125" style="1" customWidth="1"/>
    <col min="14" max="38" width="5.28515625" style="1" customWidth="1"/>
    <col min="39" max="16384" width="9.140625" style="1"/>
  </cols>
  <sheetData>
    <row r="1" spans="1:30" ht="12.6" customHeight="1" thickBot="1" x14ac:dyDescent="0.2">
      <c r="A1" s="34" t="s">
        <v>64</v>
      </c>
      <c r="B1" s="34" t="s">
        <v>0</v>
      </c>
      <c r="C1" s="35" t="s">
        <v>1</v>
      </c>
      <c r="D1" s="35" t="s">
        <v>35</v>
      </c>
      <c r="E1" s="35" t="s">
        <v>36</v>
      </c>
      <c r="F1" s="36" t="s">
        <v>37</v>
      </c>
      <c r="G1" s="35" t="s">
        <v>38</v>
      </c>
      <c r="H1" s="35" t="s">
        <v>3</v>
      </c>
      <c r="I1" s="3"/>
      <c r="J1" s="3"/>
      <c r="K1" s="3"/>
      <c r="L1" s="3"/>
      <c r="N1" s="61" t="s">
        <v>56</v>
      </c>
      <c r="O1" s="4" t="s">
        <v>39</v>
      </c>
      <c r="P1" s="4" t="s">
        <v>27</v>
      </c>
      <c r="Q1" s="4" t="s">
        <v>2</v>
      </c>
      <c r="R1" s="4" t="s">
        <v>28</v>
      </c>
      <c r="S1" s="4" t="s">
        <v>17</v>
      </c>
    </row>
    <row r="2" spans="1:30" ht="12.6" customHeight="1" x14ac:dyDescent="0.15">
      <c r="A2" s="29" t="s">
        <v>615</v>
      </c>
      <c r="B2" s="31">
        <f>VLOOKUP(A2,Master!$A:$H,2,FALSE)</f>
        <v>41216</v>
      </c>
      <c r="C2" s="65">
        <f>VLOOKUP(A2,Master!$A:$H,3,FALSE)</f>
        <v>0.58333333333333304</v>
      </c>
      <c r="D2" s="31" t="str">
        <f>VLOOKUP(A2,Master!$A:$H,4,FALSE)</f>
        <v>JUD</v>
      </c>
      <c r="E2" s="31" t="s">
        <v>43</v>
      </c>
      <c r="F2" s="31" t="s">
        <v>19</v>
      </c>
      <c r="G2" s="66">
        <f>VLOOKUP(A2,Master!$A:$H,7,FALSE)</f>
        <v>5</v>
      </c>
      <c r="H2" s="31" t="str">
        <f>VLOOKUP(A2,Master!$A:$H,8,FALSE)</f>
        <v>Girls</v>
      </c>
      <c r="I2" s="5" t="str">
        <f t="shared" ref="I2:I65" si="0">CONCATENATE(E2,F2)</f>
        <v>JOE1SJN1</v>
      </c>
      <c r="J2" s="5" t="str">
        <f t="shared" ref="J2:J65" si="1">CONCATENATE(D2,F2)</f>
        <v>JUDSJN1</v>
      </c>
      <c r="K2" s="5" t="str">
        <f t="shared" ref="K2:K23" si="2">CONCATENATE(LEFT(N2,3),N2)</f>
        <v>BRGBRG1</v>
      </c>
      <c r="L2" s="7">
        <f t="shared" ref="L2:L25" si="3">COUNTIF($J$2:$J$111,K2)</f>
        <v>0</v>
      </c>
      <c r="N2" s="18" t="s">
        <v>7</v>
      </c>
      <c r="O2" s="19">
        <f t="shared" ref="O2:O23" si="4">SUM(COUNTIF($E$2:$E$111,N2)+COUNTIF($F$2:$F$111,N2))</f>
        <v>10</v>
      </c>
      <c r="P2" s="19">
        <f t="shared" ref="P2:P23" si="5">COUNTIF($F$2:$F$111,N2)</f>
        <v>5</v>
      </c>
      <c r="Q2" s="19">
        <f t="shared" ref="Q2:Q23" si="6">COUNTIF($E$2:$E$111,N2)</f>
        <v>5</v>
      </c>
      <c r="R2" s="6">
        <f t="shared" ref="R2:R23" si="7">SUM(P2-L2)</f>
        <v>5</v>
      </c>
      <c r="S2" s="24">
        <f t="shared" ref="S2:S23" si="8">SUM(COUNTIF($I$2:$I$111,CONCATENATE($N2,$S$1))+COUNTIF($I$2:$I$111,CONCATENATE($S$1,$N2)))</f>
        <v>0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2.6" customHeight="1" x14ac:dyDescent="0.15">
      <c r="A3" s="29" t="s">
        <v>616</v>
      </c>
      <c r="B3" s="31">
        <f>VLOOKUP(A3,Master!$A:$H,2,FALSE)</f>
        <v>41216</v>
      </c>
      <c r="C3" s="65">
        <f>VLOOKUP(A3,Master!$A:$H,3,FALSE)</f>
        <v>0.54166666666666696</v>
      </c>
      <c r="D3" s="31" t="str">
        <f>VLOOKUP(A3,Master!$A:$H,4,FALSE)</f>
        <v>BRG</v>
      </c>
      <c r="E3" s="31" t="s">
        <v>11</v>
      </c>
      <c r="F3" s="31" t="s">
        <v>25</v>
      </c>
      <c r="G3" s="66">
        <f>VLOOKUP(A3,Master!$A:$H,7,FALSE)</f>
        <v>5</v>
      </c>
      <c r="H3" s="31" t="str">
        <f>VLOOKUP(A3,Master!$A:$H,8,FALSE)</f>
        <v>Girls</v>
      </c>
      <c r="I3" s="5" t="str">
        <f t="shared" si="0"/>
        <v>CTK3OLA2</v>
      </c>
      <c r="J3" s="5" t="str">
        <f t="shared" si="1"/>
        <v>BRGOLA2</v>
      </c>
      <c r="K3" s="5" t="str">
        <f t="shared" si="2"/>
        <v>BRGBRG2</v>
      </c>
      <c r="L3" s="7">
        <f t="shared" si="3"/>
        <v>0</v>
      </c>
      <c r="N3" s="8" t="s">
        <v>9</v>
      </c>
      <c r="O3" s="19">
        <f t="shared" si="4"/>
        <v>10</v>
      </c>
      <c r="P3" s="19">
        <f t="shared" si="5"/>
        <v>4</v>
      </c>
      <c r="Q3" s="19">
        <f t="shared" si="6"/>
        <v>6</v>
      </c>
      <c r="R3" s="6">
        <f t="shared" si="7"/>
        <v>4</v>
      </c>
      <c r="S3" s="24">
        <f t="shared" si="8"/>
        <v>1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2.6" customHeight="1" x14ac:dyDescent="0.15">
      <c r="A4" s="29" t="s">
        <v>617</v>
      </c>
      <c r="B4" s="31">
        <f>VLOOKUP(A4,Master!$A:$H,2,FALSE)</f>
        <v>41216</v>
      </c>
      <c r="C4" s="65">
        <f>VLOOKUP(A4,Master!$A:$H,3,FALSE)</f>
        <v>0</v>
      </c>
      <c r="D4" s="31" t="str">
        <f>VLOOKUP(A4,Master!$A:$H,4,FALSE)</f>
        <v>BYE</v>
      </c>
      <c r="E4" s="31" t="s">
        <v>7</v>
      </c>
      <c r="F4" s="31" t="s">
        <v>22</v>
      </c>
      <c r="G4" s="66">
        <f>VLOOKUP(A4,Master!$A:$H,7,FALSE)</f>
        <v>5</v>
      </c>
      <c r="H4" s="31" t="str">
        <f>VLOOKUP(A4,Master!$A:$H,8,FALSE)</f>
        <v>Girls</v>
      </c>
      <c r="I4" s="5" t="str">
        <f t="shared" si="0"/>
        <v>BRG1STM2</v>
      </c>
      <c r="J4" s="5" t="str">
        <f t="shared" si="1"/>
        <v>BYESTM2</v>
      </c>
      <c r="K4" s="5" t="str">
        <f t="shared" si="2"/>
        <v>CTKCTK1</v>
      </c>
      <c r="L4" s="7">
        <f t="shared" si="3"/>
        <v>0</v>
      </c>
      <c r="N4" s="8" t="s">
        <v>4</v>
      </c>
      <c r="O4" s="19">
        <f t="shared" si="4"/>
        <v>10</v>
      </c>
      <c r="P4" s="19">
        <f t="shared" si="5"/>
        <v>5</v>
      </c>
      <c r="Q4" s="19">
        <f t="shared" si="6"/>
        <v>5</v>
      </c>
      <c r="R4" s="6">
        <f t="shared" si="7"/>
        <v>5</v>
      </c>
      <c r="S4" s="24">
        <f t="shared" si="8"/>
        <v>1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2.6" customHeight="1" x14ac:dyDescent="0.15">
      <c r="A5" s="29" t="s">
        <v>618</v>
      </c>
      <c r="B5" s="31">
        <f>VLOOKUP(A5,Master!$A:$H,2,FALSE)</f>
        <v>41216</v>
      </c>
      <c r="C5" s="65">
        <f>VLOOKUP(A5,Master!$A:$H,3,FALSE)</f>
        <v>0.45833333333333298</v>
      </c>
      <c r="D5" s="31" t="str">
        <f>VLOOKUP(A5,Master!$A:$H,4,FALSE)</f>
        <v>SPC</v>
      </c>
      <c r="E5" s="31" t="s">
        <v>12</v>
      </c>
      <c r="F5" s="31" t="s">
        <v>20</v>
      </c>
      <c r="G5" s="66">
        <f>VLOOKUP(A5,Master!$A:$H,7,FALSE)</f>
        <v>5</v>
      </c>
      <c r="H5" s="31" t="str">
        <f>VLOOKUP(A5,Master!$A:$H,8,FALSE)</f>
        <v>Girls</v>
      </c>
      <c r="I5" s="5" t="str">
        <f t="shared" si="0"/>
        <v>JUD1OLA1</v>
      </c>
      <c r="J5" s="5" t="str">
        <f t="shared" si="1"/>
        <v>SPCOLA1</v>
      </c>
      <c r="K5" s="5" t="str">
        <f t="shared" si="2"/>
        <v>CTKCTK2</v>
      </c>
      <c r="L5" s="7">
        <f t="shared" si="3"/>
        <v>4</v>
      </c>
      <c r="N5" s="8" t="s">
        <v>16</v>
      </c>
      <c r="O5" s="19">
        <f t="shared" si="4"/>
        <v>10</v>
      </c>
      <c r="P5" s="19">
        <f t="shared" si="5"/>
        <v>5</v>
      </c>
      <c r="Q5" s="19">
        <f t="shared" si="6"/>
        <v>5</v>
      </c>
      <c r="R5" s="6">
        <f t="shared" si="7"/>
        <v>1</v>
      </c>
      <c r="S5" s="24">
        <f t="shared" si="8"/>
        <v>1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2.6" customHeight="1" x14ac:dyDescent="0.15">
      <c r="A6" s="29" t="s">
        <v>619</v>
      </c>
      <c r="B6" s="31">
        <f>VLOOKUP(A6,Master!$A:$H,2,FALSE)</f>
        <v>41216</v>
      </c>
      <c r="C6" s="65">
        <f>VLOOKUP(A6,Master!$A:$H,3,FALSE)</f>
        <v>0.5</v>
      </c>
      <c r="D6" s="31" t="str">
        <f>VLOOKUP(A6,Master!$A:$H,4,FALSE)</f>
        <v>CTK</v>
      </c>
      <c r="E6" s="31" t="s">
        <v>26</v>
      </c>
      <c r="F6" s="31" t="s">
        <v>17</v>
      </c>
      <c r="G6" s="66">
        <f>VLOOKUP(A6,Master!$A:$H,7,FALSE)</f>
        <v>5</v>
      </c>
      <c r="H6" s="31" t="str">
        <f>VLOOKUP(A6,Master!$A:$H,8,FALSE)</f>
        <v>Girls</v>
      </c>
      <c r="I6" s="5" t="str">
        <f t="shared" si="0"/>
        <v>SPC1BYE</v>
      </c>
      <c r="J6" s="5" t="str">
        <f t="shared" si="1"/>
        <v>CTKBYE</v>
      </c>
      <c r="K6" s="5" t="str">
        <f t="shared" si="2"/>
        <v>CTKCTK3</v>
      </c>
      <c r="L6" s="7">
        <f t="shared" si="3"/>
        <v>0</v>
      </c>
      <c r="N6" s="8" t="s">
        <v>11</v>
      </c>
      <c r="O6" s="19">
        <f t="shared" si="4"/>
        <v>10</v>
      </c>
      <c r="P6" s="19">
        <f t="shared" si="5"/>
        <v>5</v>
      </c>
      <c r="Q6" s="19">
        <f t="shared" si="6"/>
        <v>5</v>
      </c>
      <c r="R6" s="6">
        <f t="shared" si="7"/>
        <v>5</v>
      </c>
      <c r="S6" s="24">
        <f t="shared" si="8"/>
        <v>0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2.6" customHeight="1" x14ac:dyDescent="0.15">
      <c r="A7" s="29" t="s">
        <v>620</v>
      </c>
      <c r="B7" s="31">
        <f>VLOOKUP(A7,Master!$A:$H,2,FALSE)</f>
        <v>41216</v>
      </c>
      <c r="C7" s="65">
        <f>VLOOKUP(A7,Master!$A:$H,3,FALSE)</f>
        <v>0.58333333333333304</v>
      </c>
      <c r="D7" s="31" t="str">
        <f>VLOOKUP(A7,Master!$A:$H,4,FALSE)</f>
        <v>BRG</v>
      </c>
      <c r="E7" s="31" t="s">
        <v>14</v>
      </c>
      <c r="F7" s="31" t="s">
        <v>42</v>
      </c>
      <c r="G7" s="66">
        <f>VLOOKUP(A7,Master!$A:$H,7,FALSE)</f>
        <v>5</v>
      </c>
      <c r="H7" s="31" t="str">
        <f>VLOOKUP(A7,Master!$A:$H,8,FALSE)</f>
        <v>Girls</v>
      </c>
      <c r="I7" s="5" t="str">
        <f t="shared" si="0"/>
        <v>SPC2HSP1</v>
      </c>
      <c r="J7" s="5" t="str">
        <f t="shared" si="1"/>
        <v>BRGHSP1</v>
      </c>
      <c r="K7" s="5" t="str">
        <f t="shared" si="2"/>
        <v>HSPHSP1</v>
      </c>
      <c r="L7" s="7">
        <f t="shared" si="3"/>
        <v>0</v>
      </c>
      <c r="N7" s="8" t="s">
        <v>42</v>
      </c>
      <c r="O7" s="19">
        <f t="shared" si="4"/>
        <v>10</v>
      </c>
      <c r="P7" s="19">
        <f t="shared" si="5"/>
        <v>5</v>
      </c>
      <c r="Q7" s="19">
        <f t="shared" si="6"/>
        <v>5</v>
      </c>
      <c r="R7" s="6">
        <f t="shared" si="7"/>
        <v>5</v>
      </c>
      <c r="S7" s="24">
        <f t="shared" si="8"/>
        <v>0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2.6" customHeight="1" x14ac:dyDescent="0.15">
      <c r="A8" s="29" t="s">
        <v>621</v>
      </c>
      <c r="B8" s="31">
        <f>VLOOKUP(A8,Master!$A:$H,2,FALSE)</f>
        <v>41216</v>
      </c>
      <c r="C8" s="65">
        <f>VLOOKUP(A8,Master!$A:$H,3,FALSE)</f>
        <v>0.5</v>
      </c>
      <c r="D8" s="31" t="str">
        <f>VLOOKUP(A8,Master!$A:$H,4,FALSE)</f>
        <v>SPC</v>
      </c>
      <c r="E8" s="31" t="s">
        <v>51</v>
      </c>
      <c r="F8" s="31" t="s">
        <v>48</v>
      </c>
      <c r="G8" s="66">
        <f>VLOOKUP(A8,Master!$A:$H,7,FALSE)</f>
        <v>5</v>
      </c>
      <c r="H8" s="31" t="str">
        <f>VLOOKUP(A8,Master!$A:$H,8,FALSE)</f>
        <v>Girls</v>
      </c>
      <c r="I8" s="5" t="str">
        <f t="shared" si="0"/>
        <v>SCS2NDA1</v>
      </c>
      <c r="J8" s="5" t="str">
        <f t="shared" si="1"/>
        <v>SPCNDA1</v>
      </c>
      <c r="K8" s="5" t="str">
        <f t="shared" si="2"/>
        <v>IHMIHM1</v>
      </c>
      <c r="L8" s="7">
        <f t="shared" si="3"/>
        <v>0</v>
      </c>
      <c r="N8" s="8" t="s">
        <v>15</v>
      </c>
      <c r="O8" s="19">
        <f t="shared" si="4"/>
        <v>10</v>
      </c>
      <c r="P8" s="19">
        <f t="shared" si="5"/>
        <v>5</v>
      </c>
      <c r="Q8" s="19">
        <f t="shared" si="6"/>
        <v>5</v>
      </c>
      <c r="R8" s="6">
        <f t="shared" si="7"/>
        <v>5</v>
      </c>
      <c r="S8" s="24">
        <f t="shared" si="8"/>
        <v>0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2.6" customHeight="1" x14ac:dyDescent="0.15">
      <c r="A9" s="29" t="s">
        <v>622</v>
      </c>
      <c r="B9" s="31">
        <f>VLOOKUP(A9,Master!$A:$H,2,FALSE)</f>
        <v>41216</v>
      </c>
      <c r="C9" s="65">
        <f>VLOOKUP(A9,Master!$A:$H,3,FALSE)</f>
        <v>0.5</v>
      </c>
      <c r="D9" s="31" t="str">
        <f>VLOOKUP(A9,Master!$A:$H,4,FALSE)</f>
        <v>JOE</v>
      </c>
      <c r="E9" s="31" t="s">
        <v>9</v>
      </c>
      <c r="F9" s="31" t="s">
        <v>47</v>
      </c>
      <c r="G9" s="66">
        <f>VLOOKUP(A9,Master!$A:$H,7,FALSE)</f>
        <v>5</v>
      </c>
      <c r="H9" s="31" t="str">
        <f>VLOOKUP(A9,Master!$A:$H,8,FALSE)</f>
        <v>Girls</v>
      </c>
      <c r="I9" s="5" t="str">
        <f t="shared" si="0"/>
        <v>BRG2OLA3</v>
      </c>
      <c r="J9" s="5" t="str">
        <f t="shared" si="1"/>
        <v>JOEOLA3</v>
      </c>
      <c r="K9" s="5" t="str">
        <f t="shared" si="2"/>
        <v>JOEJOE1</v>
      </c>
      <c r="L9" s="7">
        <f t="shared" si="3"/>
        <v>0</v>
      </c>
      <c r="N9" s="8" t="s">
        <v>43</v>
      </c>
      <c r="O9" s="19">
        <f t="shared" si="4"/>
        <v>10</v>
      </c>
      <c r="P9" s="19">
        <f t="shared" si="5"/>
        <v>5</v>
      </c>
      <c r="Q9" s="19">
        <f t="shared" si="6"/>
        <v>5</v>
      </c>
      <c r="R9" s="6">
        <f t="shared" si="7"/>
        <v>5</v>
      </c>
      <c r="S9" s="24">
        <f t="shared" si="8"/>
        <v>0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2.6" customHeight="1" x14ac:dyDescent="0.15">
      <c r="A10" s="29" t="s">
        <v>623</v>
      </c>
      <c r="B10" s="31">
        <f>VLOOKUP(A10,Master!$A:$H,2,FALSE)</f>
        <v>41216</v>
      </c>
      <c r="C10" s="65">
        <f>VLOOKUP(A10,Master!$A:$H,3,FALSE)</f>
        <v>0.5</v>
      </c>
      <c r="D10" s="31" t="str">
        <f>VLOOKUP(A10,Master!$A:$H,4,FALSE)</f>
        <v>SJN</v>
      </c>
      <c r="E10" s="31" t="s">
        <v>4</v>
      </c>
      <c r="F10" s="31" t="s">
        <v>18</v>
      </c>
      <c r="G10" s="66">
        <f>VLOOKUP(A10,Master!$A:$H,7,FALSE)</f>
        <v>5</v>
      </c>
      <c r="H10" s="31" t="str">
        <f>VLOOKUP(A10,Master!$A:$H,8,FALSE)</f>
        <v>Girls</v>
      </c>
      <c r="I10" s="5" t="str">
        <f t="shared" si="0"/>
        <v>CTK1STM1</v>
      </c>
      <c r="J10" s="5" t="str">
        <f t="shared" si="1"/>
        <v>SJNSTM1</v>
      </c>
      <c r="K10" s="5" t="str">
        <f t="shared" si="2"/>
        <v>JUDJUD1</v>
      </c>
      <c r="L10" s="7">
        <f t="shared" si="3"/>
        <v>1</v>
      </c>
      <c r="N10" s="8" t="s">
        <v>12</v>
      </c>
      <c r="O10" s="19">
        <f t="shared" si="4"/>
        <v>10</v>
      </c>
      <c r="P10" s="19">
        <f t="shared" si="5"/>
        <v>5</v>
      </c>
      <c r="Q10" s="19">
        <f t="shared" si="6"/>
        <v>5</v>
      </c>
      <c r="R10" s="6">
        <f t="shared" si="7"/>
        <v>4</v>
      </c>
      <c r="S10" s="24">
        <f t="shared" si="8"/>
        <v>0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2.6" customHeight="1" x14ac:dyDescent="0.15">
      <c r="A11" s="29" t="s">
        <v>624</v>
      </c>
      <c r="B11" s="31">
        <f>VLOOKUP(A11,Master!$A:$H,2,FALSE)</f>
        <v>41216</v>
      </c>
      <c r="C11" s="65">
        <f>VLOOKUP(A11,Master!$A:$H,3,FALSE)</f>
        <v>0.54166666666666696</v>
      </c>
      <c r="D11" s="31" t="str">
        <f>VLOOKUP(A11,Master!$A:$H,4,FALSE)</f>
        <v>SJN</v>
      </c>
      <c r="E11" s="31" t="s">
        <v>13</v>
      </c>
      <c r="F11" s="31" t="s">
        <v>49</v>
      </c>
      <c r="G11" s="66">
        <f>VLOOKUP(A11,Master!$A:$H,7,FALSE)</f>
        <v>5</v>
      </c>
      <c r="H11" s="31" t="str">
        <f>VLOOKUP(A11,Master!$A:$H,8,FALSE)</f>
        <v>Girls</v>
      </c>
      <c r="I11" s="5" t="str">
        <f t="shared" si="0"/>
        <v>SJN2SCS1</v>
      </c>
      <c r="J11" s="5" t="str">
        <f t="shared" si="1"/>
        <v>SJNSCS1</v>
      </c>
      <c r="K11" s="5" t="str">
        <f t="shared" si="2"/>
        <v>NDANDA1</v>
      </c>
      <c r="L11" s="7">
        <f t="shared" si="3"/>
        <v>0</v>
      </c>
      <c r="N11" s="8" t="s">
        <v>48</v>
      </c>
      <c r="O11" s="19">
        <f t="shared" si="4"/>
        <v>10</v>
      </c>
      <c r="P11" s="19">
        <f t="shared" si="5"/>
        <v>4</v>
      </c>
      <c r="Q11" s="19">
        <f t="shared" si="6"/>
        <v>6</v>
      </c>
      <c r="R11" s="6">
        <f t="shared" si="7"/>
        <v>4</v>
      </c>
      <c r="S11" s="24">
        <f t="shared" si="8"/>
        <v>0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2.6" customHeight="1" x14ac:dyDescent="0.15">
      <c r="A12" s="29" t="s">
        <v>625</v>
      </c>
      <c r="B12" s="31">
        <f>VLOOKUP(A12,Master!$A:$H,2,FALSE)</f>
        <v>41216</v>
      </c>
      <c r="C12" s="65">
        <f>VLOOKUP(A12,Master!$A:$H,3,FALSE)</f>
        <v>0.5</v>
      </c>
      <c r="D12" s="31" t="str">
        <f>VLOOKUP(A12,Master!$A:$H,4,FALSE)</f>
        <v>OLA</v>
      </c>
      <c r="E12" s="31" t="s">
        <v>16</v>
      </c>
      <c r="F12" s="31" t="s">
        <v>15</v>
      </c>
      <c r="G12" s="66">
        <f>VLOOKUP(A12,Master!$A:$H,7,FALSE)</f>
        <v>5</v>
      </c>
      <c r="H12" s="31" t="str">
        <f>VLOOKUP(A12,Master!$A:$H,8,FALSE)</f>
        <v>Girls</v>
      </c>
      <c r="I12" s="5" t="str">
        <f t="shared" si="0"/>
        <v>CTK2IHM1</v>
      </c>
      <c r="J12" s="5" t="str">
        <f t="shared" si="1"/>
        <v>OLAIHM1</v>
      </c>
      <c r="K12" s="5" t="str">
        <f t="shared" si="2"/>
        <v>OLAOLA1</v>
      </c>
      <c r="L12" s="7">
        <f t="shared" si="3"/>
        <v>1</v>
      </c>
      <c r="N12" s="8" t="s">
        <v>20</v>
      </c>
      <c r="O12" s="19">
        <f t="shared" si="4"/>
        <v>10</v>
      </c>
      <c r="P12" s="19">
        <f t="shared" si="5"/>
        <v>5</v>
      </c>
      <c r="Q12" s="19">
        <f t="shared" si="6"/>
        <v>5</v>
      </c>
      <c r="R12" s="6">
        <f t="shared" si="7"/>
        <v>4</v>
      </c>
      <c r="S12" s="24">
        <f t="shared" si="8"/>
        <v>0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2.6" customHeight="1" x14ac:dyDescent="0.15">
      <c r="A13" s="29" t="s">
        <v>626</v>
      </c>
      <c r="B13" s="31">
        <f>VLOOKUP(A13,Master!$A:$H,2,FALSE)</f>
        <v>41223</v>
      </c>
      <c r="C13" s="65">
        <f>VLOOKUP(A13,Master!$A:$H,3,FALSE)</f>
        <v>0.5</v>
      </c>
      <c r="D13" s="31" t="str">
        <f>VLOOKUP(A13,Master!$A:$H,4,FALSE)</f>
        <v>SCS</v>
      </c>
      <c r="E13" s="31" t="s">
        <v>18</v>
      </c>
      <c r="F13" s="31" t="s">
        <v>13</v>
      </c>
      <c r="G13" s="66">
        <f>VLOOKUP(A13,Master!$A:$H,7,FALSE)</f>
        <v>5</v>
      </c>
      <c r="H13" s="31" t="str">
        <f>VLOOKUP(A13,Master!$A:$H,8,FALSE)</f>
        <v>Girls</v>
      </c>
      <c r="I13" s="5" t="str">
        <f t="shared" si="0"/>
        <v>STM1SJN2</v>
      </c>
      <c r="J13" s="5" t="str">
        <f t="shared" si="1"/>
        <v>SCSSJN2</v>
      </c>
      <c r="K13" s="5" t="str">
        <f t="shared" si="2"/>
        <v>OLAOLA2</v>
      </c>
      <c r="L13" s="7">
        <f t="shared" si="3"/>
        <v>0</v>
      </c>
      <c r="N13" s="8" t="s">
        <v>25</v>
      </c>
      <c r="O13" s="19">
        <f t="shared" si="4"/>
        <v>10</v>
      </c>
      <c r="P13" s="19">
        <f t="shared" si="5"/>
        <v>5</v>
      </c>
      <c r="Q13" s="19">
        <f t="shared" si="6"/>
        <v>5</v>
      </c>
      <c r="R13" s="6">
        <f t="shared" si="7"/>
        <v>5</v>
      </c>
      <c r="S13" s="24">
        <f t="shared" si="8"/>
        <v>0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2.6" customHeight="1" x14ac:dyDescent="0.15">
      <c r="A14" s="29" t="s">
        <v>627</v>
      </c>
      <c r="B14" s="31">
        <f>VLOOKUP(A14,Master!$A:$H,2,FALSE)</f>
        <v>41223</v>
      </c>
      <c r="C14" s="65">
        <f>VLOOKUP(A14,Master!$A:$H,3,FALSE)</f>
        <v>0.54166666666666696</v>
      </c>
      <c r="D14" s="31" t="str">
        <f>VLOOKUP(A14,Master!$A:$H,4,FALSE)</f>
        <v>CTK</v>
      </c>
      <c r="E14" s="31" t="s">
        <v>49</v>
      </c>
      <c r="F14" s="31" t="s">
        <v>16</v>
      </c>
      <c r="G14" s="66">
        <f>VLOOKUP(A14,Master!$A:$H,7,FALSE)</f>
        <v>5</v>
      </c>
      <c r="H14" s="31" t="str">
        <f>VLOOKUP(A14,Master!$A:$H,8,FALSE)</f>
        <v>Girls</v>
      </c>
      <c r="I14" s="5" t="str">
        <f t="shared" si="0"/>
        <v>SCS1CTK2</v>
      </c>
      <c r="J14" s="5" t="str">
        <f t="shared" si="1"/>
        <v>CTKCTK2</v>
      </c>
      <c r="K14" s="5" t="str">
        <f t="shared" si="2"/>
        <v>OLAOLA3</v>
      </c>
      <c r="L14" s="7">
        <f t="shared" si="3"/>
        <v>0</v>
      </c>
      <c r="N14" s="8" t="s">
        <v>47</v>
      </c>
      <c r="O14" s="19">
        <f t="shared" si="4"/>
        <v>10</v>
      </c>
      <c r="P14" s="19">
        <f t="shared" si="5"/>
        <v>5</v>
      </c>
      <c r="Q14" s="19">
        <f t="shared" si="6"/>
        <v>5</v>
      </c>
      <c r="R14" s="6">
        <f t="shared" si="7"/>
        <v>5</v>
      </c>
      <c r="S14" s="24">
        <f t="shared" si="8"/>
        <v>1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12.6" customHeight="1" x14ac:dyDescent="0.15">
      <c r="A15" s="29" t="s">
        <v>628</v>
      </c>
      <c r="B15" s="31">
        <f>VLOOKUP(A15,Master!$A:$H,2,FALSE)</f>
        <v>41223</v>
      </c>
      <c r="C15" s="65">
        <f>VLOOKUP(A15,Master!$A:$H,3,FALSE)</f>
        <v>0.45833333333333298</v>
      </c>
      <c r="D15" s="31" t="str">
        <f>VLOOKUP(A15,Master!$A:$H,4,FALSE)</f>
        <v>STM</v>
      </c>
      <c r="E15" s="31" t="s">
        <v>11</v>
      </c>
      <c r="F15" s="31" t="s">
        <v>43</v>
      </c>
      <c r="G15" s="66">
        <f>VLOOKUP(A15,Master!$A:$H,7,FALSE)</f>
        <v>5</v>
      </c>
      <c r="H15" s="31" t="str">
        <f>VLOOKUP(A15,Master!$A:$H,8,FALSE)</f>
        <v>Girls</v>
      </c>
      <c r="I15" s="5" t="str">
        <f t="shared" si="0"/>
        <v>CTK3JOE1</v>
      </c>
      <c r="J15" s="5" t="str">
        <f t="shared" si="1"/>
        <v>STMJOE1</v>
      </c>
      <c r="K15" s="5" t="str">
        <f t="shared" si="2"/>
        <v>SCSSCS1</v>
      </c>
      <c r="L15" s="7">
        <f t="shared" si="3"/>
        <v>0</v>
      </c>
      <c r="N15" s="8" t="s">
        <v>49</v>
      </c>
      <c r="O15" s="19">
        <f t="shared" si="4"/>
        <v>10</v>
      </c>
      <c r="P15" s="19">
        <f t="shared" si="5"/>
        <v>4</v>
      </c>
      <c r="Q15" s="19">
        <f t="shared" si="6"/>
        <v>6</v>
      </c>
      <c r="R15" s="6">
        <f t="shared" si="7"/>
        <v>4</v>
      </c>
      <c r="S15" s="24">
        <f t="shared" si="8"/>
        <v>1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2.6" customHeight="1" x14ac:dyDescent="0.15">
      <c r="A16" s="29" t="s">
        <v>629</v>
      </c>
      <c r="B16" s="31">
        <f>VLOOKUP(A16,Master!$A:$H,2,FALSE)</f>
        <v>41223</v>
      </c>
      <c r="C16" s="65">
        <f>VLOOKUP(A16,Master!$A:$H,3,FALSE)</f>
        <v>0.54166666666666696</v>
      </c>
      <c r="D16" s="31" t="str">
        <f>VLOOKUP(A16,Master!$A:$H,4,FALSE)</f>
        <v>OLA</v>
      </c>
      <c r="E16" s="31" t="s">
        <v>15</v>
      </c>
      <c r="F16" s="31" t="s">
        <v>19</v>
      </c>
      <c r="G16" s="66">
        <f>VLOOKUP(A16,Master!$A:$H,7,FALSE)</f>
        <v>5</v>
      </c>
      <c r="H16" s="31" t="str">
        <f>VLOOKUP(A16,Master!$A:$H,8,FALSE)</f>
        <v>Girls</v>
      </c>
      <c r="I16" s="5" t="str">
        <f t="shared" si="0"/>
        <v>IHM1SJN1</v>
      </c>
      <c r="J16" s="5" t="str">
        <f t="shared" si="1"/>
        <v>OLASJN1</v>
      </c>
      <c r="K16" s="5" t="str">
        <f t="shared" si="2"/>
        <v>SCSSCS2</v>
      </c>
      <c r="L16" s="7">
        <f t="shared" si="3"/>
        <v>4</v>
      </c>
      <c r="N16" s="8" t="s">
        <v>51</v>
      </c>
      <c r="O16" s="19">
        <f t="shared" si="4"/>
        <v>10</v>
      </c>
      <c r="P16" s="19">
        <f t="shared" si="5"/>
        <v>5</v>
      </c>
      <c r="Q16" s="19">
        <f t="shared" si="6"/>
        <v>5</v>
      </c>
      <c r="R16" s="6">
        <f t="shared" si="7"/>
        <v>1</v>
      </c>
      <c r="S16" s="24">
        <f t="shared" si="8"/>
        <v>1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8" ht="12.6" customHeight="1" x14ac:dyDescent="0.15">
      <c r="A17" s="29" t="s">
        <v>630</v>
      </c>
      <c r="B17" s="31">
        <f>VLOOKUP(A17,Master!$A:$H,2,FALSE)</f>
        <v>41223</v>
      </c>
      <c r="C17" s="65">
        <f>VLOOKUP(A17,Master!$A:$H,3,FALSE)</f>
        <v>0.58333333333333304</v>
      </c>
      <c r="D17" s="31" t="str">
        <f>VLOOKUP(A17,Master!$A:$H,4,FALSE)</f>
        <v>CTK</v>
      </c>
      <c r="E17" s="31" t="s">
        <v>25</v>
      </c>
      <c r="F17" s="31" t="s">
        <v>7</v>
      </c>
      <c r="G17" s="66">
        <f>VLOOKUP(A17,Master!$A:$H,7,FALSE)</f>
        <v>5</v>
      </c>
      <c r="H17" s="31" t="str">
        <f>VLOOKUP(A17,Master!$A:$H,8,FALSE)</f>
        <v>Girls</v>
      </c>
      <c r="I17" s="5" t="str">
        <f t="shared" si="0"/>
        <v>OLA2BRG1</v>
      </c>
      <c r="J17" s="5" t="str">
        <f t="shared" si="1"/>
        <v>CTKBRG1</v>
      </c>
      <c r="K17" s="5" t="str">
        <f t="shared" si="2"/>
        <v>SJNSJN1</v>
      </c>
      <c r="L17" s="7">
        <f t="shared" si="3"/>
        <v>0</v>
      </c>
      <c r="N17" s="8" t="s">
        <v>19</v>
      </c>
      <c r="O17" s="19">
        <f t="shared" si="4"/>
        <v>10</v>
      </c>
      <c r="P17" s="19">
        <f t="shared" si="5"/>
        <v>5</v>
      </c>
      <c r="Q17" s="19">
        <f t="shared" si="6"/>
        <v>5</v>
      </c>
      <c r="R17" s="6">
        <f t="shared" si="7"/>
        <v>5</v>
      </c>
      <c r="S17" s="24">
        <f t="shared" si="8"/>
        <v>0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8" ht="12.6" customHeight="1" x14ac:dyDescent="0.15">
      <c r="A18" s="29" t="s">
        <v>631</v>
      </c>
      <c r="B18" s="31">
        <f>VLOOKUP(A18,Master!$A:$H,2,FALSE)</f>
        <v>41223</v>
      </c>
      <c r="C18" s="65">
        <f>VLOOKUP(A18,Master!$A:$H,3,FALSE)</f>
        <v>0</v>
      </c>
      <c r="D18" s="31" t="str">
        <f>VLOOKUP(A18,Master!$A:$H,4,FALSE)</f>
        <v>BYE</v>
      </c>
      <c r="E18" s="31" t="s">
        <v>22</v>
      </c>
      <c r="F18" s="31" t="s">
        <v>12</v>
      </c>
      <c r="G18" s="66">
        <f>VLOOKUP(A18,Master!$A:$H,7,FALSE)</f>
        <v>5</v>
      </c>
      <c r="H18" s="31" t="str">
        <f>VLOOKUP(A18,Master!$A:$H,8,FALSE)</f>
        <v>Girls</v>
      </c>
      <c r="I18" s="5" t="str">
        <f t="shared" si="0"/>
        <v>STM2JUD1</v>
      </c>
      <c r="J18" s="5" t="str">
        <f t="shared" si="1"/>
        <v>BYEJUD1</v>
      </c>
      <c r="K18" s="5" t="str">
        <f t="shared" si="2"/>
        <v>SJNSJN2</v>
      </c>
      <c r="L18" s="7">
        <f t="shared" si="3"/>
        <v>0</v>
      </c>
      <c r="N18" s="8" t="s">
        <v>13</v>
      </c>
      <c r="O18" s="19">
        <f t="shared" si="4"/>
        <v>10</v>
      </c>
      <c r="P18" s="19">
        <f t="shared" si="5"/>
        <v>4</v>
      </c>
      <c r="Q18" s="19">
        <f t="shared" si="6"/>
        <v>6</v>
      </c>
      <c r="R18" s="6">
        <f t="shared" si="7"/>
        <v>4</v>
      </c>
      <c r="S18" s="24">
        <f t="shared" si="8"/>
        <v>1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8" ht="12.6" customHeight="1" x14ac:dyDescent="0.15">
      <c r="A19" s="29" t="s">
        <v>632</v>
      </c>
      <c r="B19" s="31">
        <f>VLOOKUP(A19,Master!$A:$H,2,FALSE)</f>
        <v>41223</v>
      </c>
      <c r="C19" s="65">
        <f>VLOOKUP(A19,Master!$A:$H,3,FALSE)</f>
        <v>0.5</v>
      </c>
      <c r="D19" s="31" t="str">
        <f>VLOOKUP(A19,Master!$A:$H,4,FALSE)</f>
        <v>MAR-K</v>
      </c>
      <c r="E19" s="31" t="s">
        <v>20</v>
      </c>
      <c r="F19" s="31" t="s">
        <v>26</v>
      </c>
      <c r="G19" s="66">
        <f>VLOOKUP(A19,Master!$A:$H,7,FALSE)</f>
        <v>5</v>
      </c>
      <c r="H19" s="31" t="str">
        <f>VLOOKUP(A19,Master!$A:$H,8,FALSE)</f>
        <v>Girls</v>
      </c>
      <c r="I19" s="5" t="str">
        <f t="shared" si="0"/>
        <v>OLA1SPC1</v>
      </c>
      <c r="J19" s="5" t="str">
        <f t="shared" si="1"/>
        <v>MAR-KSPC1</v>
      </c>
      <c r="K19" s="5" t="str">
        <f t="shared" si="2"/>
        <v>SPCSPC1</v>
      </c>
      <c r="L19" s="7">
        <f t="shared" si="3"/>
        <v>0</v>
      </c>
      <c r="N19" s="8" t="s">
        <v>26</v>
      </c>
      <c r="O19" s="19">
        <f t="shared" si="4"/>
        <v>10</v>
      </c>
      <c r="P19" s="19">
        <f t="shared" si="5"/>
        <v>5</v>
      </c>
      <c r="Q19" s="19">
        <f t="shared" si="6"/>
        <v>5</v>
      </c>
      <c r="R19" s="6">
        <f t="shared" si="7"/>
        <v>5</v>
      </c>
      <c r="S19" s="24">
        <f t="shared" si="8"/>
        <v>1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8" ht="12.6" customHeight="1" x14ac:dyDescent="0.15">
      <c r="A20" s="29" t="s">
        <v>633</v>
      </c>
      <c r="B20" s="31">
        <f>VLOOKUP(A20,Master!$A:$H,2,FALSE)</f>
        <v>41223</v>
      </c>
      <c r="C20" s="65">
        <f>VLOOKUP(A20,Master!$A:$H,3,FALSE)</f>
        <v>0.45833333333333298</v>
      </c>
      <c r="D20" s="31" t="str">
        <f>VLOOKUP(A20,Master!$A:$H,4,FALSE)</f>
        <v>HSP</v>
      </c>
      <c r="E20" s="31" t="s">
        <v>14</v>
      </c>
      <c r="F20" s="31" t="s">
        <v>17</v>
      </c>
      <c r="G20" s="66">
        <f>VLOOKUP(A20,Master!$A:$H,7,FALSE)</f>
        <v>5</v>
      </c>
      <c r="H20" s="31" t="str">
        <f>VLOOKUP(A20,Master!$A:$H,8,FALSE)</f>
        <v>Girls</v>
      </c>
      <c r="I20" s="5" t="str">
        <f t="shared" si="0"/>
        <v>SPC2BYE</v>
      </c>
      <c r="J20" s="5" t="str">
        <f t="shared" si="1"/>
        <v>HSPBYE</v>
      </c>
      <c r="K20" s="5" t="str">
        <f t="shared" si="2"/>
        <v>SPCSPC2</v>
      </c>
      <c r="L20" s="7">
        <f t="shared" si="3"/>
        <v>0</v>
      </c>
      <c r="N20" s="8" t="s">
        <v>14</v>
      </c>
      <c r="O20" s="19">
        <f t="shared" si="4"/>
        <v>10</v>
      </c>
      <c r="P20" s="19">
        <f t="shared" si="5"/>
        <v>4</v>
      </c>
      <c r="Q20" s="19">
        <f t="shared" si="6"/>
        <v>6</v>
      </c>
      <c r="R20" s="6">
        <f t="shared" si="7"/>
        <v>4</v>
      </c>
      <c r="S20" s="24">
        <f t="shared" si="8"/>
        <v>1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8" ht="12.6" customHeight="1" x14ac:dyDescent="0.15">
      <c r="A21" s="29" t="s">
        <v>634</v>
      </c>
      <c r="B21" s="31">
        <f>VLOOKUP(A21,Master!$A:$H,2,FALSE)</f>
        <v>41223</v>
      </c>
      <c r="C21" s="65">
        <f>VLOOKUP(A21,Master!$A:$H,3,FALSE)</f>
        <v>0.54166666666666696</v>
      </c>
      <c r="D21" s="31" t="str">
        <f>VLOOKUP(A21,Master!$A:$H,4,FALSE)</f>
        <v>BRG</v>
      </c>
      <c r="E21" s="31" t="s">
        <v>42</v>
      </c>
      <c r="F21" s="31" t="s">
        <v>51</v>
      </c>
      <c r="G21" s="66">
        <f>VLOOKUP(A21,Master!$A:$H,7,FALSE)</f>
        <v>5</v>
      </c>
      <c r="H21" s="31" t="str">
        <f>VLOOKUP(A21,Master!$A:$H,8,FALSE)</f>
        <v>Girls</v>
      </c>
      <c r="I21" s="5" t="str">
        <f t="shared" si="0"/>
        <v>HSP1SCS2</v>
      </c>
      <c r="J21" s="5" t="str">
        <f t="shared" si="1"/>
        <v>BRGSCS2</v>
      </c>
      <c r="K21" s="5" t="str">
        <f t="shared" si="2"/>
        <v>STMSTM1</v>
      </c>
      <c r="L21" s="7">
        <f t="shared" si="3"/>
        <v>0</v>
      </c>
      <c r="N21" s="8" t="s">
        <v>18</v>
      </c>
      <c r="O21" s="19">
        <f t="shared" si="4"/>
        <v>10</v>
      </c>
      <c r="P21" s="19">
        <f t="shared" si="5"/>
        <v>5</v>
      </c>
      <c r="Q21" s="19">
        <f t="shared" si="6"/>
        <v>5</v>
      </c>
      <c r="R21" s="6">
        <f t="shared" si="7"/>
        <v>5</v>
      </c>
      <c r="S21" s="24">
        <f t="shared" si="8"/>
        <v>1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8" ht="12.6" customHeight="1" x14ac:dyDescent="0.15">
      <c r="A22" s="29" t="s">
        <v>635</v>
      </c>
      <c r="B22" s="31">
        <f>VLOOKUP(A22,Master!$A:$H,2,FALSE)</f>
        <v>41223</v>
      </c>
      <c r="C22" s="65">
        <f>VLOOKUP(A22,Master!$A:$H,3,FALSE)</f>
        <v>0.5</v>
      </c>
      <c r="D22" s="31" t="str">
        <f>VLOOKUP(A22,Master!$A:$H,4,FALSE)</f>
        <v>JOE</v>
      </c>
      <c r="E22" s="31" t="s">
        <v>48</v>
      </c>
      <c r="F22" s="31" t="s">
        <v>9</v>
      </c>
      <c r="G22" s="66">
        <f>VLOOKUP(A22,Master!$A:$H,7,FALSE)</f>
        <v>5</v>
      </c>
      <c r="H22" s="31" t="str">
        <f>VLOOKUP(A22,Master!$A:$H,8,FALSE)</f>
        <v>Girls</v>
      </c>
      <c r="I22" s="5" t="str">
        <f t="shared" si="0"/>
        <v>NDA1BRG2</v>
      </c>
      <c r="J22" s="5" t="str">
        <f t="shared" si="1"/>
        <v>JOEBRG2</v>
      </c>
      <c r="K22" s="5" t="str">
        <f t="shared" si="2"/>
        <v>STMSTM2</v>
      </c>
      <c r="L22" s="7">
        <f t="shared" si="3"/>
        <v>0</v>
      </c>
      <c r="N22" s="8" t="s">
        <v>22</v>
      </c>
      <c r="O22" s="19">
        <f t="shared" si="4"/>
        <v>10</v>
      </c>
      <c r="P22" s="19">
        <f t="shared" si="5"/>
        <v>5</v>
      </c>
      <c r="Q22" s="19">
        <f t="shared" si="6"/>
        <v>5</v>
      </c>
      <c r="R22" s="6">
        <f t="shared" si="7"/>
        <v>5</v>
      </c>
      <c r="S22" s="24">
        <f t="shared" si="8"/>
        <v>0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8" ht="12.6" customHeight="1" x14ac:dyDescent="0.15">
      <c r="A23" s="29" t="s">
        <v>636</v>
      </c>
      <c r="B23" s="31">
        <f>VLOOKUP(A23,Master!$A:$H,2,FALSE)</f>
        <v>41223</v>
      </c>
      <c r="C23" s="65">
        <f>VLOOKUP(A23,Master!$A:$H,3,FALSE)</f>
        <v>0.41666666666666702</v>
      </c>
      <c r="D23" s="31" t="str">
        <f>VLOOKUP(A23,Master!$A:$H,4,FALSE)</f>
        <v>STM</v>
      </c>
      <c r="E23" s="31" t="s">
        <v>47</v>
      </c>
      <c r="F23" s="31" t="s">
        <v>4</v>
      </c>
      <c r="G23" s="66">
        <f>VLOOKUP(A23,Master!$A:$H,7,FALSE)</f>
        <v>5</v>
      </c>
      <c r="H23" s="31" t="str">
        <f>VLOOKUP(A23,Master!$A:$H,8,FALSE)</f>
        <v>Girls</v>
      </c>
      <c r="I23" s="5" t="str">
        <f t="shared" si="0"/>
        <v>OLA3CTK1</v>
      </c>
      <c r="J23" s="5" t="str">
        <f t="shared" si="1"/>
        <v>STMCTK1</v>
      </c>
      <c r="K23" s="5" t="str">
        <f t="shared" si="2"/>
        <v>BYEBYE</v>
      </c>
      <c r="L23" s="7">
        <f t="shared" si="3"/>
        <v>0</v>
      </c>
      <c r="N23" s="8" t="s">
        <v>17</v>
      </c>
      <c r="O23" s="19">
        <f t="shared" si="4"/>
        <v>10</v>
      </c>
      <c r="P23" s="19">
        <f t="shared" si="5"/>
        <v>10</v>
      </c>
      <c r="Q23" s="19">
        <f t="shared" si="6"/>
        <v>0</v>
      </c>
      <c r="R23" s="6">
        <f t="shared" si="7"/>
        <v>10</v>
      </c>
      <c r="S23" s="24">
        <f t="shared" si="8"/>
        <v>0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8" ht="12.6" customHeight="1" x14ac:dyDescent="0.15">
      <c r="A24" s="29" t="s">
        <v>637</v>
      </c>
      <c r="B24" s="31">
        <f>VLOOKUP(A24,Master!$A:$H,2,FALSE)</f>
        <v>41230</v>
      </c>
      <c r="C24" s="65">
        <f>VLOOKUP(A24,Master!$A:$H,3,FALSE)</f>
        <v>0.54166666666666696</v>
      </c>
      <c r="D24" s="31" t="str">
        <f>VLOOKUP(A24,Master!$A:$H,4,FALSE)</f>
        <v>SPC</v>
      </c>
      <c r="E24" s="31" t="s">
        <v>4</v>
      </c>
      <c r="F24" s="31" t="s">
        <v>48</v>
      </c>
      <c r="G24" s="66">
        <f>VLOOKUP(A24,Master!$A:$H,7,FALSE)</f>
        <v>5</v>
      </c>
      <c r="H24" s="31" t="str">
        <f>VLOOKUP(A24,Master!$A:$H,8,FALSE)</f>
        <v>Girls</v>
      </c>
      <c r="I24" s="5" t="str">
        <f t="shared" si="0"/>
        <v>CTK1NDA1</v>
      </c>
      <c r="J24" s="5" t="str">
        <f t="shared" si="1"/>
        <v>SPCNDA1</v>
      </c>
      <c r="K24" s="5" t="e">
        <f>CONCATENATE(LEFT(#REF!,3),#REF!)</f>
        <v>#REF!</v>
      </c>
      <c r="L24" s="7">
        <f t="shared" si="3"/>
        <v>0</v>
      </c>
    </row>
    <row r="25" spans="1:38" ht="12.6" customHeight="1" x14ac:dyDescent="0.15">
      <c r="A25" s="29" t="s">
        <v>638</v>
      </c>
      <c r="B25" s="31">
        <f>VLOOKUP(A25,Master!$A:$H,2,FALSE)</f>
        <v>41230</v>
      </c>
      <c r="C25" s="65">
        <f>VLOOKUP(A25,Master!$A:$H,3,FALSE)</f>
        <v>0.5</v>
      </c>
      <c r="D25" s="31" t="str">
        <f>VLOOKUP(A25,Master!$A:$H,4,FALSE)</f>
        <v>STM</v>
      </c>
      <c r="E25" s="31" t="s">
        <v>13</v>
      </c>
      <c r="F25" s="31" t="s">
        <v>47</v>
      </c>
      <c r="G25" s="66">
        <f>VLOOKUP(A25,Master!$A:$H,7,FALSE)</f>
        <v>5</v>
      </c>
      <c r="H25" s="31" t="str">
        <f>VLOOKUP(A25,Master!$A:$H,8,FALSE)</f>
        <v>Girls</v>
      </c>
      <c r="I25" s="5" t="str">
        <f t="shared" si="0"/>
        <v>SJN2OLA3</v>
      </c>
      <c r="J25" s="5" t="str">
        <f t="shared" si="1"/>
        <v>STMOLA3</v>
      </c>
      <c r="K25" s="5" t="e">
        <f>CONCATENATE(LEFT(#REF!,3),#REF!)</f>
        <v>#REF!</v>
      </c>
      <c r="L25" s="7">
        <f t="shared" si="3"/>
        <v>0</v>
      </c>
      <c r="P25" s="72" t="s">
        <v>27</v>
      </c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</row>
    <row r="26" spans="1:38" ht="12.6" customHeight="1" x14ac:dyDescent="0.15">
      <c r="A26" s="29" t="s">
        <v>639</v>
      </c>
      <c r="B26" s="31">
        <f>VLOOKUP(A26,Master!$A:$H,2,FALSE)</f>
        <v>41230</v>
      </c>
      <c r="C26" s="65">
        <f>VLOOKUP(A26,Master!$A:$H,3,FALSE)</f>
        <v>0.54166666666666696</v>
      </c>
      <c r="D26" s="31" t="str">
        <f>VLOOKUP(A26,Master!$A:$H,4,FALSE)</f>
        <v>SCS</v>
      </c>
      <c r="E26" s="31" t="s">
        <v>16</v>
      </c>
      <c r="F26" s="31" t="s">
        <v>18</v>
      </c>
      <c r="G26" s="66">
        <f>VLOOKUP(A26,Master!$A:$H,7,FALSE)</f>
        <v>5</v>
      </c>
      <c r="H26" s="31" t="str">
        <f>VLOOKUP(A26,Master!$A:$H,8,FALSE)</f>
        <v>Girls</v>
      </c>
      <c r="I26" s="5" t="str">
        <f t="shared" si="0"/>
        <v>CTK2STM1</v>
      </c>
      <c r="J26" s="5" t="str">
        <f t="shared" si="1"/>
        <v>SCSSTM1</v>
      </c>
      <c r="K26" s="5"/>
      <c r="L26" s="7"/>
      <c r="M26" s="5"/>
      <c r="O26" s="9"/>
      <c r="P26" s="10" t="str">
        <f>N2</f>
        <v>BRG1</v>
      </c>
      <c r="Q26" s="10" t="str">
        <f>N3</f>
        <v>BRG2</v>
      </c>
      <c r="R26" s="10" t="str">
        <f>N4</f>
        <v>CTK1</v>
      </c>
      <c r="S26" s="10" t="str">
        <f>N5</f>
        <v>CTK2</v>
      </c>
      <c r="T26" s="10" t="str">
        <f>N6</f>
        <v>CTK3</v>
      </c>
      <c r="U26" s="10" t="str">
        <f>N7</f>
        <v>HSP1</v>
      </c>
      <c r="V26" s="10" t="str">
        <f>N8</f>
        <v>IHM1</v>
      </c>
      <c r="W26" s="10" t="str">
        <f>N9</f>
        <v>JOE1</v>
      </c>
      <c r="X26" s="10" t="str">
        <f>N10</f>
        <v>JUD1</v>
      </c>
      <c r="Y26" s="10" t="str">
        <f>N11</f>
        <v>NDA1</v>
      </c>
      <c r="Z26" s="10" t="str">
        <f>N12</f>
        <v>OLA1</v>
      </c>
      <c r="AA26" s="10" t="str">
        <f>N13</f>
        <v>OLA2</v>
      </c>
      <c r="AB26" s="10" t="str">
        <f>N14</f>
        <v>OLA3</v>
      </c>
      <c r="AC26" s="10" t="str">
        <f>N15</f>
        <v>SCS1</v>
      </c>
      <c r="AD26" s="10" t="str">
        <f>N16</f>
        <v>SCS2</v>
      </c>
      <c r="AE26" s="10" t="str">
        <f>N17</f>
        <v>SJN1</v>
      </c>
      <c r="AF26" s="10" t="str">
        <f>N18</f>
        <v>SJN2</v>
      </c>
      <c r="AG26" s="10" t="str">
        <f>N19</f>
        <v>SPC1</v>
      </c>
      <c r="AH26" s="10" t="str">
        <f>N20</f>
        <v>SPC2</v>
      </c>
      <c r="AI26" s="10" t="str">
        <f>N21</f>
        <v>STM1</v>
      </c>
      <c r="AJ26" s="10" t="str">
        <f>N22</f>
        <v>STM2</v>
      </c>
      <c r="AK26" s="10" t="str">
        <f>N23</f>
        <v>BYE</v>
      </c>
      <c r="AL26" s="10" t="s">
        <v>29</v>
      </c>
    </row>
    <row r="27" spans="1:38" ht="12.6" customHeight="1" x14ac:dyDescent="0.15">
      <c r="A27" s="29" t="s">
        <v>640</v>
      </c>
      <c r="B27" s="31">
        <f>VLOOKUP(A27,Master!$A:$H,2,FALSE)</f>
        <v>41230</v>
      </c>
      <c r="C27" s="65">
        <f>VLOOKUP(A27,Master!$A:$H,3,FALSE)</f>
        <v>0.625</v>
      </c>
      <c r="D27" s="31" t="str">
        <f>VLOOKUP(A27,Master!$A:$H,4,FALSE)</f>
        <v>CTK</v>
      </c>
      <c r="E27" s="31" t="s">
        <v>43</v>
      </c>
      <c r="F27" s="31" t="s">
        <v>7</v>
      </c>
      <c r="G27" s="66">
        <f>VLOOKUP(A27,Master!$A:$H,7,FALSE)</f>
        <v>5</v>
      </c>
      <c r="H27" s="31" t="str">
        <f>VLOOKUP(A27,Master!$A:$H,8,FALSE)</f>
        <v>Girls</v>
      </c>
      <c r="I27" s="5" t="str">
        <f t="shared" si="0"/>
        <v>JOE1BRG1</v>
      </c>
      <c r="J27" s="5" t="str">
        <f t="shared" si="1"/>
        <v>CTKBRG1</v>
      </c>
      <c r="K27" s="5"/>
      <c r="L27" s="7"/>
      <c r="M27" s="5"/>
      <c r="N27" s="77" t="s">
        <v>41</v>
      </c>
      <c r="O27" s="8" t="str">
        <f t="shared" ref="O27:O48" si="9">N2</f>
        <v>BRG1</v>
      </c>
      <c r="P27" s="10"/>
      <c r="Q27" s="40">
        <f>SUM(COUNTIF($I$2:$I$111,CONCATENATE($O27,$Q$26)))</f>
        <v>0</v>
      </c>
      <c r="R27" s="40">
        <f>SUM(COUNTIF($I$2:$I$111,CONCATENATE($O27,$R$26)))</f>
        <v>0</v>
      </c>
      <c r="S27" s="40">
        <f>SUM(COUNTIF($I$2:$I$111,CONCATENATE($O27,$S$26)))</f>
        <v>0</v>
      </c>
      <c r="T27" s="40">
        <f>SUM(COUNTIF($I$2:$I$111,CONCATENATE($O27,$T$26)))</f>
        <v>0</v>
      </c>
      <c r="U27" s="40">
        <f>SUM(COUNTIF($I$2:$I$111,CONCATENATE($O27,$U$26)))</f>
        <v>0</v>
      </c>
      <c r="V27" s="40">
        <f t="shared" ref="V27:V32" si="10">SUM(COUNTIF($I$2:$I$111,CONCATENATE($O27,$V$26)))</f>
        <v>1</v>
      </c>
      <c r="W27" s="40">
        <f t="shared" ref="W27:W33" si="11">SUM(COUNTIF($I$2:$I$111,CONCATENATE($O27,$W$26)))</f>
        <v>0</v>
      </c>
      <c r="X27" s="40">
        <f t="shared" ref="X27:X34" si="12">SUM(COUNTIF($I$2:$I$111,CONCATENATE($O27,$X$26)))</f>
        <v>1</v>
      </c>
      <c r="Y27" s="40">
        <f t="shared" ref="Y27:Y35" si="13">SUM(COUNTIF($I$2:$I$111,CONCATENATE($O27,$Y$26)))</f>
        <v>0</v>
      </c>
      <c r="Z27" s="40">
        <f t="shared" ref="Z27:Z36" si="14">SUM(COUNTIF($I$2:$I$111,CONCATENATE($O27,$Z$26)))</f>
        <v>0</v>
      </c>
      <c r="AA27" s="40">
        <f t="shared" ref="AA27:AA37" si="15">SUM(COUNTIF($I$2:$I$111,CONCATENATE($O27,$AA$26)))</f>
        <v>0</v>
      </c>
      <c r="AB27" s="40">
        <f t="shared" ref="AB27:AB38" si="16">SUM(COUNTIF($I$2:$I$111,CONCATENATE($O27,$AB$26)))</f>
        <v>0</v>
      </c>
      <c r="AC27" s="40">
        <f t="shared" ref="AC27:AC39" si="17">SUM(COUNTIF($I$2:$I$111,CONCATENATE($O27,$AC$26)))</f>
        <v>0</v>
      </c>
      <c r="AD27" s="40">
        <f t="shared" ref="AD27:AD40" si="18">SUM(COUNTIF($I$2:$I$111,CONCATENATE($O27,$AD$26)))</f>
        <v>0</v>
      </c>
      <c r="AE27" s="40">
        <f t="shared" ref="AE27:AE41" si="19">SUM(COUNTIF($I$2:$I$111,CONCATENATE($O27,$AE$26)))</f>
        <v>1</v>
      </c>
      <c r="AF27" s="40">
        <f t="shared" ref="AF27:AF42" si="20">SUM(COUNTIF($I$2:$I$111,CONCATENATE($O27,$AF$26)))</f>
        <v>0</v>
      </c>
      <c r="AG27" s="40">
        <f t="shared" ref="AG27:AG43" si="21">SUM(COUNTIF($I$2:$I$111,CONCATENATE($O27,$AG$26)))</f>
        <v>0</v>
      </c>
      <c r="AH27" s="40">
        <f t="shared" ref="AH27:AH44" si="22">SUM(COUNTIF($I$2:$I$111,CONCATENATE($O27,$AH$26)))</f>
        <v>1</v>
      </c>
      <c r="AI27" s="40">
        <f t="shared" ref="AI27:AI45" si="23">SUM(COUNTIF($I$2:$I$111,CONCATENATE($O27,$AI$26)))</f>
        <v>0</v>
      </c>
      <c r="AJ27" s="40">
        <f t="shared" ref="AJ27:AJ46" si="24">SUM(COUNTIF($I$2:$I$111,CONCATENATE($O27,$AJ$26)))</f>
        <v>1</v>
      </c>
      <c r="AK27" s="40">
        <f t="shared" ref="AK27:AK47" si="25">SUM(COUNTIF($I$2:$I$111,CONCATENATE($O27,$AK$26)))</f>
        <v>0</v>
      </c>
      <c r="AL27" s="23">
        <f t="shared" ref="AL27:AL48" si="26">SUM(P27:AK27)</f>
        <v>5</v>
      </c>
    </row>
    <row r="28" spans="1:38" ht="12.6" customHeight="1" x14ac:dyDescent="0.15">
      <c r="A28" s="29" t="s">
        <v>641</v>
      </c>
      <c r="B28" s="31">
        <f>VLOOKUP(A28,Master!$A:$H,2,FALSE)</f>
        <v>41230</v>
      </c>
      <c r="C28" s="65">
        <f>VLOOKUP(A28,Master!$A:$H,3,FALSE)</f>
        <v>0.45833333333333298</v>
      </c>
      <c r="D28" s="31" t="str">
        <f>VLOOKUP(A28,Master!$A:$H,4,FALSE)</f>
        <v>BRG</v>
      </c>
      <c r="E28" s="31" t="s">
        <v>19</v>
      </c>
      <c r="F28" s="31" t="s">
        <v>11</v>
      </c>
      <c r="G28" s="66">
        <f>VLOOKUP(A28,Master!$A:$H,7,FALSE)</f>
        <v>5</v>
      </c>
      <c r="H28" s="31" t="str">
        <f>VLOOKUP(A28,Master!$A:$H,8,FALSE)</f>
        <v>Girls</v>
      </c>
      <c r="I28" s="5" t="str">
        <f t="shared" si="0"/>
        <v>SJN1CTK3</v>
      </c>
      <c r="J28" s="5" t="str">
        <f t="shared" si="1"/>
        <v>BRGCTK3</v>
      </c>
      <c r="K28" s="5"/>
      <c r="L28" s="7"/>
      <c r="M28" s="5"/>
      <c r="N28" s="78"/>
      <c r="O28" s="8" t="str">
        <f t="shared" si="9"/>
        <v>BRG2</v>
      </c>
      <c r="P28" s="40">
        <f>COUNTIF($I$2:$I$111,CONCATENATE($O$28,P$26))</f>
        <v>0</v>
      </c>
      <c r="Q28" s="10"/>
      <c r="R28" s="40">
        <f>SUM(COUNTIF($I$2:$I$111,CONCATENATE($O28,$R$26)))</f>
        <v>0</v>
      </c>
      <c r="S28" s="40">
        <f>SUM(COUNTIF($I$2:$I$111,CONCATENATE($O28,$S$26)))</f>
        <v>0</v>
      </c>
      <c r="T28" s="40">
        <f>SUM(COUNTIF($I$2:$I$111,CONCATENATE($O28,$T$26)))</f>
        <v>0</v>
      </c>
      <c r="U28" s="40">
        <f>SUM(COUNTIF($I$2:$I$111,CONCATENATE($O28,$U$26)))</f>
        <v>1</v>
      </c>
      <c r="V28" s="40">
        <f t="shared" si="10"/>
        <v>0</v>
      </c>
      <c r="W28" s="40">
        <f t="shared" si="11"/>
        <v>1</v>
      </c>
      <c r="X28" s="40">
        <f t="shared" si="12"/>
        <v>0</v>
      </c>
      <c r="Y28" s="40">
        <f t="shared" si="13"/>
        <v>0</v>
      </c>
      <c r="Z28" s="40">
        <f t="shared" si="14"/>
        <v>1</v>
      </c>
      <c r="AA28" s="40">
        <f t="shared" si="15"/>
        <v>1</v>
      </c>
      <c r="AB28" s="40">
        <f t="shared" si="16"/>
        <v>1</v>
      </c>
      <c r="AC28" s="40">
        <f t="shared" si="17"/>
        <v>0</v>
      </c>
      <c r="AD28" s="40">
        <f t="shared" si="18"/>
        <v>0</v>
      </c>
      <c r="AE28" s="40">
        <f t="shared" si="19"/>
        <v>0</v>
      </c>
      <c r="AF28" s="40">
        <f t="shared" si="20"/>
        <v>0</v>
      </c>
      <c r="AG28" s="40">
        <f t="shared" si="21"/>
        <v>0</v>
      </c>
      <c r="AH28" s="40">
        <f t="shared" si="22"/>
        <v>0</v>
      </c>
      <c r="AI28" s="40">
        <f t="shared" si="23"/>
        <v>0</v>
      </c>
      <c r="AJ28" s="40">
        <f t="shared" si="24"/>
        <v>0</v>
      </c>
      <c r="AK28" s="40">
        <f t="shared" si="25"/>
        <v>1</v>
      </c>
      <c r="AL28" s="23">
        <f t="shared" si="26"/>
        <v>6</v>
      </c>
    </row>
    <row r="29" spans="1:38" ht="12.6" customHeight="1" x14ac:dyDescent="0.15">
      <c r="A29" s="29" t="s">
        <v>642</v>
      </c>
      <c r="B29" s="31">
        <f>VLOOKUP(A29,Master!$A:$H,2,FALSE)</f>
        <v>41230</v>
      </c>
      <c r="C29" s="65">
        <f>VLOOKUP(A29,Master!$A:$H,3,FALSE)</f>
        <v>0.5</v>
      </c>
      <c r="D29" s="31" t="str">
        <f>VLOOKUP(A29,Master!$A:$H,4,FALSE)</f>
        <v>OLA</v>
      </c>
      <c r="E29" s="31" t="s">
        <v>49</v>
      </c>
      <c r="F29" s="31" t="s">
        <v>15</v>
      </c>
      <c r="G29" s="66">
        <f>VLOOKUP(A29,Master!$A:$H,7,FALSE)</f>
        <v>5</v>
      </c>
      <c r="H29" s="31" t="str">
        <f>VLOOKUP(A29,Master!$A:$H,8,FALSE)</f>
        <v>Girls</v>
      </c>
      <c r="I29" s="5" t="str">
        <f t="shared" si="0"/>
        <v>SCS1IHM1</v>
      </c>
      <c r="J29" s="5" t="str">
        <f t="shared" si="1"/>
        <v>OLAIHM1</v>
      </c>
      <c r="K29" s="5"/>
      <c r="L29" s="7"/>
      <c r="M29" s="5"/>
      <c r="N29" s="78"/>
      <c r="O29" s="8" t="str">
        <f t="shared" si="9"/>
        <v>CTK1</v>
      </c>
      <c r="P29" s="40">
        <f>COUNTIF($I$2:$I$111,CONCATENATE($O$29,P$26))</f>
        <v>0</v>
      </c>
      <c r="Q29" s="40">
        <f>COUNTIF($I$2:$I$111,CONCATENATE($O$29,Q$26))</f>
        <v>0</v>
      </c>
      <c r="R29" s="10"/>
      <c r="S29" s="40">
        <f>SUM(COUNTIF($I$2:$I$111,CONCATENATE($O29,$S$26)))</f>
        <v>0</v>
      </c>
      <c r="T29" s="40">
        <f>SUM(COUNTIF($I$2:$I$111,CONCATENATE($O29,$T$26)))</f>
        <v>0</v>
      </c>
      <c r="U29" s="40">
        <f>SUM(COUNTIF($I$2:$I$111,CONCATENATE($O29,$U$26)))</f>
        <v>0</v>
      </c>
      <c r="V29" s="40">
        <f t="shared" si="10"/>
        <v>0</v>
      </c>
      <c r="W29" s="40">
        <f t="shared" si="11"/>
        <v>0</v>
      </c>
      <c r="X29" s="40">
        <f t="shared" si="12"/>
        <v>0</v>
      </c>
      <c r="Y29" s="40">
        <f t="shared" si="13"/>
        <v>1</v>
      </c>
      <c r="Z29" s="40">
        <f t="shared" si="14"/>
        <v>0</v>
      </c>
      <c r="AA29" s="40">
        <f t="shared" si="15"/>
        <v>0</v>
      </c>
      <c r="AB29" s="40">
        <f t="shared" si="16"/>
        <v>0</v>
      </c>
      <c r="AC29" s="40">
        <f t="shared" si="17"/>
        <v>0</v>
      </c>
      <c r="AD29" s="40">
        <f t="shared" si="18"/>
        <v>0</v>
      </c>
      <c r="AE29" s="40">
        <f t="shared" si="19"/>
        <v>1</v>
      </c>
      <c r="AF29" s="40">
        <f t="shared" si="20"/>
        <v>0</v>
      </c>
      <c r="AG29" s="40">
        <f t="shared" si="21"/>
        <v>0</v>
      </c>
      <c r="AH29" s="40">
        <f t="shared" si="22"/>
        <v>0</v>
      </c>
      <c r="AI29" s="40">
        <f t="shared" si="23"/>
        <v>1</v>
      </c>
      <c r="AJ29" s="40">
        <f t="shared" si="24"/>
        <v>1</v>
      </c>
      <c r="AK29" s="40">
        <f t="shared" si="25"/>
        <v>1</v>
      </c>
      <c r="AL29" s="23">
        <f t="shared" si="26"/>
        <v>5</v>
      </c>
    </row>
    <row r="30" spans="1:38" ht="12.6" customHeight="1" x14ac:dyDescent="0.15">
      <c r="A30" s="29" t="s">
        <v>643</v>
      </c>
      <c r="B30" s="31">
        <f>VLOOKUP(A30,Master!$A:$H,2,FALSE)</f>
        <v>41230</v>
      </c>
      <c r="C30" s="65">
        <f>VLOOKUP(A30,Master!$A:$H,3,FALSE)</f>
        <v>0.33333333333333331</v>
      </c>
      <c r="D30" s="31" t="str">
        <f>VLOOKUP(A30,Master!$A:$H,4,FALSE)</f>
        <v>IHM</v>
      </c>
      <c r="E30" s="31" t="s">
        <v>12</v>
      </c>
      <c r="F30" s="31" t="s">
        <v>25</v>
      </c>
      <c r="G30" s="66">
        <f>VLOOKUP(A30,Master!$A:$H,7,FALSE)</f>
        <v>5</v>
      </c>
      <c r="H30" s="31" t="str">
        <f>VLOOKUP(A30,Master!$A:$H,8,FALSE)</f>
        <v>Girls</v>
      </c>
      <c r="I30" s="5" t="str">
        <f t="shared" si="0"/>
        <v>JUD1OLA2</v>
      </c>
      <c r="J30" s="5" t="str">
        <f t="shared" si="1"/>
        <v>IHMOLA2</v>
      </c>
      <c r="K30" s="5"/>
      <c r="L30" s="7"/>
      <c r="M30" s="5"/>
      <c r="N30" s="78"/>
      <c r="O30" s="8" t="str">
        <f t="shared" si="9"/>
        <v>CTK2</v>
      </c>
      <c r="P30" s="40">
        <f>COUNTIF($I$2:$I$111,CONCATENATE($O$30,P$26))</f>
        <v>0</v>
      </c>
      <c r="Q30" s="40">
        <f>COUNTIF($I$2:$I$111,CONCATENATE($O$30,Q$26))</f>
        <v>0</v>
      </c>
      <c r="R30" s="40">
        <f>COUNTIF($I$2:$I$111,CONCATENATE($O$30,R$26))</f>
        <v>0</v>
      </c>
      <c r="S30" s="10"/>
      <c r="T30" s="40">
        <f>SUM(COUNTIF($I$2:$I$111,CONCATENATE($O30,$T$26)))</f>
        <v>0</v>
      </c>
      <c r="U30" s="40">
        <f>SUM(COUNTIF($I$2:$I$111,CONCATENATE($O30,$U$26)))</f>
        <v>0</v>
      </c>
      <c r="V30" s="40">
        <f t="shared" si="10"/>
        <v>1</v>
      </c>
      <c r="W30" s="40">
        <f t="shared" si="11"/>
        <v>0</v>
      </c>
      <c r="X30" s="40">
        <f t="shared" si="12"/>
        <v>0</v>
      </c>
      <c r="Y30" s="40">
        <f t="shared" si="13"/>
        <v>1</v>
      </c>
      <c r="Z30" s="40">
        <f t="shared" si="14"/>
        <v>0</v>
      </c>
      <c r="AA30" s="40">
        <f t="shared" si="15"/>
        <v>0</v>
      </c>
      <c r="AB30" s="40">
        <f t="shared" si="16"/>
        <v>0</v>
      </c>
      <c r="AC30" s="40">
        <f t="shared" si="17"/>
        <v>0</v>
      </c>
      <c r="AD30" s="40">
        <f t="shared" si="18"/>
        <v>0</v>
      </c>
      <c r="AE30" s="40">
        <f t="shared" si="19"/>
        <v>0</v>
      </c>
      <c r="AF30" s="40">
        <f t="shared" si="20"/>
        <v>0</v>
      </c>
      <c r="AG30" s="40">
        <f t="shared" si="21"/>
        <v>0</v>
      </c>
      <c r="AH30" s="40">
        <f t="shared" si="22"/>
        <v>0</v>
      </c>
      <c r="AI30" s="40">
        <f t="shared" si="23"/>
        <v>1</v>
      </c>
      <c r="AJ30" s="40">
        <f t="shared" si="24"/>
        <v>1</v>
      </c>
      <c r="AK30" s="40">
        <f t="shared" si="25"/>
        <v>1</v>
      </c>
      <c r="AL30" s="23">
        <f t="shared" si="26"/>
        <v>5</v>
      </c>
    </row>
    <row r="31" spans="1:38" ht="12.6" customHeight="1" x14ac:dyDescent="0.15">
      <c r="A31" s="29" t="s">
        <v>644</v>
      </c>
      <c r="B31" s="31">
        <f>VLOOKUP(A31,Master!$A:$H,2,FALSE)</f>
        <v>41230</v>
      </c>
      <c r="C31" s="65">
        <f>VLOOKUP(A31,Master!$A:$H,3,FALSE)</f>
        <v>0</v>
      </c>
      <c r="D31" s="31" t="str">
        <f>VLOOKUP(A31,Master!$A:$H,4,FALSE)</f>
        <v>BYE</v>
      </c>
      <c r="E31" s="31" t="s">
        <v>26</v>
      </c>
      <c r="F31" s="31" t="s">
        <v>22</v>
      </c>
      <c r="G31" s="66">
        <f>VLOOKUP(A31,Master!$A:$H,7,FALSE)</f>
        <v>5</v>
      </c>
      <c r="H31" s="31" t="str">
        <f>VLOOKUP(A31,Master!$A:$H,8,FALSE)</f>
        <v>Girls</v>
      </c>
      <c r="I31" s="5" t="str">
        <f t="shared" si="0"/>
        <v>SPC1STM2</v>
      </c>
      <c r="J31" s="5" t="str">
        <f t="shared" si="1"/>
        <v>BYESTM2</v>
      </c>
      <c r="K31" s="5"/>
      <c r="L31" s="7"/>
      <c r="M31" s="5"/>
      <c r="N31" s="78"/>
      <c r="O31" s="8" t="str">
        <f t="shared" si="9"/>
        <v>CTK3</v>
      </c>
      <c r="P31" s="40">
        <f>COUNTIF($I$2:$I$111,CONCATENATE($O$31,P$26))</f>
        <v>1</v>
      </c>
      <c r="Q31" s="40">
        <f>COUNTIF($I$2:$I$111,CONCATENATE($O$31,Q$26))</f>
        <v>1</v>
      </c>
      <c r="R31" s="40">
        <f>COUNTIF($I$2:$I$111,CONCATENATE($O$31,R$26))</f>
        <v>0</v>
      </c>
      <c r="S31" s="40">
        <f>COUNTIF($I$2:$I$111,CONCATENATE($O$31,S$26))</f>
        <v>0</v>
      </c>
      <c r="T31" s="10"/>
      <c r="U31" s="40">
        <f>SUM(COUNTIF($I$2:$I$111,CONCATENATE($O31,$U$26)))</f>
        <v>0</v>
      </c>
      <c r="V31" s="40">
        <f t="shared" si="10"/>
        <v>0</v>
      </c>
      <c r="W31" s="40">
        <f t="shared" si="11"/>
        <v>1</v>
      </c>
      <c r="X31" s="40">
        <f t="shared" si="12"/>
        <v>0</v>
      </c>
      <c r="Y31" s="40">
        <f t="shared" si="13"/>
        <v>0</v>
      </c>
      <c r="Z31" s="40">
        <f t="shared" si="14"/>
        <v>0</v>
      </c>
      <c r="AA31" s="40">
        <f t="shared" si="15"/>
        <v>1</v>
      </c>
      <c r="AB31" s="40">
        <f t="shared" si="16"/>
        <v>0</v>
      </c>
      <c r="AC31" s="40">
        <f t="shared" si="17"/>
        <v>0</v>
      </c>
      <c r="AD31" s="40">
        <f t="shared" si="18"/>
        <v>1</v>
      </c>
      <c r="AE31" s="40">
        <f t="shared" si="19"/>
        <v>0</v>
      </c>
      <c r="AF31" s="40">
        <f t="shared" si="20"/>
        <v>0</v>
      </c>
      <c r="AG31" s="40">
        <f t="shared" si="21"/>
        <v>0</v>
      </c>
      <c r="AH31" s="40">
        <f t="shared" si="22"/>
        <v>0</v>
      </c>
      <c r="AI31" s="40">
        <f t="shared" si="23"/>
        <v>0</v>
      </c>
      <c r="AJ31" s="40">
        <f t="shared" si="24"/>
        <v>0</v>
      </c>
      <c r="AK31" s="40">
        <f t="shared" si="25"/>
        <v>0</v>
      </c>
      <c r="AL31" s="23">
        <f t="shared" si="26"/>
        <v>5</v>
      </c>
    </row>
    <row r="32" spans="1:38" ht="12.6" customHeight="1" x14ac:dyDescent="0.15">
      <c r="A32" s="29" t="s">
        <v>645</v>
      </c>
      <c r="B32" s="31">
        <f>VLOOKUP(A32,Master!$A:$H,2,FALSE)</f>
        <v>41230</v>
      </c>
      <c r="C32" s="65">
        <f>VLOOKUP(A32,Master!$A:$H,3,FALSE)</f>
        <v>0.5</v>
      </c>
      <c r="D32" s="31" t="str">
        <f>VLOOKUP(A32,Master!$A:$H,4,FALSE)</f>
        <v>HSP</v>
      </c>
      <c r="E32" s="31" t="s">
        <v>20</v>
      </c>
      <c r="F32" s="31" t="s">
        <v>14</v>
      </c>
      <c r="G32" s="66">
        <f>VLOOKUP(A32,Master!$A:$H,7,FALSE)</f>
        <v>5</v>
      </c>
      <c r="H32" s="31" t="str">
        <f>VLOOKUP(A32,Master!$A:$H,8,FALSE)</f>
        <v>Girls</v>
      </c>
      <c r="I32" s="5" t="str">
        <f t="shared" si="0"/>
        <v>OLA1SPC2</v>
      </c>
      <c r="J32" s="5" t="str">
        <f t="shared" si="1"/>
        <v>HSPSPC2</v>
      </c>
      <c r="K32" s="5"/>
      <c r="L32" s="7"/>
      <c r="M32" s="5"/>
      <c r="N32" s="78"/>
      <c r="O32" s="8" t="str">
        <f t="shared" si="9"/>
        <v>HSP1</v>
      </c>
      <c r="P32" s="40">
        <f>COUNTIF($I$2:$I$111,CONCATENATE($O$32,P$26))</f>
        <v>0</v>
      </c>
      <c r="Q32" s="40">
        <f>COUNTIF($I$2:$I$111,CONCATENATE($O$32,Q$26))</f>
        <v>0</v>
      </c>
      <c r="R32" s="40">
        <f>COUNTIF($I$2:$I$111,CONCATENATE($O$32,R$26))</f>
        <v>1</v>
      </c>
      <c r="S32" s="40">
        <f>COUNTIF($I$2:$I$111,CONCATENATE($O$32,S$26))</f>
        <v>1</v>
      </c>
      <c r="T32" s="40">
        <f>COUNTIF($I$2:$I$111,CONCATENATE($O$32,T$26))</f>
        <v>0</v>
      </c>
      <c r="U32" s="10"/>
      <c r="V32" s="40">
        <f t="shared" si="10"/>
        <v>0</v>
      </c>
      <c r="W32" s="40">
        <f t="shared" si="11"/>
        <v>0</v>
      </c>
      <c r="X32" s="40">
        <f t="shared" si="12"/>
        <v>0</v>
      </c>
      <c r="Y32" s="40">
        <f t="shared" si="13"/>
        <v>0</v>
      </c>
      <c r="Z32" s="40">
        <f t="shared" si="14"/>
        <v>0</v>
      </c>
      <c r="AA32" s="40">
        <f t="shared" si="15"/>
        <v>0</v>
      </c>
      <c r="AB32" s="40">
        <f t="shared" si="16"/>
        <v>1</v>
      </c>
      <c r="AC32" s="40">
        <f t="shared" si="17"/>
        <v>0</v>
      </c>
      <c r="AD32" s="40">
        <f t="shared" si="18"/>
        <v>1</v>
      </c>
      <c r="AE32" s="40">
        <f t="shared" si="19"/>
        <v>0</v>
      </c>
      <c r="AF32" s="40">
        <f t="shared" si="20"/>
        <v>0</v>
      </c>
      <c r="AG32" s="40">
        <f t="shared" si="21"/>
        <v>0</v>
      </c>
      <c r="AH32" s="40">
        <f t="shared" si="22"/>
        <v>0</v>
      </c>
      <c r="AI32" s="40">
        <f t="shared" si="23"/>
        <v>1</v>
      </c>
      <c r="AJ32" s="40">
        <f t="shared" si="24"/>
        <v>0</v>
      </c>
      <c r="AK32" s="40">
        <f t="shared" si="25"/>
        <v>0</v>
      </c>
      <c r="AL32" s="23">
        <f t="shared" si="26"/>
        <v>5</v>
      </c>
    </row>
    <row r="33" spans="1:38" ht="12.6" customHeight="1" x14ac:dyDescent="0.15">
      <c r="A33" s="29" t="s">
        <v>646</v>
      </c>
      <c r="B33" s="31">
        <f>VLOOKUP(A33,Master!$A:$H,2,FALSE)</f>
        <v>41230</v>
      </c>
      <c r="C33" s="65">
        <f>VLOOKUP(A33,Master!$A:$H,3,FALSE)</f>
        <v>0.66666666666666696</v>
      </c>
      <c r="D33" s="31" t="str">
        <f>VLOOKUP(A33,Master!$A:$H,4,FALSE)</f>
        <v>CTK</v>
      </c>
      <c r="E33" s="31" t="s">
        <v>51</v>
      </c>
      <c r="F33" s="31" t="s">
        <v>17</v>
      </c>
      <c r="G33" s="66">
        <f>VLOOKUP(A33,Master!$A:$H,7,FALSE)</f>
        <v>5</v>
      </c>
      <c r="H33" s="31" t="str">
        <f>VLOOKUP(A33,Master!$A:$H,8,FALSE)</f>
        <v>Girls</v>
      </c>
      <c r="I33" s="5" t="str">
        <f t="shared" si="0"/>
        <v>SCS2BYE</v>
      </c>
      <c r="J33" s="5" t="str">
        <f t="shared" si="1"/>
        <v>CTKBYE</v>
      </c>
      <c r="K33" s="5"/>
      <c r="L33" s="7"/>
      <c r="M33" s="5"/>
      <c r="N33" s="78"/>
      <c r="O33" s="8" t="str">
        <f t="shared" si="9"/>
        <v>IHM1</v>
      </c>
      <c r="P33" s="40">
        <f t="shared" ref="P33:U33" si="27">COUNTIF($I$2:$I$111,CONCATENATE($O$33,P$26))</f>
        <v>0</v>
      </c>
      <c r="Q33" s="40">
        <f t="shared" si="27"/>
        <v>0</v>
      </c>
      <c r="R33" s="40">
        <f t="shared" si="27"/>
        <v>0</v>
      </c>
      <c r="S33" s="40">
        <f t="shared" si="27"/>
        <v>0</v>
      </c>
      <c r="T33" s="40">
        <f t="shared" si="27"/>
        <v>1</v>
      </c>
      <c r="U33" s="40">
        <f t="shared" si="27"/>
        <v>0</v>
      </c>
      <c r="V33" s="10"/>
      <c r="W33" s="40">
        <f t="shared" si="11"/>
        <v>0</v>
      </c>
      <c r="X33" s="40">
        <f t="shared" si="12"/>
        <v>1</v>
      </c>
      <c r="Y33" s="40">
        <f t="shared" si="13"/>
        <v>0</v>
      </c>
      <c r="Z33" s="40">
        <f t="shared" si="14"/>
        <v>0</v>
      </c>
      <c r="AA33" s="40">
        <f t="shared" si="15"/>
        <v>0</v>
      </c>
      <c r="AB33" s="40">
        <f t="shared" si="16"/>
        <v>0</v>
      </c>
      <c r="AC33" s="40">
        <f t="shared" si="17"/>
        <v>0</v>
      </c>
      <c r="AD33" s="40">
        <f t="shared" si="18"/>
        <v>0</v>
      </c>
      <c r="AE33" s="40">
        <f t="shared" si="19"/>
        <v>1</v>
      </c>
      <c r="AF33" s="40">
        <f t="shared" si="20"/>
        <v>0</v>
      </c>
      <c r="AG33" s="40">
        <f t="shared" si="21"/>
        <v>1</v>
      </c>
      <c r="AH33" s="40">
        <f t="shared" si="22"/>
        <v>0</v>
      </c>
      <c r="AI33" s="40">
        <f t="shared" si="23"/>
        <v>1</v>
      </c>
      <c r="AJ33" s="40">
        <f t="shared" si="24"/>
        <v>0</v>
      </c>
      <c r="AK33" s="40">
        <f t="shared" si="25"/>
        <v>0</v>
      </c>
      <c r="AL33" s="23">
        <f t="shared" si="26"/>
        <v>5</v>
      </c>
    </row>
    <row r="34" spans="1:38" ht="12.6" customHeight="1" x14ac:dyDescent="0.15">
      <c r="A34" s="29" t="s">
        <v>647</v>
      </c>
      <c r="B34" s="31">
        <f>VLOOKUP(A34,Master!$A:$H,2,FALSE)</f>
        <v>41230</v>
      </c>
      <c r="C34" s="65">
        <f>VLOOKUP(A34,Master!$A:$H,3,FALSE)</f>
        <v>0.500000000000001</v>
      </c>
      <c r="D34" s="31" t="str">
        <f>VLOOKUP(A34,Master!$A:$H,4,FALSE)</f>
        <v>JOE</v>
      </c>
      <c r="E34" s="31" t="s">
        <v>9</v>
      </c>
      <c r="F34" s="31" t="s">
        <v>42</v>
      </c>
      <c r="G34" s="66">
        <f>VLOOKUP(A34,Master!$A:$H,7,FALSE)</f>
        <v>5</v>
      </c>
      <c r="H34" s="31" t="str">
        <f>VLOOKUP(A34,Master!$A:$H,8,FALSE)</f>
        <v>Girls</v>
      </c>
      <c r="I34" s="5" t="str">
        <f t="shared" si="0"/>
        <v>BRG2HSP1</v>
      </c>
      <c r="J34" s="5" t="str">
        <f t="shared" si="1"/>
        <v>JOEHSP1</v>
      </c>
      <c r="K34" s="5"/>
      <c r="L34" s="7"/>
      <c r="M34" s="5"/>
      <c r="N34" s="78"/>
      <c r="O34" s="8" t="str">
        <f t="shared" si="9"/>
        <v>JOE1</v>
      </c>
      <c r="P34" s="40">
        <f t="shared" ref="P34:V34" si="28">COUNTIF($I$2:$I$111,CONCATENATE($O$34,P$26))</f>
        <v>1</v>
      </c>
      <c r="Q34" s="40">
        <f t="shared" si="28"/>
        <v>0</v>
      </c>
      <c r="R34" s="40">
        <f t="shared" si="28"/>
        <v>1</v>
      </c>
      <c r="S34" s="40">
        <f t="shared" si="28"/>
        <v>0</v>
      </c>
      <c r="T34" s="40">
        <f t="shared" si="28"/>
        <v>0</v>
      </c>
      <c r="U34" s="40">
        <f t="shared" si="28"/>
        <v>0</v>
      </c>
      <c r="V34" s="40">
        <f t="shared" si="28"/>
        <v>0</v>
      </c>
      <c r="W34" s="10"/>
      <c r="X34" s="40">
        <f t="shared" si="12"/>
        <v>0</v>
      </c>
      <c r="Y34" s="40">
        <f t="shared" si="13"/>
        <v>0</v>
      </c>
      <c r="Z34" s="40">
        <f t="shared" si="14"/>
        <v>0</v>
      </c>
      <c r="AA34" s="40">
        <f t="shared" si="15"/>
        <v>0</v>
      </c>
      <c r="AB34" s="40">
        <f t="shared" si="16"/>
        <v>0</v>
      </c>
      <c r="AC34" s="40">
        <f t="shared" si="17"/>
        <v>0</v>
      </c>
      <c r="AD34" s="40">
        <f t="shared" si="18"/>
        <v>1</v>
      </c>
      <c r="AE34" s="40">
        <f t="shared" si="19"/>
        <v>1</v>
      </c>
      <c r="AF34" s="40">
        <f t="shared" si="20"/>
        <v>1</v>
      </c>
      <c r="AG34" s="40">
        <f t="shared" si="21"/>
        <v>0</v>
      </c>
      <c r="AH34" s="40">
        <f t="shared" si="22"/>
        <v>0</v>
      </c>
      <c r="AI34" s="40">
        <f t="shared" si="23"/>
        <v>0</v>
      </c>
      <c r="AJ34" s="40">
        <f t="shared" si="24"/>
        <v>0</v>
      </c>
      <c r="AK34" s="40">
        <f t="shared" si="25"/>
        <v>0</v>
      </c>
      <c r="AL34" s="23">
        <f t="shared" si="26"/>
        <v>5</v>
      </c>
    </row>
    <row r="35" spans="1:38" ht="12.6" customHeight="1" x14ac:dyDescent="0.15">
      <c r="A35" s="29" t="s">
        <v>648</v>
      </c>
      <c r="B35" s="31">
        <f>VLOOKUP(A35,Master!$A:$H,2,FALSE)</f>
        <v>41244</v>
      </c>
      <c r="C35" s="65">
        <f>VLOOKUP(A35,Master!$A:$H,3,FALSE)</f>
        <v>0.58333333333333304</v>
      </c>
      <c r="D35" s="31" t="str">
        <f>VLOOKUP(A35,Master!$A:$H,4,FALSE)</f>
        <v>CTK</v>
      </c>
      <c r="E35" s="31" t="s">
        <v>9</v>
      </c>
      <c r="F35" s="31" t="s">
        <v>17</v>
      </c>
      <c r="G35" s="66">
        <f>VLOOKUP(A35,Master!$A:$H,7,FALSE)</f>
        <v>5</v>
      </c>
      <c r="H35" s="31" t="str">
        <f>VLOOKUP(A35,Master!$A:$H,8,FALSE)</f>
        <v>Girls</v>
      </c>
      <c r="I35" s="5" t="str">
        <f t="shared" si="0"/>
        <v>BRG2BYE</v>
      </c>
      <c r="J35" s="5" t="str">
        <f t="shared" si="1"/>
        <v>CTKBYE</v>
      </c>
      <c r="K35" s="5"/>
      <c r="L35" s="7"/>
      <c r="M35" s="5"/>
      <c r="N35" s="78"/>
      <c r="O35" s="8" t="str">
        <f t="shared" si="9"/>
        <v>JUD1</v>
      </c>
      <c r="P35" s="40">
        <f t="shared" ref="P35:W35" si="29">COUNTIF($I$2:$I$111,CONCATENATE($O$35,P$26))</f>
        <v>0</v>
      </c>
      <c r="Q35" s="40">
        <f t="shared" si="29"/>
        <v>0</v>
      </c>
      <c r="R35" s="40">
        <f t="shared" si="29"/>
        <v>0</v>
      </c>
      <c r="S35" s="40">
        <f t="shared" si="29"/>
        <v>0</v>
      </c>
      <c r="T35" s="40">
        <f t="shared" si="29"/>
        <v>1</v>
      </c>
      <c r="U35" s="40">
        <f t="shared" si="29"/>
        <v>0</v>
      </c>
      <c r="V35" s="40">
        <f t="shared" si="29"/>
        <v>0</v>
      </c>
      <c r="W35" s="40">
        <f t="shared" si="29"/>
        <v>1</v>
      </c>
      <c r="X35" s="10"/>
      <c r="Y35" s="40">
        <f t="shared" si="13"/>
        <v>0</v>
      </c>
      <c r="Z35" s="40">
        <f t="shared" si="14"/>
        <v>1</v>
      </c>
      <c r="AA35" s="40">
        <f t="shared" si="15"/>
        <v>1</v>
      </c>
      <c r="AB35" s="40">
        <f t="shared" si="16"/>
        <v>0</v>
      </c>
      <c r="AC35" s="40">
        <f t="shared" si="17"/>
        <v>0</v>
      </c>
      <c r="AD35" s="40">
        <f t="shared" si="18"/>
        <v>0</v>
      </c>
      <c r="AE35" s="40">
        <f t="shared" si="19"/>
        <v>0</v>
      </c>
      <c r="AF35" s="40">
        <f t="shared" si="20"/>
        <v>0</v>
      </c>
      <c r="AG35" s="40">
        <f t="shared" si="21"/>
        <v>1</v>
      </c>
      <c r="AH35" s="40">
        <f t="shared" si="22"/>
        <v>0</v>
      </c>
      <c r="AI35" s="40">
        <f t="shared" si="23"/>
        <v>0</v>
      </c>
      <c r="AJ35" s="40">
        <f t="shared" si="24"/>
        <v>0</v>
      </c>
      <c r="AK35" s="40">
        <f t="shared" si="25"/>
        <v>0</v>
      </c>
      <c r="AL35" s="23">
        <f t="shared" si="26"/>
        <v>5</v>
      </c>
    </row>
    <row r="36" spans="1:38" ht="12.6" customHeight="1" x14ac:dyDescent="0.15">
      <c r="A36" s="29" t="s">
        <v>649</v>
      </c>
      <c r="B36" s="31">
        <f>VLOOKUP(A36,Master!$A:$H,2,FALSE)</f>
        <v>41244</v>
      </c>
      <c r="C36" s="65">
        <f>VLOOKUP(A36,Master!$A:$H,3,FALSE)</f>
        <v>0.45833333333333298</v>
      </c>
      <c r="D36" s="31" t="str">
        <f>VLOOKUP(A36,Master!$A:$H,4,FALSE)</f>
        <v>SJN</v>
      </c>
      <c r="E36" s="31" t="s">
        <v>42</v>
      </c>
      <c r="F36" s="31" t="s">
        <v>4</v>
      </c>
      <c r="G36" s="66">
        <f>VLOOKUP(A36,Master!$A:$H,7,FALSE)</f>
        <v>5</v>
      </c>
      <c r="H36" s="31" t="str">
        <f>VLOOKUP(A36,Master!$A:$H,8,FALSE)</f>
        <v>Girls</v>
      </c>
      <c r="I36" s="5" t="str">
        <f t="shared" si="0"/>
        <v>HSP1CTK1</v>
      </c>
      <c r="J36" s="5" t="str">
        <f t="shared" si="1"/>
        <v>SJNCTK1</v>
      </c>
      <c r="K36" s="5"/>
      <c r="L36" s="7"/>
      <c r="M36" s="5"/>
      <c r="N36" s="78"/>
      <c r="O36" s="8" t="str">
        <f t="shared" si="9"/>
        <v>NDA1</v>
      </c>
      <c r="P36" s="40">
        <f t="shared" ref="P36:X36" si="30">COUNTIF($I$2:$I$111,CONCATENATE($O$36,P$26))</f>
        <v>0</v>
      </c>
      <c r="Q36" s="40">
        <f t="shared" si="30"/>
        <v>1</v>
      </c>
      <c r="R36" s="40">
        <f t="shared" si="30"/>
        <v>0</v>
      </c>
      <c r="S36" s="40">
        <f t="shared" si="30"/>
        <v>0</v>
      </c>
      <c r="T36" s="40">
        <f t="shared" si="30"/>
        <v>0</v>
      </c>
      <c r="U36" s="40">
        <f t="shared" si="30"/>
        <v>1</v>
      </c>
      <c r="V36" s="40">
        <f t="shared" si="30"/>
        <v>1</v>
      </c>
      <c r="W36" s="40">
        <f t="shared" si="30"/>
        <v>0</v>
      </c>
      <c r="X36" s="40">
        <f t="shared" si="30"/>
        <v>0</v>
      </c>
      <c r="Y36" s="10"/>
      <c r="Z36" s="40">
        <f t="shared" si="14"/>
        <v>0</v>
      </c>
      <c r="AA36" s="40">
        <f t="shared" si="15"/>
        <v>0</v>
      </c>
      <c r="AB36" s="40">
        <f t="shared" si="16"/>
        <v>1</v>
      </c>
      <c r="AC36" s="40">
        <f t="shared" si="17"/>
        <v>1</v>
      </c>
      <c r="AD36" s="40">
        <f t="shared" si="18"/>
        <v>0</v>
      </c>
      <c r="AE36" s="40">
        <f t="shared" si="19"/>
        <v>0</v>
      </c>
      <c r="AF36" s="40">
        <f t="shared" si="20"/>
        <v>1</v>
      </c>
      <c r="AG36" s="40">
        <f t="shared" si="21"/>
        <v>0</v>
      </c>
      <c r="AH36" s="40">
        <f t="shared" si="22"/>
        <v>0</v>
      </c>
      <c r="AI36" s="40">
        <f t="shared" si="23"/>
        <v>0</v>
      </c>
      <c r="AJ36" s="40">
        <f t="shared" si="24"/>
        <v>0</v>
      </c>
      <c r="AK36" s="40">
        <f t="shared" si="25"/>
        <v>0</v>
      </c>
      <c r="AL36" s="23">
        <f t="shared" si="26"/>
        <v>6</v>
      </c>
    </row>
    <row r="37" spans="1:38" ht="12.6" customHeight="1" x14ac:dyDescent="0.15">
      <c r="A37" s="29" t="s">
        <v>650</v>
      </c>
      <c r="B37" s="31">
        <f>VLOOKUP(A37,Master!$A:$H,2,FALSE)</f>
        <v>41244</v>
      </c>
      <c r="C37" s="65">
        <f>VLOOKUP(A37,Master!$A:$H,3,FALSE)</f>
        <v>0.54166666666666696</v>
      </c>
      <c r="D37" s="31" t="str">
        <f>VLOOKUP(A37,Master!$A:$H,4,FALSE)</f>
        <v>OLA</v>
      </c>
      <c r="E37" s="31" t="s">
        <v>48</v>
      </c>
      <c r="F37" s="31" t="s">
        <v>13</v>
      </c>
      <c r="G37" s="66">
        <f>VLOOKUP(A37,Master!$A:$H,7,FALSE)</f>
        <v>5</v>
      </c>
      <c r="H37" s="31" t="str">
        <f>VLOOKUP(A37,Master!$A:$H,8,FALSE)</f>
        <v>Girls</v>
      </c>
      <c r="I37" s="5" t="str">
        <f t="shared" si="0"/>
        <v>NDA1SJN2</v>
      </c>
      <c r="J37" s="5" t="str">
        <f t="shared" si="1"/>
        <v>OLASJN2</v>
      </c>
      <c r="K37" s="5"/>
      <c r="L37" s="7"/>
      <c r="M37" s="5"/>
      <c r="N37" s="78"/>
      <c r="O37" s="8" t="str">
        <f t="shared" si="9"/>
        <v>OLA1</v>
      </c>
      <c r="P37" s="40">
        <f t="shared" ref="P37:Y37" si="31">COUNTIF($I$2:$I$111,CONCATENATE($O$37,P$26))</f>
        <v>0</v>
      </c>
      <c r="Q37" s="40">
        <f t="shared" si="31"/>
        <v>0</v>
      </c>
      <c r="R37" s="40">
        <f t="shared" si="31"/>
        <v>1</v>
      </c>
      <c r="S37" s="40">
        <f t="shared" si="31"/>
        <v>1</v>
      </c>
      <c r="T37" s="40">
        <f t="shared" si="31"/>
        <v>0</v>
      </c>
      <c r="U37" s="40">
        <f t="shared" si="31"/>
        <v>0</v>
      </c>
      <c r="V37" s="40">
        <f t="shared" si="31"/>
        <v>0</v>
      </c>
      <c r="W37" s="40">
        <f t="shared" si="31"/>
        <v>0</v>
      </c>
      <c r="X37" s="40">
        <f t="shared" si="31"/>
        <v>0</v>
      </c>
      <c r="Y37" s="40">
        <f t="shared" si="31"/>
        <v>0</v>
      </c>
      <c r="Z37" s="10"/>
      <c r="AA37" s="40">
        <f t="shared" si="15"/>
        <v>0</v>
      </c>
      <c r="AB37" s="40">
        <f t="shared" si="16"/>
        <v>0</v>
      </c>
      <c r="AC37" s="40">
        <f t="shared" si="17"/>
        <v>0</v>
      </c>
      <c r="AD37" s="40">
        <f t="shared" si="18"/>
        <v>1</v>
      </c>
      <c r="AE37" s="40">
        <f t="shared" si="19"/>
        <v>0</v>
      </c>
      <c r="AF37" s="40">
        <f t="shared" si="20"/>
        <v>0</v>
      </c>
      <c r="AG37" s="40">
        <f t="shared" si="21"/>
        <v>1</v>
      </c>
      <c r="AH37" s="40">
        <f t="shared" si="22"/>
        <v>1</v>
      </c>
      <c r="AI37" s="40">
        <f t="shared" si="23"/>
        <v>0</v>
      </c>
      <c r="AJ37" s="40">
        <f t="shared" si="24"/>
        <v>0</v>
      </c>
      <c r="AK37" s="40">
        <f t="shared" si="25"/>
        <v>0</v>
      </c>
      <c r="AL37" s="23">
        <f t="shared" si="26"/>
        <v>5</v>
      </c>
    </row>
    <row r="38" spans="1:38" ht="12.6" customHeight="1" x14ac:dyDescent="0.15">
      <c r="A38" s="29" t="s">
        <v>651</v>
      </c>
      <c r="B38" s="31">
        <f>VLOOKUP(A38,Master!$A:$H,2,FALSE)</f>
        <v>41244</v>
      </c>
      <c r="C38" s="65">
        <f>VLOOKUP(A38,Master!$A:$H,3,FALSE)</f>
        <v>0.54166666666666696</v>
      </c>
      <c r="D38" s="31" t="str">
        <f>VLOOKUP(A38,Master!$A:$H,4,FALSE)</f>
        <v>CTK</v>
      </c>
      <c r="E38" s="31" t="s">
        <v>47</v>
      </c>
      <c r="F38" s="31" t="s">
        <v>16</v>
      </c>
      <c r="G38" s="66">
        <f>VLOOKUP(A38,Master!$A:$H,7,FALSE)</f>
        <v>5</v>
      </c>
      <c r="H38" s="31" t="str">
        <f>VLOOKUP(A38,Master!$A:$H,8,FALSE)</f>
        <v>Girls</v>
      </c>
      <c r="I38" s="5" t="str">
        <f t="shared" si="0"/>
        <v>OLA3CTK2</v>
      </c>
      <c r="J38" s="5" t="str">
        <f t="shared" si="1"/>
        <v>CTKCTK2</v>
      </c>
      <c r="K38" s="5"/>
      <c r="L38" s="7"/>
      <c r="M38" s="5"/>
      <c r="N38" s="78"/>
      <c r="O38" s="8" t="str">
        <f t="shared" si="9"/>
        <v>OLA2</v>
      </c>
      <c r="P38" s="40">
        <f t="shared" ref="P38:Z38" si="32">COUNTIF($I$2:$I$111,CONCATENATE($O$38,P$26))</f>
        <v>1</v>
      </c>
      <c r="Q38" s="40">
        <f t="shared" si="32"/>
        <v>0</v>
      </c>
      <c r="R38" s="40">
        <f t="shared" si="32"/>
        <v>1</v>
      </c>
      <c r="S38" s="40">
        <f t="shared" si="32"/>
        <v>1</v>
      </c>
      <c r="T38" s="40">
        <f t="shared" si="32"/>
        <v>0</v>
      </c>
      <c r="U38" s="40">
        <f t="shared" si="32"/>
        <v>0</v>
      </c>
      <c r="V38" s="40">
        <f t="shared" si="32"/>
        <v>0</v>
      </c>
      <c r="W38" s="40">
        <f t="shared" si="32"/>
        <v>0</v>
      </c>
      <c r="X38" s="40">
        <f t="shared" si="32"/>
        <v>0</v>
      </c>
      <c r="Y38" s="40">
        <f t="shared" si="32"/>
        <v>0</v>
      </c>
      <c r="Z38" s="40">
        <f t="shared" si="32"/>
        <v>0</v>
      </c>
      <c r="AA38" s="10"/>
      <c r="AB38" s="40">
        <f t="shared" si="16"/>
        <v>0</v>
      </c>
      <c r="AC38" s="40">
        <f t="shared" si="17"/>
        <v>0</v>
      </c>
      <c r="AD38" s="40">
        <f t="shared" si="18"/>
        <v>1</v>
      </c>
      <c r="AE38" s="40">
        <f t="shared" si="19"/>
        <v>0</v>
      </c>
      <c r="AF38" s="40">
        <f t="shared" si="20"/>
        <v>0</v>
      </c>
      <c r="AG38" s="40">
        <f t="shared" si="21"/>
        <v>1</v>
      </c>
      <c r="AH38" s="40">
        <f t="shared" si="22"/>
        <v>0</v>
      </c>
      <c r="AI38" s="40">
        <f t="shared" si="23"/>
        <v>0</v>
      </c>
      <c r="AJ38" s="40">
        <f t="shared" si="24"/>
        <v>0</v>
      </c>
      <c r="AK38" s="40">
        <f t="shared" si="25"/>
        <v>0</v>
      </c>
      <c r="AL38" s="23">
        <f t="shared" si="26"/>
        <v>5</v>
      </c>
    </row>
    <row r="39" spans="1:38" ht="12.6" customHeight="1" x14ac:dyDescent="0.15">
      <c r="A39" s="29" t="s">
        <v>652</v>
      </c>
      <c r="B39" s="31">
        <f>VLOOKUP(A39,Master!$A:$H,2,FALSE)</f>
        <v>41244</v>
      </c>
      <c r="C39" s="65">
        <f>VLOOKUP(A39,Master!$A:$H,3,FALSE)</f>
        <v>0.54166666666666696</v>
      </c>
      <c r="D39" s="31" t="str">
        <f>VLOOKUP(A39,Master!$A:$H,4,FALSE)</f>
        <v>STM</v>
      </c>
      <c r="E39" s="31" t="s">
        <v>12</v>
      </c>
      <c r="F39" s="31" t="s">
        <v>43</v>
      </c>
      <c r="G39" s="66">
        <f>VLOOKUP(A39,Master!$A:$H,7,FALSE)</f>
        <v>5</v>
      </c>
      <c r="H39" s="31" t="str">
        <f>VLOOKUP(A39,Master!$A:$H,8,FALSE)</f>
        <v>Girls</v>
      </c>
      <c r="I39" s="5" t="str">
        <f t="shared" si="0"/>
        <v>JUD1JOE1</v>
      </c>
      <c r="J39" s="5" t="str">
        <f t="shared" si="1"/>
        <v>STMJOE1</v>
      </c>
      <c r="K39" s="5"/>
      <c r="L39" s="7"/>
      <c r="M39" s="5"/>
      <c r="N39" s="78"/>
      <c r="O39" s="8" t="str">
        <f t="shared" si="9"/>
        <v>OLA3</v>
      </c>
      <c r="P39" s="40">
        <f t="shared" ref="P39:AA39" si="33">COUNTIF($I$2:$I$111,CONCATENATE($O$39,P$26))</f>
        <v>0</v>
      </c>
      <c r="Q39" s="40">
        <f t="shared" si="33"/>
        <v>0</v>
      </c>
      <c r="R39" s="40">
        <f t="shared" si="33"/>
        <v>1</v>
      </c>
      <c r="S39" s="40">
        <f t="shared" si="33"/>
        <v>1</v>
      </c>
      <c r="T39" s="40">
        <f t="shared" si="33"/>
        <v>0</v>
      </c>
      <c r="U39" s="40">
        <f t="shared" si="33"/>
        <v>0</v>
      </c>
      <c r="V39" s="40">
        <f t="shared" si="33"/>
        <v>1</v>
      </c>
      <c r="W39" s="40">
        <f t="shared" si="33"/>
        <v>0</v>
      </c>
      <c r="X39" s="40">
        <f t="shared" si="33"/>
        <v>0</v>
      </c>
      <c r="Y39" s="40">
        <f t="shared" si="33"/>
        <v>0</v>
      </c>
      <c r="Z39" s="40">
        <f t="shared" si="33"/>
        <v>0</v>
      </c>
      <c r="AA39" s="40">
        <f t="shared" si="33"/>
        <v>0</v>
      </c>
      <c r="AB39" s="10"/>
      <c r="AC39" s="40">
        <f t="shared" si="17"/>
        <v>0</v>
      </c>
      <c r="AD39" s="40">
        <f t="shared" si="18"/>
        <v>0</v>
      </c>
      <c r="AE39" s="40">
        <f t="shared" si="19"/>
        <v>0</v>
      </c>
      <c r="AF39" s="40">
        <f t="shared" si="20"/>
        <v>0</v>
      </c>
      <c r="AG39" s="40">
        <f t="shared" si="21"/>
        <v>0</v>
      </c>
      <c r="AH39" s="40">
        <f t="shared" si="22"/>
        <v>0</v>
      </c>
      <c r="AI39" s="40">
        <f t="shared" si="23"/>
        <v>1</v>
      </c>
      <c r="AJ39" s="40">
        <f t="shared" si="24"/>
        <v>0</v>
      </c>
      <c r="AK39" s="40">
        <f t="shared" si="25"/>
        <v>1</v>
      </c>
      <c r="AL39" s="23">
        <f t="shared" si="26"/>
        <v>5</v>
      </c>
    </row>
    <row r="40" spans="1:38" ht="12.6" customHeight="1" x14ac:dyDescent="0.15">
      <c r="A40" s="29" t="s">
        <v>653</v>
      </c>
      <c r="B40" s="31">
        <f>VLOOKUP(A40,Master!$A:$H,2,FALSE)</f>
        <v>41244</v>
      </c>
      <c r="C40" s="65">
        <f>VLOOKUP(A40,Master!$A:$H,3,FALSE)</f>
        <v>0.5</v>
      </c>
      <c r="D40" s="31" t="str">
        <f>VLOOKUP(A40,Master!$A:$H,4,FALSE)</f>
        <v>JUD</v>
      </c>
      <c r="E40" s="31" t="s">
        <v>7</v>
      </c>
      <c r="F40" s="31" t="s">
        <v>19</v>
      </c>
      <c r="G40" s="66">
        <f>VLOOKUP(A40,Master!$A:$H,7,FALSE)</f>
        <v>5</v>
      </c>
      <c r="H40" s="31" t="str">
        <f>VLOOKUP(A40,Master!$A:$H,8,FALSE)</f>
        <v>Girls</v>
      </c>
      <c r="I40" s="5" t="str">
        <f t="shared" si="0"/>
        <v>BRG1SJN1</v>
      </c>
      <c r="J40" s="5" t="str">
        <f t="shared" si="1"/>
        <v>JUDSJN1</v>
      </c>
      <c r="K40" s="5"/>
      <c r="L40" s="7"/>
      <c r="M40" s="5"/>
      <c r="N40" s="78"/>
      <c r="O40" s="8" t="str">
        <f t="shared" si="9"/>
        <v>SCS1</v>
      </c>
      <c r="P40" s="40">
        <f t="shared" ref="P40:AB40" si="34">COUNTIF($I$2:$I$111,CONCATENATE($O$40,P$26))</f>
        <v>0</v>
      </c>
      <c r="Q40" s="40">
        <f t="shared" si="34"/>
        <v>0</v>
      </c>
      <c r="R40" s="40">
        <f t="shared" si="34"/>
        <v>0</v>
      </c>
      <c r="S40" s="40">
        <f t="shared" si="34"/>
        <v>1</v>
      </c>
      <c r="T40" s="40">
        <f t="shared" si="34"/>
        <v>0</v>
      </c>
      <c r="U40" s="40">
        <f t="shared" si="34"/>
        <v>1</v>
      </c>
      <c r="V40" s="40">
        <f t="shared" si="34"/>
        <v>1</v>
      </c>
      <c r="W40" s="40">
        <f t="shared" si="34"/>
        <v>0</v>
      </c>
      <c r="X40" s="40">
        <f t="shared" si="34"/>
        <v>0</v>
      </c>
      <c r="Y40" s="40">
        <f t="shared" si="34"/>
        <v>0</v>
      </c>
      <c r="Z40" s="40">
        <f t="shared" si="34"/>
        <v>1</v>
      </c>
      <c r="AA40" s="40">
        <f t="shared" si="34"/>
        <v>0</v>
      </c>
      <c r="AB40" s="40">
        <f t="shared" si="34"/>
        <v>1</v>
      </c>
      <c r="AC40" s="10"/>
      <c r="AD40" s="40">
        <f t="shared" si="18"/>
        <v>0</v>
      </c>
      <c r="AE40" s="40">
        <f t="shared" si="19"/>
        <v>0</v>
      </c>
      <c r="AF40" s="40">
        <f t="shared" si="20"/>
        <v>0</v>
      </c>
      <c r="AG40" s="40">
        <f t="shared" si="21"/>
        <v>0</v>
      </c>
      <c r="AH40" s="40">
        <f t="shared" si="22"/>
        <v>0</v>
      </c>
      <c r="AI40" s="40">
        <f t="shared" si="23"/>
        <v>0</v>
      </c>
      <c r="AJ40" s="40">
        <f t="shared" si="24"/>
        <v>0</v>
      </c>
      <c r="AK40" s="40">
        <f t="shared" si="25"/>
        <v>1</v>
      </c>
      <c r="AL40" s="23">
        <f t="shared" si="26"/>
        <v>6</v>
      </c>
    </row>
    <row r="41" spans="1:38" ht="12.6" customHeight="1" x14ac:dyDescent="0.15">
      <c r="A41" s="29" t="s">
        <v>654</v>
      </c>
      <c r="B41" s="31">
        <f>VLOOKUP(A41,Master!$A:$H,2,FALSE)</f>
        <v>41244</v>
      </c>
      <c r="C41" s="65">
        <f>VLOOKUP(A41,Master!$A:$H,3,FALSE)</f>
        <v>0.58333333333333304</v>
      </c>
      <c r="D41" s="31" t="str">
        <f>VLOOKUP(A41,Master!$A:$H,4,FALSE)</f>
        <v>BRG</v>
      </c>
      <c r="E41" s="31" t="s">
        <v>15</v>
      </c>
      <c r="F41" s="31" t="s">
        <v>11</v>
      </c>
      <c r="G41" s="66">
        <f>VLOOKUP(A41,Master!$A:$H,7,FALSE)</f>
        <v>5</v>
      </c>
      <c r="H41" s="31" t="str">
        <f>VLOOKUP(A41,Master!$A:$H,8,FALSE)</f>
        <v>Girls</v>
      </c>
      <c r="I41" s="5" t="str">
        <f t="shared" si="0"/>
        <v>IHM1CTK3</v>
      </c>
      <c r="J41" s="5" t="str">
        <f t="shared" si="1"/>
        <v>BRGCTK3</v>
      </c>
      <c r="K41" s="5"/>
      <c r="L41" s="7"/>
      <c r="M41" s="5"/>
      <c r="N41" s="78"/>
      <c r="O41" s="8" t="str">
        <f t="shared" si="9"/>
        <v>SCS2</v>
      </c>
      <c r="P41" s="40">
        <f t="shared" ref="P41:AC41" si="35">COUNTIF($I$2:$I$111,CONCATENATE($O$41,P$26))</f>
        <v>1</v>
      </c>
      <c r="Q41" s="40">
        <f t="shared" si="35"/>
        <v>0</v>
      </c>
      <c r="R41" s="40">
        <f t="shared" si="35"/>
        <v>0</v>
      </c>
      <c r="S41" s="40">
        <f t="shared" si="35"/>
        <v>0</v>
      </c>
      <c r="T41" s="40">
        <f t="shared" si="35"/>
        <v>0</v>
      </c>
      <c r="U41" s="40">
        <f t="shared" si="35"/>
        <v>0</v>
      </c>
      <c r="V41" s="40">
        <f t="shared" si="35"/>
        <v>0</v>
      </c>
      <c r="W41" s="40">
        <f t="shared" si="35"/>
        <v>0</v>
      </c>
      <c r="X41" s="40">
        <f t="shared" si="35"/>
        <v>0</v>
      </c>
      <c r="Y41" s="40">
        <f t="shared" si="35"/>
        <v>1</v>
      </c>
      <c r="Z41" s="40">
        <f t="shared" si="35"/>
        <v>0</v>
      </c>
      <c r="AA41" s="40">
        <f t="shared" si="35"/>
        <v>0</v>
      </c>
      <c r="AB41" s="40">
        <f t="shared" si="35"/>
        <v>0</v>
      </c>
      <c r="AC41" s="40">
        <f t="shared" si="35"/>
        <v>0</v>
      </c>
      <c r="AD41" s="10"/>
      <c r="AE41" s="40">
        <f t="shared" si="19"/>
        <v>1</v>
      </c>
      <c r="AF41" s="40">
        <f t="shared" si="20"/>
        <v>0</v>
      </c>
      <c r="AG41" s="40">
        <f t="shared" si="21"/>
        <v>0</v>
      </c>
      <c r="AH41" s="40">
        <f t="shared" si="22"/>
        <v>0</v>
      </c>
      <c r="AI41" s="40">
        <f t="shared" si="23"/>
        <v>0</v>
      </c>
      <c r="AJ41" s="40">
        <f t="shared" si="24"/>
        <v>1</v>
      </c>
      <c r="AK41" s="40">
        <f t="shared" si="25"/>
        <v>1</v>
      </c>
      <c r="AL41" s="23">
        <f t="shared" si="26"/>
        <v>5</v>
      </c>
    </row>
    <row r="42" spans="1:38" ht="12.6" customHeight="1" x14ac:dyDescent="0.15">
      <c r="A42" s="29" t="s">
        <v>655</v>
      </c>
      <c r="B42" s="31">
        <f>VLOOKUP(A42,Master!$A:$H,2,FALSE)</f>
        <v>41244</v>
      </c>
      <c r="C42" s="65">
        <f>VLOOKUP(A42,Master!$A:$H,3,FALSE)</f>
        <v>0.5</v>
      </c>
      <c r="D42" s="31" t="str">
        <f>VLOOKUP(A42,Master!$A:$H,4,FALSE)</f>
        <v>SJN</v>
      </c>
      <c r="E42" s="31" t="s">
        <v>18</v>
      </c>
      <c r="F42" s="31" t="s">
        <v>49</v>
      </c>
      <c r="G42" s="66">
        <f>VLOOKUP(A42,Master!$A:$H,7,FALSE)</f>
        <v>5</v>
      </c>
      <c r="H42" s="31" t="str">
        <f>VLOOKUP(A42,Master!$A:$H,8,FALSE)</f>
        <v>Girls</v>
      </c>
      <c r="I42" s="5" t="str">
        <f t="shared" si="0"/>
        <v>STM1SCS1</v>
      </c>
      <c r="J42" s="5" t="str">
        <f t="shared" si="1"/>
        <v>SJNSCS1</v>
      </c>
      <c r="K42" s="5"/>
      <c r="L42" s="7"/>
      <c r="M42" s="5"/>
      <c r="N42" s="78"/>
      <c r="O42" s="8" t="str">
        <f t="shared" si="9"/>
        <v>SJN1</v>
      </c>
      <c r="P42" s="40">
        <f t="shared" ref="P42:AD42" si="36">COUNTIF($I$2:$I$111,CONCATENATE($O$42,P$26))</f>
        <v>0</v>
      </c>
      <c r="Q42" s="40">
        <f t="shared" si="36"/>
        <v>1</v>
      </c>
      <c r="R42" s="40">
        <f t="shared" si="36"/>
        <v>0</v>
      </c>
      <c r="S42" s="40">
        <f t="shared" si="36"/>
        <v>0</v>
      </c>
      <c r="T42" s="40">
        <f t="shared" si="36"/>
        <v>1</v>
      </c>
      <c r="U42" s="40">
        <f t="shared" si="36"/>
        <v>0</v>
      </c>
      <c r="V42" s="40">
        <f t="shared" si="36"/>
        <v>0</v>
      </c>
      <c r="W42" s="40">
        <f t="shared" si="36"/>
        <v>0</v>
      </c>
      <c r="X42" s="40">
        <f t="shared" si="36"/>
        <v>1</v>
      </c>
      <c r="Y42" s="40">
        <f t="shared" si="36"/>
        <v>0</v>
      </c>
      <c r="Z42" s="40">
        <f t="shared" si="36"/>
        <v>0</v>
      </c>
      <c r="AA42" s="40">
        <f t="shared" si="36"/>
        <v>0</v>
      </c>
      <c r="AB42" s="40">
        <f t="shared" si="36"/>
        <v>0</v>
      </c>
      <c r="AC42" s="40">
        <f t="shared" si="36"/>
        <v>0</v>
      </c>
      <c r="AD42" s="40">
        <f t="shared" si="36"/>
        <v>0</v>
      </c>
      <c r="AE42" s="10"/>
      <c r="AF42" s="40">
        <f t="shared" si="20"/>
        <v>0</v>
      </c>
      <c r="AG42" s="40">
        <f t="shared" si="21"/>
        <v>1</v>
      </c>
      <c r="AH42" s="40">
        <f t="shared" si="22"/>
        <v>1</v>
      </c>
      <c r="AI42" s="40">
        <f t="shared" si="23"/>
        <v>0</v>
      </c>
      <c r="AJ42" s="40">
        <f t="shared" si="24"/>
        <v>0</v>
      </c>
      <c r="AK42" s="40">
        <f t="shared" si="25"/>
        <v>0</v>
      </c>
      <c r="AL42" s="23">
        <f t="shared" si="26"/>
        <v>5</v>
      </c>
    </row>
    <row r="43" spans="1:38" ht="12.6" customHeight="1" x14ac:dyDescent="0.15">
      <c r="A43" s="29" t="s">
        <v>656</v>
      </c>
      <c r="B43" s="31">
        <f>VLOOKUP(A43,Master!$A:$H,2,FALSE)</f>
        <v>41244</v>
      </c>
      <c r="C43" s="65">
        <f>VLOOKUP(A43,Master!$A:$H,3,FALSE)</f>
        <v>0.5</v>
      </c>
      <c r="D43" s="31" t="str">
        <f>VLOOKUP(A43,Master!$A:$H,4,FALSE)</f>
        <v>IHM</v>
      </c>
      <c r="E43" s="31" t="s">
        <v>25</v>
      </c>
      <c r="F43" s="31" t="s">
        <v>26</v>
      </c>
      <c r="G43" s="66">
        <f>VLOOKUP(A43,Master!$A:$H,7,FALSE)</f>
        <v>5</v>
      </c>
      <c r="H43" s="31" t="str">
        <f>VLOOKUP(A43,Master!$A:$H,8,FALSE)</f>
        <v>Girls</v>
      </c>
      <c r="I43" s="5" t="str">
        <f t="shared" si="0"/>
        <v>OLA2SPC1</v>
      </c>
      <c r="J43" s="5" t="str">
        <f t="shared" si="1"/>
        <v>IHMSPC1</v>
      </c>
      <c r="K43" s="5"/>
      <c r="L43" s="7"/>
      <c r="M43" s="5"/>
      <c r="N43" s="78"/>
      <c r="O43" s="8" t="str">
        <f t="shared" si="9"/>
        <v>SJN2</v>
      </c>
      <c r="P43" s="40">
        <f t="shared" ref="P43:AE43" si="37">COUNTIF($I$2:$I$111,CONCATENATE($O$43,P$26))</f>
        <v>0</v>
      </c>
      <c r="Q43" s="40">
        <f t="shared" si="37"/>
        <v>0</v>
      </c>
      <c r="R43" s="40">
        <f t="shared" si="37"/>
        <v>0</v>
      </c>
      <c r="S43" s="40">
        <f t="shared" si="37"/>
        <v>0</v>
      </c>
      <c r="T43" s="40">
        <f t="shared" si="37"/>
        <v>0</v>
      </c>
      <c r="U43" s="40">
        <f t="shared" si="37"/>
        <v>1</v>
      </c>
      <c r="V43" s="40">
        <f t="shared" si="37"/>
        <v>0</v>
      </c>
      <c r="W43" s="40">
        <f t="shared" si="37"/>
        <v>0</v>
      </c>
      <c r="X43" s="40">
        <f t="shared" si="37"/>
        <v>0</v>
      </c>
      <c r="Y43" s="40">
        <f t="shared" si="37"/>
        <v>0</v>
      </c>
      <c r="Z43" s="40">
        <f t="shared" si="37"/>
        <v>1</v>
      </c>
      <c r="AA43" s="40">
        <f t="shared" si="37"/>
        <v>1</v>
      </c>
      <c r="AB43" s="40">
        <f t="shared" si="37"/>
        <v>1</v>
      </c>
      <c r="AC43" s="40">
        <f t="shared" si="37"/>
        <v>1</v>
      </c>
      <c r="AD43" s="40">
        <f t="shared" si="37"/>
        <v>0</v>
      </c>
      <c r="AE43" s="40">
        <f t="shared" si="37"/>
        <v>0</v>
      </c>
      <c r="AF43" s="10"/>
      <c r="AG43" s="40">
        <f t="shared" si="21"/>
        <v>0</v>
      </c>
      <c r="AH43" s="40">
        <f t="shared" si="22"/>
        <v>0</v>
      </c>
      <c r="AI43" s="40">
        <f t="shared" si="23"/>
        <v>0</v>
      </c>
      <c r="AJ43" s="40">
        <f t="shared" si="24"/>
        <v>0</v>
      </c>
      <c r="AK43" s="40">
        <f t="shared" si="25"/>
        <v>1</v>
      </c>
      <c r="AL43" s="23">
        <f t="shared" si="26"/>
        <v>6</v>
      </c>
    </row>
    <row r="44" spans="1:38" ht="12.6" customHeight="1" x14ac:dyDescent="0.15">
      <c r="A44" s="29" t="s">
        <v>657</v>
      </c>
      <c r="B44" s="31">
        <f>VLOOKUP(A44,Master!$A:$H,2,FALSE)</f>
        <v>41244</v>
      </c>
      <c r="C44" s="65">
        <f>VLOOKUP(A44,Master!$A:$H,3,FALSE)</f>
        <v>0</v>
      </c>
      <c r="D44" s="31" t="str">
        <f>VLOOKUP(A44,Master!$A:$H,4,FALSE)</f>
        <v>BYE</v>
      </c>
      <c r="E44" s="31" t="s">
        <v>22</v>
      </c>
      <c r="F44" s="31" t="s">
        <v>14</v>
      </c>
      <c r="G44" s="66">
        <f>VLOOKUP(A44,Master!$A:$H,7,FALSE)</f>
        <v>5</v>
      </c>
      <c r="H44" s="31" t="str">
        <f>VLOOKUP(A44,Master!$A:$H,8,FALSE)</f>
        <v>Girls</v>
      </c>
      <c r="I44" s="5" t="str">
        <f t="shared" si="0"/>
        <v>STM2SPC2</v>
      </c>
      <c r="J44" s="5" t="str">
        <f t="shared" si="1"/>
        <v>BYESPC2</v>
      </c>
      <c r="K44" s="5"/>
      <c r="L44" s="7"/>
      <c r="M44" s="5"/>
      <c r="N44" s="78"/>
      <c r="O44" s="8" t="str">
        <f t="shared" si="9"/>
        <v>SPC1</v>
      </c>
      <c r="P44" s="40">
        <f t="shared" ref="P44:AF44" si="38">COUNTIF($I$2:$I$111,CONCATENATE($O$44,P$26))</f>
        <v>1</v>
      </c>
      <c r="Q44" s="40">
        <f t="shared" si="38"/>
        <v>0</v>
      </c>
      <c r="R44" s="40">
        <f t="shared" si="38"/>
        <v>0</v>
      </c>
      <c r="S44" s="40">
        <f t="shared" si="38"/>
        <v>0</v>
      </c>
      <c r="T44" s="40">
        <f t="shared" si="38"/>
        <v>1</v>
      </c>
      <c r="U44" s="40">
        <f t="shared" si="38"/>
        <v>0</v>
      </c>
      <c r="V44" s="40">
        <f t="shared" si="38"/>
        <v>0</v>
      </c>
      <c r="W44" s="40">
        <f t="shared" si="38"/>
        <v>1</v>
      </c>
      <c r="X44" s="40">
        <f t="shared" si="38"/>
        <v>0</v>
      </c>
      <c r="Y44" s="40">
        <f t="shared" si="38"/>
        <v>0</v>
      </c>
      <c r="Z44" s="40">
        <f t="shared" si="38"/>
        <v>0</v>
      </c>
      <c r="AA44" s="40">
        <f t="shared" si="38"/>
        <v>0</v>
      </c>
      <c r="AB44" s="40">
        <f t="shared" si="38"/>
        <v>0</v>
      </c>
      <c r="AC44" s="40">
        <f t="shared" si="38"/>
        <v>0</v>
      </c>
      <c r="AD44" s="40">
        <f t="shared" si="38"/>
        <v>0</v>
      </c>
      <c r="AE44" s="40">
        <f t="shared" si="38"/>
        <v>0</v>
      </c>
      <c r="AF44" s="40">
        <f t="shared" si="38"/>
        <v>0</v>
      </c>
      <c r="AG44" s="10"/>
      <c r="AH44" s="40">
        <f t="shared" si="22"/>
        <v>0</v>
      </c>
      <c r="AI44" s="40">
        <f t="shared" si="23"/>
        <v>0</v>
      </c>
      <c r="AJ44" s="40">
        <f t="shared" si="24"/>
        <v>1</v>
      </c>
      <c r="AK44" s="40">
        <f t="shared" si="25"/>
        <v>1</v>
      </c>
      <c r="AL44" s="23">
        <f t="shared" si="26"/>
        <v>5</v>
      </c>
    </row>
    <row r="45" spans="1:38" ht="12.6" customHeight="1" x14ac:dyDescent="0.15">
      <c r="A45" s="29" t="s">
        <v>658</v>
      </c>
      <c r="B45" s="31">
        <f>VLOOKUP(A45,Master!$A:$H,2,FALSE)</f>
        <v>41244</v>
      </c>
      <c r="C45" s="65">
        <f>VLOOKUP(A45,Master!$A:$H,3,FALSE)</f>
        <v>0.58333333333333304</v>
      </c>
      <c r="D45" s="31" t="str">
        <f>VLOOKUP(A45,Master!$A:$H,4,FALSE)</f>
        <v>SCS</v>
      </c>
      <c r="E45" s="31" t="s">
        <v>20</v>
      </c>
      <c r="F45" s="31" t="s">
        <v>51</v>
      </c>
      <c r="G45" s="66">
        <f>VLOOKUP(A45,Master!$A:$H,7,FALSE)</f>
        <v>5</v>
      </c>
      <c r="H45" s="31" t="str">
        <f>VLOOKUP(A45,Master!$A:$H,8,FALSE)</f>
        <v>Girls</v>
      </c>
      <c r="I45" s="5" t="str">
        <f t="shared" si="0"/>
        <v>OLA1SCS2</v>
      </c>
      <c r="J45" s="5" t="str">
        <f t="shared" si="1"/>
        <v>SCSSCS2</v>
      </c>
      <c r="K45" s="5"/>
      <c r="L45" s="7"/>
      <c r="M45" s="5"/>
      <c r="N45" s="78"/>
      <c r="O45" s="8" t="str">
        <f t="shared" si="9"/>
        <v>SPC2</v>
      </c>
      <c r="P45" s="40">
        <f t="shared" ref="P45:AG45" si="39">COUNTIF($I$2:$I$111,CONCATENATE($O$45,P$26))</f>
        <v>0</v>
      </c>
      <c r="Q45" s="40">
        <f t="shared" si="39"/>
        <v>0</v>
      </c>
      <c r="R45" s="40">
        <f t="shared" si="39"/>
        <v>0</v>
      </c>
      <c r="S45" s="40">
        <f t="shared" si="39"/>
        <v>0</v>
      </c>
      <c r="T45" s="40">
        <f t="shared" si="39"/>
        <v>1</v>
      </c>
      <c r="U45" s="40">
        <f t="shared" si="39"/>
        <v>1</v>
      </c>
      <c r="V45" s="40">
        <f t="shared" si="39"/>
        <v>0</v>
      </c>
      <c r="W45" s="40">
        <f t="shared" si="39"/>
        <v>1</v>
      </c>
      <c r="X45" s="40">
        <f t="shared" si="39"/>
        <v>1</v>
      </c>
      <c r="Y45" s="40">
        <f t="shared" si="39"/>
        <v>0</v>
      </c>
      <c r="Z45" s="40">
        <f t="shared" si="39"/>
        <v>0</v>
      </c>
      <c r="AA45" s="40">
        <f t="shared" si="39"/>
        <v>1</v>
      </c>
      <c r="AB45" s="40">
        <f t="shared" si="39"/>
        <v>0</v>
      </c>
      <c r="AC45" s="40">
        <f t="shared" si="39"/>
        <v>0</v>
      </c>
      <c r="AD45" s="40">
        <f t="shared" si="39"/>
        <v>0</v>
      </c>
      <c r="AE45" s="40">
        <f t="shared" si="39"/>
        <v>0</v>
      </c>
      <c r="AF45" s="40">
        <f t="shared" si="39"/>
        <v>0</v>
      </c>
      <c r="AG45" s="40">
        <f t="shared" si="39"/>
        <v>0</v>
      </c>
      <c r="AH45" s="10"/>
      <c r="AI45" s="40">
        <f t="shared" si="23"/>
        <v>0</v>
      </c>
      <c r="AJ45" s="40">
        <f t="shared" si="24"/>
        <v>0</v>
      </c>
      <c r="AK45" s="40">
        <f t="shared" si="25"/>
        <v>1</v>
      </c>
      <c r="AL45" s="23">
        <f t="shared" si="26"/>
        <v>6</v>
      </c>
    </row>
    <row r="46" spans="1:38" ht="12.6" customHeight="1" x14ac:dyDescent="0.15">
      <c r="A46" s="29" t="s">
        <v>659</v>
      </c>
      <c r="B46" s="31">
        <f>VLOOKUP(A46,Master!$A:$H,2,FALSE)</f>
        <v>41251</v>
      </c>
      <c r="C46" s="65">
        <f>VLOOKUP(A46,Master!$A:$H,3,FALSE)</f>
        <v>0</v>
      </c>
      <c r="D46" s="31" t="str">
        <f>VLOOKUP(A46,Master!$A:$H,4,FALSE)</f>
        <v>BYE</v>
      </c>
      <c r="E46" s="31" t="s">
        <v>51</v>
      </c>
      <c r="F46" s="31" t="s">
        <v>22</v>
      </c>
      <c r="G46" s="66">
        <f>VLOOKUP(A46,Master!$A:$H,7,FALSE)</f>
        <v>5</v>
      </c>
      <c r="H46" s="31" t="str">
        <f>VLOOKUP(A46,Master!$A:$H,8,FALSE)</f>
        <v>Girls</v>
      </c>
      <c r="I46" s="5" t="str">
        <f t="shared" si="0"/>
        <v>SCS2STM2</v>
      </c>
      <c r="J46" s="5" t="str">
        <f t="shared" si="1"/>
        <v>BYESTM2</v>
      </c>
      <c r="K46" s="5"/>
      <c r="L46" s="7"/>
      <c r="M46" s="5"/>
      <c r="N46" s="78"/>
      <c r="O46" s="8" t="str">
        <f t="shared" si="9"/>
        <v>STM1</v>
      </c>
      <c r="P46" s="40">
        <f t="shared" ref="P46:AH46" si="40">COUNTIF($I$2:$I$111,CONCATENATE($O$46,P$26))</f>
        <v>0</v>
      </c>
      <c r="Q46" s="40">
        <f t="shared" si="40"/>
        <v>0</v>
      </c>
      <c r="R46" s="40">
        <f t="shared" si="40"/>
        <v>0</v>
      </c>
      <c r="S46" s="40">
        <f t="shared" si="40"/>
        <v>0</v>
      </c>
      <c r="T46" s="40">
        <f t="shared" si="40"/>
        <v>0</v>
      </c>
      <c r="U46" s="40">
        <f t="shared" si="40"/>
        <v>0</v>
      </c>
      <c r="V46" s="40">
        <f t="shared" si="40"/>
        <v>0</v>
      </c>
      <c r="W46" s="40">
        <f t="shared" si="40"/>
        <v>0</v>
      </c>
      <c r="X46" s="40">
        <f t="shared" si="40"/>
        <v>0</v>
      </c>
      <c r="Y46" s="40">
        <f t="shared" si="40"/>
        <v>1</v>
      </c>
      <c r="Z46" s="40">
        <f t="shared" si="40"/>
        <v>1</v>
      </c>
      <c r="AA46" s="40">
        <f t="shared" si="40"/>
        <v>0</v>
      </c>
      <c r="AB46" s="40">
        <f t="shared" si="40"/>
        <v>0</v>
      </c>
      <c r="AC46" s="40">
        <f t="shared" si="40"/>
        <v>1</v>
      </c>
      <c r="AD46" s="40">
        <f t="shared" si="40"/>
        <v>0</v>
      </c>
      <c r="AE46" s="40">
        <f t="shared" si="40"/>
        <v>0</v>
      </c>
      <c r="AF46" s="40">
        <f t="shared" si="40"/>
        <v>1</v>
      </c>
      <c r="AG46" s="40">
        <f t="shared" si="40"/>
        <v>0</v>
      </c>
      <c r="AH46" s="40">
        <f t="shared" si="40"/>
        <v>0</v>
      </c>
      <c r="AI46" s="10"/>
      <c r="AJ46" s="40">
        <f t="shared" si="24"/>
        <v>0</v>
      </c>
      <c r="AK46" s="40">
        <f t="shared" si="25"/>
        <v>1</v>
      </c>
      <c r="AL46" s="23">
        <f t="shared" si="26"/>
        <v>5</v>
      </c>
    </row>
    <row r="47" spans="1:38" ht="12.6" customHeight="1" x14ac:dyDescent="0.15">
      <c r="A47" s="29" t="s">
        <v>660</v>
      </c>
      <c r="B47" s="31">
        <f>VLOOKUP(A47,Master!$A:$H,2,FALSE)</f>
        <v>41251</v>
      </c>
      <c r="C47" s="65">
        <f>VLOOKUP(A47,Master!$A:$H,3,FALSE)</f>
        <v>0.58333333333333304</v>
      </c>
      <c r="D47" s="31" t="str">
        <f>VLOOKUP(A47,Master!$A:$H,4,FALSE)</f>
        <v>SPC</v>
      </c>
      <c r="E47" s="31" t="s">
        <v>9</v>
      </c>
      <c r="F47" s="31" t="s">
        <v>20</v>
      </c>
      <c r="G47" s="66">
        <f>VLOOKUP(A47,Master!$A:$H,7,FALSE)</f>
        <v>5</v>
      </c>
      <c r="H47" s="31" t="str">
        <f>VLOOKUP(A47,Master!$A:$H,8,FALSE)</f>
        <v>Girls</v>
      </c>
      <c r="I47" s="5" t="str">
        <f t="shared" si="0"/>
        <v>BRG2OLA1</v>
      </c>
      <c r="J47" s="5" t="str">
        <f t="shared" si="1"/>
        <v>SPCOLA1</v>
      </c>
      <c r="K47" s="5"/>
      <c r="L47" s="7"/>
      <c r="M47" s="5"/>
      <c r="N47" s="78"/>
      <c r="O47" s="8" t="str">
        <f t="shared" si="9"/>
        <v>STM2</v>
      </c>
      <c r="P47" s="40">
        <f t="shared" ref="P47:AI47" si="41">COUNTIF($I$2:$I$111,CONCATENATE($O$47,P$26))</f>
        <v>0</v>
      </c>
      <c r="Q47" s="40">
        <f t="shared" si="41"/>
        <v>1</v>
      </c>
      <c r="R47" s="40">
        <f t="shared" si="41"/>
        <v>0</v>
      </c>
      <c r="S47" s="40">
        <f t="shared" si="41"/>
        <v>0</v>
      </c>
      <c r="T47" s="40">
        <f t="shared" si="41"/>
        <v>0</v>
      </c>
      <c r="U47" s="40">
        <f t="shared" si="41"/>
        <v>0</v>
      </c>
      <c r="V47" s="40">
        <f t="shared" si="41"/>
        <v>0</v>
      </c>
      <c r="W47" s="40">
        <f t="shared" si="41"/>
        <v>0</v>
      </c>
      <c r="X47" s="40">
        <f t="shared" si="41"/>
        <v>1</v>
      </c>
      <c r="Y47" s="40">
        <f t="shared" si="41"/>
        <v>0</v>
      </c>
      <c r="Z47" s="40">
        <f t="shared" si="41"/>
        <v>0</v>
      </c>
      <c r="AA47" s="40">
        <f t="shared" si="41"/>
        <v>0</v>
      </c>
      <c r="AB47" s="40">
        <f t="shared" si="41"/>
        <v>0</v>
      </c>
      <c r="AC47" s="40">
        <f t="shared" si="41"/>
        <v>1</v>
      </c>
      <c r="AD47" s="40">
        <f t="shared" si="41"/>
        <v>0</v>
      </c>
      <c r="AE47" s="40">
        <f t="shared" si="41"/>
        <v>0</v>
      </c>
      <c r="AF47" s="40">
        <f t="shared" si="41"/>
        <v>1</v>
      </c>
      <c r="AG47" s="40">
        <f t="shared" si="41"/>
        <v>0</v>
      </c>
      <c r="AH47" s="40">
        <f t="shared" si="41"/>
        <v>1</v>
      </c>
      <c r="AI47" s="40">
        <f t="shared" si="41"/>
        <v>0</v>
      </c>
      <c r="AJ47" s="10"/>
      <c r="AK47" s="40">
        <f t="shared" si="25"/>
        <v>0</v>
      </c>
      <c r="AL47" s="23">
        <f t="shared" si="26"/>
        <v>5</v>
      </c>
    </row>
    <row r="48" spans="1:38" ht="12.6" customHeight="1" x14ac:dyDescent="0.15">
      <c r="A48" s="29" t="s">
        <v>661</v>
      </c>
      <c r="B48" s="31">
        <f>VLOOKUP(A48,Master!$A:$H,2,FALSE)</f>
        <v>41251</v>
      </c>
      <c r="C48" s="65">
        <f>VLOOKUP(A48,Master!$A:$H,3,FALSE)</f>
        <v>0.45833333333333298</v>
      </c>
      <c r="D48" s="31" t="str">
        <f>VLOOKUP(A48,Master!$A:$H,4,FALSE)</f>
        <v>CTK</v>
      </c>
      <c r="E48" s="31" t="s">
        <v>4</v>
      </c>
      <c r="F48" s="31" t="s">
        <v>17</v>
      </c>
      <c r="G48" s="66">
        <f>VLOOKUP(A48,Master!$A:$H,7,FALSE)</f>
        <v>5</v>
      </c>
      <c r="H48" s="31" t="str">
        <f>VLOOKUP(A48,Master!$A:$H,8,FALSE)</f>
        <v>Girls</v>
      </c>
      <c r="I48" s="5" t="str">
        <f t="shared" si="0"/>
        <v>CTK1BYE</v>
      </c>
      <c r="J48" s="5" t="str">
        <f t="shared" si="1"/>
        <v>CTKBYE</v>
      </c>
      <c r="K48" s="5"/>
      <c r="L48" s="7"/>
      <c r="M48" s="5"/>
      <c r="N48" s="79"/>
      <c r="O48" s="8" t="str">
        <f t="shared" si="9"/>
        <v>BYE</v>
      </c>
      <c r="P48" s="40">
        <f t="shared" ref="P48:AJ48" si="42">COUNTIF($I$2:$I$111,CONCATENATE($O$48,P$26))</f>
        <v>0</v>
      </c>
      <c r="Q48" s="40">
        <f t="shared" si="42"/>
        <v>0</v>
      </c>
      <c r="R48" s="40">
        <f t="shared" si="42"/>
        <v>0</v>
      </c>
      <c r="S48" s="40">
        <f t="shared" si="42"/>
        <v>0</v>
      </c>
      <c r="T48" s="40">
        <f t="shared" si="42"/>
        <v>0</v>
      </c>
      <c r="U48" s="40">
        <f t="shared" si="42"/>
        <v>0</v>
      </c>
      <c r="V48" s="40">
        <f t="shared" si="42"/>
        <v>0</v>
      </c>
      <c r="W48" s="40">
        <f t="shared" si="42"/>
        <v>0</v>
      </c>
      <c r="X48" s="40">
        <f t="shared" si="42"/>
        <v>0</v>
      </c>
      <c r="Y48" s="40">
        <f t="shared" si="42"/>
        <v>0</v>
      </c>
      <c r="Z48" s="40">
        <f t="shared" si="42"/>
        <v>0</v>
      </c>
      <c r="AA48" s="40">
        <f t="shared" si="42"/>
        <v>0</v>
      </c>
      <c r="AB48" s="40">
        <f t="shared" si="42"/>
        <v>0</v>
      </c>
      <c r="AC48" s="40">
        <f t="shared" si="42"/>
        <v>0</v>
      </c>
      <c r="AD48" s="40">
        <f t="shared" si="42"/>
        <v>0</v>
      </c>
      <c r="AE48" s="40">
        <f t="shared" si="42"/>
        <v>0</v>
      </c>
      <c r="AF48" s="40">
        <f t="shared" si="42"/>
        <v>0</v>
      </c>
      <c r="AG48" s="40">
        <f t="shared" si="42"/>
        <v>0</v>
      </c>
      <c r="AH48" s="40">
        <f t="shared" si="42"/>
        <v>0</v>
      </c>
      <c r="AI48" s="40">
        <f t="shared" si="42"/>
        <v>0</v>
      </c>
      <c r="AJ48" s="40">
        <f t="shared" si="42"/>
        <v>0</v>
      </c>
      <c r="AK48" s="10"/>
      <c r="AL48" s="23">
        <f t="shared" si="26"/>
        <v>0</v>
      </c>
    </row>
    <row r="49" spans="1:38" ht="12.6" customHeight="1" x14ac:dyDescent="0.15">
      <c r="A49" s="29" t="s">
        <v>662</v>
      </c>
      <c r="B49" s="31">
        <f>VLOOKUP(A49,Master!$A:$H,2,FALSE)</f>
        <v>41251</v>
      </c>
      <c r="C49" s="65">
        <f>VLOOKUP(A49,Master!$A:$H,3,FALSE)</f>
        <v>0.41666666666666702</v>
      </c>
      <c r="D49" s="31" t="str">
        <f>VLOOKUP(A49,Master!$A:$H,4,FALSE)</f>
        <v>OLA</v>
      </c>
      <c r="E49" s="31" t="s">
        <v>13</v>
      </c>
      <c r="F49" s="31" t="s">
        <v>42</v>
      </c>
      <c r="G49" s="66">
        <f>VLOOKUP(A49,Master!$A:$H,7,FALSE)</f>
        <v>5</v>
      </c>
      <c r="H49" s="31" t="str">
        <f>VLOOKUP(A49,Master!$A:$H,8,FALSE)</f>
        <v>Girls</v>
      </c>
      <c r="I49" s="5" t="str">
        <f t="shared" si="0"/>
        <v>SJN2HSP1</v>
      </c>
      <c r="J49" s="5" t="str">
        <f t="shared" si="1"/>
        <v>OLAHSP1</v>
      </c>
      <c r="K49" s="5"/>
      <c r="L49" s="7"/>
      <c r="M49" s="5"/>
      <c r="O49" s="55" t="s">
        <v>29</v>
      </c>
      <c r="P49" s="9">
        <f t="shared" ref="P49:AK49" si="43">SUM(P27:P48)</f>
        <v>5</v>
      </c>
      <c r="Q49" s="9">
        <f t="shared" si="43"/>
        <v>4</v>
      </c>
      <c r="R49" s="9">
        <f t="shared" si="43"/>
        <v>5</v>
      </c>
      <c r="S49" s="9">
        <f t="shared" si="43"/>
        <v>5</v>
      </c>
      <c r="T49" s="9">
        <f t="shared" si="43"/>
        <v>5</v>
      </c>
      <c r="U49" s="9">
        <f t="shared" si="43"/>
        <v>5</v>
      </c>
      <c r="V49" s="9">
        <f t="shared" si="43"/>
        <v>5</v>
      </c>
      <c r="W49" s="9">
        <f t="shared" si="43"/>
        <v>5</v>
      </c>
      <c r="X49" s="9">
        <f t="shared" si="43"/>
        <v>5</v>
      </c>
      <c r="Y49" s="9">
        <f t="shared" si="43"/>
        <v>4</v>
      </c>
      <c r="Z49" s="9">
        <f t="shared" si="43"/>
        <v>5</v>
      </c>
      <c r="AA49" s="9">
        <f t="shared" si="43"/>
        <v>5</v>
      </c>
      <c r="AB49" s="9">
        <f t="shared" si="43"/>
        <v>5</v>
      </c>
      <c r="AC49" s="9">
        <f t="shared" si="43"/>
        <v>4</v>
      </c>
      <c r="AD49" s="9">
        <f t="shared" si="43"/>
        <v>5</v>
      </c>
      <c r="AE49" s="9">
        <f t="shared" si="43"/>
        <v>5</v>
      </c>
      <c r="AF49" s="9">
        <f t="shared" si="43"/>
        <v>4</v>
      </c>
      <c r="AG49" s="9">
        <f t="shared" si="43"/>
        <v>5</v>
      </c>
      <c r="AH49" s="9">
        <f t="shared" si="43"/>
        <v>4</v>
      </c>
      <c r="AI49" s="9">
        <f t="shared" si="43"/>
        <v>5</v>
      </c>
      <c r="AJ49" s="9">
        <f t="shared" si="43"/>
        <v>5</v>
      </c>
      <c r="AK49" s="9">
        <f t="shared" si="43"/>
        <v>10</v>
      </c>
      <c r="AL49" s="55"/>
    </row>
    <row r="50" spans="1:38" ht="12.6" customHeight="1" x14ac:dyDescent="0.15">
      <c r="A50" s="29" t="s">
        <v>663</v>
      </c>
      <c r="B50" s="31">
        <f>VLOOKUP(A50,Master!$A:$H,2,FALSE)</f>
        <v>41251</v>
      </c>
      <c r="C50" s="65">
        <f>VLOOKUP(A50,Master!$A:$H,3,FALSE)</f>
        <v>0.625</v>
      </c>
      <c r="D50" s="31" t="str">
        <f>VLOOKUP(A50,Master!$A:$H,4,FALSE)</f>
        <v>SPC</v>
      </c>
      <c r="E50" s="31" t="s">
        <v>16</v>
      </c>
      <c r="F50" s="31" t="s">
        <v>48</v>
      </c>
      <c r="G50" s="66">
        <f>VLOOKUP(A50,Master!$A:$H,7,FALSE)</f>
        <v>5</v>
      </c>
      <c r="H50" s="31" t="str">
        <f>VLOOKUP(A50,Master!$A:$H,8,FALSE)</f>
        <v>Girls</v>
      </c>
      <c r="I50" s="5" t="str">
        <f t="shared" si="0"/>
        <v>CTK2NDA1</v>
      </c>
      <c r="J50" s="5" t="str">
        <f t="shared" si="1"/>
        <v>SPCNDA1</v>
      </c>
      <c r="K50" s="5"/>
      <c r="L50" s="7"/>
      <c r="M50" s="5"/>
    </row>
    <row r="51" spans="1:38" ht="12.6" customHeight="1" x14ac:dyDescent="0.2">
      <c r="A51" s="29" t="s">
        <v>664</v>
      </c>
      <c r="B51" s="31">
        <f>VLOOKUP(A51,Master!$A:$H,2,FALSE)</f>
        <v>41251</v>
      </c>
      <c r="C51" s="65">
        <f>VLOOKUP(A51,Master!$A:$H,3,FALSE)</f>
        <v>0.58333333333333304</v>
      </c>
      <c r="D51" s="31" t="str">
        <f>VLOOKUP(A51,Master!$A:$H,4,FALSE)</f>
        <v>MAR-K</v>
      </c>
      <c r="E51" s="31" t="s">
        <v>26</v>
      </c>
      <c r="F51" s="31" t="s">
        <v>43</v>
      </c>
      <c r="G51" s="66">
        <f>VLOOKUP(A51,Master!$A:$H,7,FALSE)</f>
        <v>5</v>
      </c>
      <c r="H51" s="31" t="str">
        <f>VLOOKUP(A51,Master!$A:$H,8,FALSE)</f>
        <v>Girls</v>
      </c>
      <c r="I51" s="5" t="str">
        <f t="shared" si="0"/>
        <v>SPC1JOE1</v>
      </c>
      <c r="J51" s="5" t="str">
        <f t="shared" si="1"/>
        <v>MAR-KJOE1</v>
      </c>
      <c r="K51" s="5"/>
      <c r="L51" s="7"/>
      <c r="M51" s="5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8" ht="12.6" customHeight="1" x14ac:dyDescent="0.2">
      <c r="A52" s="29" t="s">
        <v>665</v>
      </c>
      <c r="B52" s="31">
        <f>VLOOKUP(A52,Master!$A:$H,2,FALSE)</f>
        <v>41251</v>
      </c>
      <c r="C52" s="65">
        <f>VLOOKUP(A52,Master!$A:$H,3,FALSE)</f>
        <v>0.5</v>
      </c>
      <c r="D52" s="31" t="str">
        <f>VLOOKUP(A52,Master!$A:$H,4,FALSE)</f>
        <v>JUD</v>
      </c>
      <c r="E52" s="31" t="s">
        <v>19</v>
      </c>
      <c r="F52" s="31" t="s">
        <v>12</v>
      </c>
      <c r="G52" s="66">
        <f>VLOOKUP(A52,Master!$A:$H,7,FALSE)</f>
        <v>5</v>
      </c>
      <c r="H52" s="31" t="str">
        <f>VLOOKUP(A52,Master!$A:$H,8,FALSE)</f>
        <v>Girls</v>
      </c>
      <c r="I52" s="5" t="str">
        <f t="shared" si="0"/>
        <v>SJN1JUD1</v>
      </c>
      <c r="J52" s="5" t="str">
        <f t="shared" si="1"/>
        <v>JUDJUD1</v>
      </c>
      <c r="K52" s="5"/>
      <c r="L52" s="7"/>
      <c r="N52"/>
      <c r="O52" s="9"/>
      <c r="P52" s="10" t="str">
        <f>N2</f>
        <v>BRG1</v>
      </c>
      <c r="Q52" s="10" t="str">
        <f>N3</f>
        <v>BRG2</v>
      </c>
      <c r="R52" s="10" t="str">
        <f>N4</f>
        <v>CTK1</v>
      </c>
      <c r="S52" s="10" t="str">
        <f>N5</f>
        <v>CTK2</v>
      </c>
      <c r="T52" s="10" t="str">
        <f>N6</f>
        <v>CTK3</v>
      </c>
      <c r="U52" s="10" t="str">
        <f>N7</f>
        <v>HSP1</v>
      </c>
      <c r="V52" s="10" t="str">
        <f>N8</f>
        <v>IHM1</v>
      </c>
      <c r="W52" s="10" t="str">
        <f>N9</f>
        <v>JOE1</v>
      </c>
      <c r="X52" s="10" t="str">
        <f>N10</f>
        <v>JUD1</v>
      </c>
      <c r="Y52" s="10" t="str">
        <f>N11</f>
        <v>NDA1</v>
      </c>
      <c r="Z52" s="10" t="str">
        <f>N12</f>
        <v>OLA1</v>
      </c>
      <c r="AA52" s="10" t="str">
        <f>N13</f>
        <v>OLA2</v>
      </c>
      <c r="AB52" s="10" t="str">
        <f>N14</f>
        <v>OLA3</v>
      </c>
      <c r="AC52" s="10" t="str">
        <f>N15</f>
        <v>SCS1</v>
      </c>
      <c r="AD52" s="10" t="str">
        <f>N16</f>
        <v>SCS2</v>
      </c>
      <c r="AE52" s="10" t="str">
        <f>N17</f>
        <v>SJN1</v>
      </c>
      <c r="AF52" s="10" t="str">
        <f>N18</f>
        <v>SJN2</v>
      </c>
      <c r="AG52" s="10" t="str">
        <f>N19</f>
        <v>SPC1</v>
      </c>
      <c r="AH52" s="10" t="str">
        <f>N20</f>
        <v>SPC2</v>
      </c>
      <c r="AI52" s="10" t="str">
        <f>N21</f>
        <v>STM1</v>
      </c>
      <c r="AJ52" s="10" t="str">
        <f>N22</f>
        <v>STM2</v>
      </c>
      <c r="AK52" s="10" t="str">
        <f>N23</f>
        <v>BYE</v>
      </c>
      <c r="AL52" s="10" t="s">
        <v>29</v>
      </c>
    </row>
    <row r="53" spans="1:38" ht="12.6" customHeight="1" x14ac:dyDescent="0.15">
      <c r="A53" s="29" t="s">
        <v>666</v>
      </c>
      <c r="B53" s="31">
        <f>VLOOKUP(A53,Master!$A:$H,2,FALSE)</f>
        <v>41251</v>
      </c>
      <c r="C53" s="65">
        <f>VLOOKUP(A53,Master!$A:$H,3,FALSE)</f>
        <v>0.5</v>
      </c>
      <c r="D53" s="31" t="str">
        <f>VLOOKUP(A53,Master!$A:$H,4,FALSE)</f>
        <v>CTK</v>
      </c>
      <c r="E53" s="31" t="s">
        <v>11</v>
      </c>
      <c r="F53" s="31" t="s">
        <v>7</v>
      </c>
      <c r="G53" s="66">
        <f>VLOOKUP(A53,Master!$A:$H,7,FALSE)</f>
        <v>5</v>
      </c>
      <c r="H53" s="31" t="str">
        <f>VLOOKUP(A53,Master!$A:$H,8,FALSE)</f>
        <v>Girls</v>
      </c>
      <c r="I53" s="5" t="str">
        <f t="shared" si="0"/>
        <v>CTK3BRG1</v>
      </c>
      <c r="J53" s="5" t="str">
        <f t="shared" si="1"/>
        <v>CTKBRG1</v>
      </c>
      <c r="K53" s="5"/>
      <c r="L53" s="7"/>
      <c r="M53" s="51">
        <f>SUM(Z53:AB53)</f>
        <v>1</v>
      </c>
      <c r="N53" s="51">
        <f>SUM(R53:T53)</f>
        <v>1</v>
      </c>
      <c r="O53" s="8" t="str">
        <f t="shared" ref="O53:O74" si="44">N2</f>
        <v>BRG1</v>
      </c>
      <c r="P53" s="58">
        <f t="shared" ref="P53:AE68" si="45">SUM(COUNTIF($I$2:$I$111,CONCATENATE($O53,P$52))+COUNTIF($I$2:$I$111,CONCATENATE(P$52,$O53)))</f>
        <v>0</v>
      </c>
      <c r="Q53" s="58">
        <f t="shared" si="45"/>
        <v>0</v>
      </c>
      <c r="R53" s="54">
        <f t="shared" si="45"/>
        <v>0</v>
      </c>
      <c r="S53" s="54">
        <f t="shared" si="45"/>
        <v>0</v>
      </c>
      <c r="T53" s="54">
        <f t="shared" si="45"/>
        <v>1</v>
      </c>
      <c r="U53" s="54">
        <f t="shared" si="45"/>
        <v>0</v>
      </c>
      <c r="V53" s="54">
        <f t="shared" si="45"/>
        <v>1</v>
      </c>
      <c r="W53" s="54">
        <f t="shared" si="45"/>
        <v>1</v>
      </c>
      <c r="X53" s="54">
        <f t="shared" si="45"/>
        <v>1</v>
      </c>
      <c r="Y53" s="54">
        <f t="shared" si="45"/>
        <v>0</v>
      </c>
      <c r="Z53" s="54">
        <f t="shared" si="45"/>
        <v>0</v>
      </c>
      <c r="AA53" s="54">
        <f t="shared" si="45"/>
        <v>1</v>
      </c>
      <c r="AB53" s="54">
        <f t="shared" si="45"/>
        <v>0</v>
      </c>
      <c r="AC53" s="54">
        <f t="shared" si="45"/>
        <v>0</v>
      </c>
      <c r="AD53" s="54">
        <f t="shared" si="45"/>
        <v>1</v>
      </c>
      <c r="AE53" s="54">
        <f t="shared" si="45"/>
        <v>1</v>
      </c>
      <c r="AF53" s="54">
        <f t="shared" ref="AF53:AK67" si="46">SUM(COUNTIF($I$2:$I$111,CONCATENATE($O53,AF$52))+COUNTIF($I$2:$I$111,CONCATENATE(AF$52,$O53)))</f>
        <v>0</v>
      </c>
      <c r="AG53" s="54">
        <f t="shared" si="46"/>
        <v>1</v>
      </c>
      <c r="AH53" s="54">
        <f t="shared" si="46"/>
        <v>1</v>
      </c>
      <c r="AI53" s="54">
        <f t="shared" si="46"/>
        <v>0</v>
      </c>
      <c r="AJ53" s="54">
        <f t="shared" si="46"/>
        <v>1</v>
      </c>
      <c r="AK53" s="54">
        <f t="shared" si="46"/>
        <v>0</v>
      </c>
      <c r="AL53" s="23">
        <f t="shared" ref="AL53:AL74" si="47">SUM(P53:AK53)</f>
        <v>10</v>
      </c>
    </row>
    <row r="54" spans="1:38" ht="12.6" customHeight="1" x14ac:dyDescent="0.15">
      <c r="A54" s="29" t="s">
        <v>667</v>
      </c>
      <c r="B54" s="31">
        <f>VLOOKUP(A54,Master!$A:$H,2,FALSE)</f>
        <v>41251</v>
      </c>
      <c r="C54" s="65">
        <f>VLOOKUP(A54,Master!$A:$H,3,FALSE)</f>
        <v>0.58333333333333304</v>
      </c>
      <c r="D54" s="31" t="str">
        <f>VLOOKUP(A54,Master!$A:$H,4,FALSE)</f>
        <v>STM</v>
      </c>
      <c r="E54" s="31" t="s">
        <v>49</v>
      </c>
      <c r="F54" s="31" t="s">
        <v>47</v>
      </c>
      <c r="G54" s="66">
        <f>VLOOKUP(A54,Master!$A:$H,7,FALSE)</f>
        <v>5</v>
      </c>
      <c r="H54" s="31" t="str">
        <f>VLOOKUP(A54,Master!$A:$H,8,FALSE)</f>
        <v>Girls</v>
      </c>
      <c r="I54" s="5" t="str">
        <f t="shared" si="0"/>
        <v>SCS1OLA3</v>
      </c>
      <c r="J54" s="5" t="str">
        <f t="shared" si="1"/>
        <v>STMOLA3</v>
      </c>
      <c r="K54" s="5"/>
      <c r="L54" s="7"/>
      <c r="M54" s="51">
        <f t="shared" ref="M54:M75" si="48">SUM(Z54:AB54)</f>
        <v>3</v>
      </c>
      <c r="N54" s="51">
        <f t="shared" ref="N54:N75" si="49">SUM(R54:T54)</f>
        <v>1</v>
      </c>
      <c r="O54" s="8" t="str">
        <f t="shared" si="44"/>
        <v>BRG2</v>
      </c>
      <c r="P54" s="58">
        <f t="shared" si="45"/>
        <v>0</v>
      </c>
      <c r="Q54" s="58">
        <f t="shared" si="45"/>
        <v>0</v>
      </c>
      <c r="R54" s="54">
        <f t="shared" si="45"/>
        <v>0</v>
      </c>
      <c r="S54" s="54">
        <f t="shared" si="45"/>
        <v>0</v>
      </c>
      <c r="T54" s="54">
        <f t="shared" si="45"/>
        <v>1</v>
      </c>
      <c r="U54" s="54">
        <f t="shared" si="45"/>
        <v>1</v>
      </c>
      <c r="V54" s="54">
        <f t="shared" si="45"/>
        <v>0</v>
      </c>
      <c r="W54" s="54">
        <f t="shared" si="45"/>
        <v>1</v>
      </c>
      <c r="X54" s="54">
        <f t="shared" si="45"/>
        <v>0</v>
      </c>
      <c r="Y54" s="54">
        <f t="shared" si="45"/>
        <v>1</v>
      </c>
      <c r="Z54" s="54">
        <f t="shared" si="45"/>
        <v>1</v>
      </c>
      <c r="AA54" s="54">
        <f t="shared" si="45"/>
        <v>1</v>
      </c>
      <c r="AB54" s="54">
        <f t="shared" si="45"/>
        <v>1</v>
      </c>
      <c r="AC54" s="54">
        <f t="shared" si="45"/>
        <v>0</v>
      </c>
      <c r="AD54" s="54">
        <f t="shared" si="45"/>
        <v>0</v>
      </c>
      <c r="AE54" s="54">
        <f t="shared" si="45"/>
        <v>1</v>
      </c>
      <c r="AF54" s="54">
        <f t="shared" si="46"/>
        <v>0</v>
      </c>
      <c r="AG54" s="54">
        <f t="shared" si="46"/>
        <v>0</v>
      </c>
      <c r="AH54" s="54">
        <f t="shared" si="46"/>
        <v>0</v>
      </c>
      <c r="AI54" s="54">
        <f t="shared" si="46"/>
        <v>0</v>
      </c>
      <c r="AJ54" s="54">
        <f t="shared" si="46"/>
        <v>1</v>
      </c>
      <c r="AK54" s="54">
        <f t="shared" si="46"/>
        <v>1</v>
      </c>
      <c r="AL54" s="23">
        <f t="shared" si="47"/>
        <v>10</v>
      </c>
    </row>
    <row r="55" spans="1:38" ht="12.6" customHeight="1" x14ac:dyDescent="0.15">
      <c r="A55" s="29" t="s">
        <v>668</v>
      </c>
      <c r="B55" s="31">
        <f>VLOOKUP(A55,Master!$A:$H,2,FALSE)</f>
        <v>41251</v>
      </c>
      <c r="C55" s="65">
        <f>VLOOKUP(A55,Master!$A:$H,3,FALSE)</f>
        <v>0.54166666666666596</v>
      </c>
      <c r="D55" s="31" t="str">
        <f>VLOOKUP(A55,Master!$A:$H,4,FALSE)</f>
        <v>SCS</v>
      </c>
      <c r="E55" s="31" t="s">
        <v>15</v>
      </c>
      <c r="F55" s="31" t="s">
        <v>18</v>
      </c>
      <c r="G55" s="66">
        <f>VLOOKUP(A55,Master!$A:$H,7,FALSE)</f>
        <v>5</v>
      </c>
      <c r="H55" s="31" t="str">
        <f>VLOOKUP(A55,Master!$A:$H,8,FALSE)</f>
        <v>Girls</v>
      </c>
      <c r="I55" s="5" t="str">
        <f t="shared" si="0"/>
        <v>IHM1STM1</v>
      </c>
      <c r="J55" s="5" t="str">
        <f t="shared" si="1"/>
        <v>SCSSTM1</v>
      </c>
      <c r="K55" s="5"/>
      <c r="L55" s="7"/>
      <c r="M55" s="51">
        <f t="shared" si="48"/>
        <v>3</v>
      </c>
      <c r="N55" s="51">
        <f t="shared" si="49"/>
        <v>0</v>
      </c>
      <c r="O55" s="8" t="str">
        <f t="shared" si="44"/>
        <v>CTK1</v>
      </c>
      <c r="P55" s="59">
        <f t="shared" si="45"/>
        <v>0</v>
      </c>
      <c r="Q55" s="59">
        <f t="shared" si="45"/>
        <v>0</v>
      </c>
      <c r="R55" s="58">
        <f t="shared" si="45"/>
        <v>0</v>
      </c>
      <c r="S55" s="58">
        <f t="shared" si="45"/>
        <v>0</v>
      </c>
      <c r="T55" s="58">
        <f t="shared" si="45"/>
        <v>0</v>
      </c>
      <c r="U55" s="59">
        <f t="shared" si="45"/>
        <v>1</v>
      </c>
      <c r="V55" s="59">
        <f t="shared" si="45"/>
        <v>0</v>
      </c>
      <c r="W55" s="59">
        <f t="shared" si="45"/>
        <v>1</v>
      </c>
      <c r="X55" s="59">
        <f t="shared" si="45"/>
        <v>0</v>
      </c>
      <c r="Y55" s="59">
        <f t="shared" si="45"/>
        <v>1</v>
      </c>
      <c r="Z55" s="59">
        <f t="shared" si="45"/>
        <v>1</v>
      </c>
      <c r="AA55" s="59">
        <f t="shared" si="45"/>
        <v>1</v>
      </c>
      <c r="AB55" s="59">
        <f t="shared" si="45"/>
        <v>1</v>
      </c>
      <c r="AC55" s="59">
        <f t="shared" si="45"/>
        <v>0</v>
      </c>
      <c r="AD55" s="59">
        <f t="shared" si="45"/>
        <v>0</v>
      </c>
      <c r="AE55" s="59">
        <f t="shared" si="45"/>
        <v>1</v>
      </c>
      <c r="AF55" s="59">
        <f t="shared" si="46"/>
        <v>0</v>
      </c>
      <c r="AG55" s="59">
        <f t="shared" si="46"/>
        <v>0</v>
      </c>
      <c r="AH55" s="59">
        <f t="shared" si="46"/>
        <v>0</v>
      </c>
      <c r="AI55" s="59">
        <f t="shared" si="46"/>
        <v>1</v>
      </c>
      <c r="AJ55" s="59">
        <f t="shared" si="46"/>
        <v>1</v>
      </c>
      <c r="AK55" s="59">
        <f t="shared" si="46"/>
        <v>1</v>
      </c>
      <c r="AL55" s="60">
        <f t="shared" si="47"/>
        <v>10</v>
      </c>
    </row>
    <row r="56" spans="1:38" ht="12.6" customHeight="1" x14ac:dyDescent="0.15">
      <c r="A56" s="29" t="s">
        <v>669</v>
      </c>
      <c r="B56" s="31">
        <f>VLOOKUP(A56,Master!$A:$H,2,FALSE)</f>
        <v>41251</v>
      </c>
      <c r="C56" s="65">
        <f>VLOOKUP(A56,Master!$A:$H,3,FALSE)</f>
        <v>0.54166666666666696</v>
      </c>
      <c r="D56" s="31" t="str">
        <f>VLOOKUP(A56,Master!$A:$H,4,FALSE)</f>
        <v>IHM</v>
      </c>
      <c r="E56" s="31" t="s">
        <v>14</v>
      </c>
      <c r="F56" s="31" t="s">
        <v>25</v>
      </c>
      <c r="G56" s="66">
        <f>VLOOKUP(A56,Master!$A:$H,7,FALSE)</f>
        <v>5</v>
      </c>
      <c r="H56" s="31" t="str">
        <f>VLOOKUP(A56,Master!$A:$H,8,FALSE)</f>
        <v>Girls</v>
      </c>
      <c r="I56" s="5" t="str">
        <f t="shared" si="0"/>
        <v>SPC2OLA2</v>
      </c>
      <c r="J56" s="5" t="str">
        <f t="shared" si="1"/>
        <v>IHMOLA2</v>
      </c>
      <c r="K56" s="5"/>
      <c r="L56" s="7"/>
      <c r="M56" s="51">
        <f t="shared" si="48"/>
        <v>3</v>
      </c>
      <c r="N56" s="51">
        <f t="shared" si="49"/>
        <v>0</v>
      </c>
      <c r="O56" s="8" t="str">
        <f t="shared" si="44"/>
        <v>CTK2</v>
      </c>
      <c r="P56" s="59">
        <f t="shared" si="45"/>
        <v>0</v>
      </c>
      <c r="Q56" s="59">
        <f t="shared" si="45"/>
        <v>0</v>
      </c>
      <c r="R56" s="58">
        <f t="shared" si="45"/>
        <v>0</v>
      </c>
      <c r="S56" s="58">
        <f t="shared" si="45"/>
        <v>0</v>
      </c>
      <c r="T56" s="58">
        <f t="shared" si="45"/>
        <v>0</v>
      </c>
      <c r="U56" s="59">
        <f t="shared" si="45"/>
        <v>1</v>
      </c>
      <c r="V56" s="59">
        <f t="shared" si="45"/>
        <v>1</v>
      </c>
      <c r="W56" s="59">
        <f t="shared" si="45"/>
        <v>0</v>
      </c>
      <c r="X56" s="59">
        <f t="shared" si="45"/>
        <v>0</v>
      </c>
      <c r="Y56" s="59">
        <f t="shared" si="45"/>
        <v>1</v>
      </c>
      <c r="Z56" s="59">
        <f t="shared" si="45"/>
        <v>1</v>
      </c>
      <c r="AA56" s="59">
        <f t="shared" si="45"/>
        <v>1</v>
      </c>
      <c r="AB56" s="59">
        <f t="shared" si="45"/>
        <v>1</v>
      </c>
      <c r="AC56" s="59">
        <f t="shared" si="45"/>
        <v>1</v>
      </c>
      <c r="AD56" s="59">
        <f t="shared" si="45"/>
        <v>0</v>
      </c>
      <c r="AE56" s="59">
        <f t="shared" si="45"/>
        <v>0</v>
      </c>
      <c r="AF56" s="59">
        <f t="shared" si="46"/>
        <v>0</v>
      </c>
      <c r="AG56" s="59">
        <f t="shared" si="46"/>
        <v>0</v>
      </c>
      <c r="AH56" s="59">
        <f t="shared" si="46"/>
        <v>0</v>
      </c>
      <c r="AI56" s="59">
        <f t="shared" si="46"/>
        <v>1</v>
      </c>
      <c r="AJ56" s="59">
        <f t="shared" si="46"/>
        <v>1</v>
      </c>
      <c r="AK56" s="59">
        <f t="shared" si="46"/>
        <v>1</v>
      </c>
      <c r="AL56" s="60">
        <f t="shared" si="47"/>
        <v>10</v>
      </c>
    </row>
    <row r="57" spans="1:38" ht="12.6" customHeight="1" x14ac:dyDescent="0.15">
      <c r="A57" s="29" t="s">
        <v>670</v>
      </c>
      <c r="B57" s="31">
        <f>VLOOKUP(A57,Master!$A:$H,2,FALSE)</f>
        <v>41258</v>
      </c>
      <c r="C57" s="65">
        <f>VLOOKUP(A57,Master!$A:$H,3,FALSE)</f>
        <v>0.54166666666666596</v>
      </c>
      <c r="D57" s="31" t="str">
        <f>VLOOKUP(A57,Master!$A:$H,4,FALSE)</f>
        <v>SCS</v>
      </c>
      <c r="E57" s="31" t="s">
        <v>47</v>
      </c>
      <c r="F57" s="31" t="s">
        <v>18</v>
      </c>
      <c r="G57" s="66">
        <f>VLOOKUP(A57,Master!$A:$H,7,FALSE)</f>
        <v>5</v>
      </c>
      <c r="H57" s="31" t="str">
        <f>VLOOKUP(A57,Master!$A:$H,8,FALSE)</f>
        <v>Girls</v>
      </c>
      <c r="I57" s="5" t="str">
        <f t="shared" si="0"/>
        <v>OLA3STM1</v>
      </c>
      <c r="J57" s="5" t="str">
        <f t="shared" si="1"/>
        <v>SCSSTM1</v>
      </c>
      <c r="K57" s="5"/>
      <c r="L57" s="7"/>
      <c r="M57" s="51">
        <f t="shared" si="48"/>
        <v>1</v>
      </c>
      <c r="N57" s="51">
        <f t="shared" si="49"/>
        <v>0</v>
      </c>
      <c r="O57" s="8" t="str">
        <f t="shared" si="44"/>
        <v>CTK3</v>
      </c>
      <c r="P57" s="59">
        <f t="shared" si="45"/>
        <v>1</v>
      </c>
      <c r="Q57" s="59">
        <f t="shared" si="45"/>
        <v>1</v>
      </c>
      <c r="R57" s="58">
        <f t="shared" si="45"/>
        <v>0</v>
      </c>
      <c r="S57" s="58">
        <f t="shared" si="45"/>
        <v>0</v>
      </c>
      <c r="T57" s="58">
        <f t="shared" si="45"/>
        <v>0</v>
      </c>
      <c r="U57" s="59">
        <f t="shared" si="45"/>
        <v>0</v>
      </c>
      <c r="V57" s="59">
        <f t="shared" si="45"/>
        <v>1</v>
      </c>
      <c r="W57" s="59">
        <f t="shared" si="45"/>
        <v>1</v>
      </c>
      <c r="X57" s="59">
        <f t="shared" si="45"/>
        <v>1</v>
      </c>
      <c r="Y57" s="59">
        <f t="shared" si="45"/>
        <v>0</v>
      </c>
      <c r="Z57" s="59">
        <f t="shared" si="45"/>
        <v>0</v>
      </c>
      <c r="AA57" s="59">
        <f t="shared" si="45"/>
        <v>1</v>
      </c>
      <c r="AB57" s="59">
        <f t="shared" si="45"/>
        <v>0</v>
      </c>
      <c r="AC57" s="59">
        <f t="shared" si="45"/>
        <v>0</v>
      </c>
      <c r="AD57" s="59">
        <f t="shared" si="45"/>
        <v>1</v>
      </c>
      <c r="AE57" s="59">
        <f t="shared" si="45"/>
        <v>1</v>
      </c>
      <c r="AF57" s="59">
        <f t="shared" si="46"/>
        <v>0</v>
      </c>
      <c r="AG57" s="59">
        <f t="shared" si="46"/>
        <v>1</v>
      </c>
      <c r="AH57" s="59">
        <f t="shared" si="46"/>
        <v>1</v>
      </c>
      <c r="AI57" s="59">
        <f t="shared" si="46"/>
        <v>0</v>
      </c>
      <c r="AJ57" s="59">
        <f t="shared" si="46"/>
        <v>0</v>
      </c>
      <c r="AK57" s="59">
        <f t="shared" si="46"/>
        <v>0</v>
      </c>
      <c r="AL57" s="60">
        <f t="shared" si="47"/>
        <v>10</v>
      </c>
    </row>
    <row r="58" spans="1:38" ht="12.6" customHeight="1" x14ac:dyDescent="0.15">
      <c r="A58" s="29" t="s">
        <v>671</v>
      </c>
      <c r="B58" s="31">
        <f>VLOOKUP(A58,Master!$A:$H,2,FALSE)</f>
        <v>41258</v>
      </c>
      <c r="C58" s="65">
        <f>VLOOKUP(A58,Master!$A:$H,3,FALSE)</f>
        <v>0.58333333333333304</v>
      </c>
      <c r="D58" s="31" t="str">
        <f>VLOOKUP(A58,Master!$A:$H,4,FALSE)</f>
        <v>SCS</v>
      </c>
      <c r="E58" s="31" t="s">
        <v>25</v>
      </c>
      <c r="F58" s="31" t="s">
        <v>51</v>
      </c>
      <c r="G58" s="66">
        <f>VLOOKUP(A58,Master!$A:$H,7,FALSE)</f>
        <v>5</v>
      </c>
      <c r="H58" s="31" t="str">
        <f>VLOOKUP(A58,Master!$A:$H,8,FALSE)</f>
        <v>Girls</v>
      </c>
      <c r="I58" s="5" t="str">
        <f t="shared" si="0"/>
        <v>OLA2SCS2</v>
      </c>
      <c r="J58" s="5" t="str">
        <f t="shared" si="1"/>
        <v>SCSSCS2</v>
      </c>
      <c r="K58" s="5"/>
      <c r="L58" s="7"/>
      <c r="M58" s="51">
        <f t="shared" si="48"/>
        <v>1</v>
      </c>
      <c r="N58" s="51">
        <f t="shared" si="49"/>
        <v>2</v>
      </c>
      <c r="O58" s="8" t="str">
        <f t="shared" si="44"/>
        <v>HSP1</v>
      </c>
      <c r="P58" s="54">
        <f t="shared" si="45"/>
        <v>0</v>
      </c>
      <c r="Q58" s="54">
        <f t="shared" si="45"/>
        <v>1</v>
      </c>
      <c r="R58" s="54">
        <f t="shared" si="45"/>
        <v>1</v>
      </c>
      <c r="S58" s="54">
        <f t="shared" si="45"/>
        <v>1</v>
      </c>
      <c r="T58" s="54">
        <f t="shared" si="45"/>
        <v>0</v>
      </c>
      <c r="U58" s="58">
        <f t="shared" si="45"/>
        <v>0</v>
      </c>
      <c r="V58" s="54">
        <f t="shared" si="45"/>
        <v>0</v>
      </c>
      <c r="W58" s="54">
        <f t="shared" si="45"/>
        <v>0</v>
      </c>
      <c r="X58" s="54">
        <f t="shared" si="45"/>
        <v>0</v>
      </c>
      <c r="Y58" s="54">
        <f t="shared" si="45"/>
        <v>1</v>
      </c>
      <c r="Z58" s="54">
        <f t="shared" si="45"/>
        <v>0</v>
      </c>
      <c r="AA58" s="54">
        <f t="shared" si="45"/>
        <v>0</v>
      </c>
      <c r="AB58" s="54">
        <f t="shared" si="45"/>
        <v>1</v>
      </c>
      <c r="AC58" s="54">
        <f t="shared" si="45"/>
        <v>1</v>
      </c>
      <c r="AD58" s="54">
        <f t="shared" si="45"/>
        <v>1</v>
      </c>
      <c r="AE58" s="54">
        <f t="shared" si="45"/>
        <v>0</v>
      </c>
      <c r="AF58" s="54">
        <f t="shared" si="46"/>
        <v>1</v>
      </c>
      <c r="AG58" s="54">
        <f t="shared" si="46"/>
        <v>0</v>
      </c>
      <c r="AH58" s="54">
        <f t="shared" si="46"/>
        <v>1</v>
      </c>
      <c r="AI58" s="54">
        <f t="shared" si="46"/>
        <v>1</v>
      </c>
      <c r="AJ58" s="54">
        <f t="shared" si="46"/>
        <v>0</v>
      </c>
      <c r="AK58" s="54">
        <f t="shared" si="46"/>
        <v>0</v>
      </c>
      <c r="AL58" s="23">
        <f t="shared" si="47"/>
        <v>10</v>
      </c>
    </row>
    <row r="59" spans="1:38" ht="12.6" customHeight="1" x14ac:dyDescent="0.15">
      <c r="A59" s="29" t="s">
        <v>672</v>
      </c>
      <c r="B59" s="31">
        <f>VLOOKUP(A59,Master!$A:$H,2,FALSE)</f>
        <v>41258</v>
      </c>
      <c r="C59" s="65">
        <f>VLOOKUP(A59,Master!$A:$H,3,FALSE)</f>
        <v>0</v>
      </c>
      <c r="D59" s="31" t="str">
        <f>VLOOKUP(A59,Master!$A:$H,4,FALSE)</f>
        <v>BYE</v>
      </c>
      <c r="E59" s="31" t="s">
        <v>22</v>
      </c>
      <c r="F59" s="31" t="s">
        <v>9</v>
      </c>
      <c r="G59" s="66">
        <f>VLOOKUP(A59,Master!$A:$H,7,FALSE)</f>
        <v>5</v>
      </c>
      <c r="H59" s="31" t="str">
        <f>VLOOKUP(A59,Master!$A:$H,8,FALSE)</f>
        <v>Girls</v>
      </c>
      <c r="I59" s="5" t="str">
        <f t="shared" si="0"/>
        <v>STM2BRG2</v>
      </c>
      <c r="J59" s="5" t="str">
        <f t="shared" si="1"/>
        <v>BYEBRG2</v>
      </c>
      <c r="K59" s="5"/>
      <c r="L59" s="7"/>
      <c r="M59" s="51">
        <f t="shared" si="48"/>
        <v>1</v>
      </c>
      <c r="N59" s="51">
        <f t="shared" si="49"/>
        <v>2</v>
      </c>
      <c r="O59" s="8" t="str">
        <f t="shared" si="44"/>
        <v>IHM1</v>
      </c>
      <c r="P59" s="59">
        <f t="shared" si="45"/>
        <v>1</v>
      </c>
      <c r="Q59" s="59">
        <f t="shared" si="45"/>
        <v>0</v>
      </c>
      <c r="R59" s="59">
        <f t="shared" si="45"/>
        <v>0</v>
      </c>
      <c r="S59" s="59">
        <f t="shared" si="45"/>
        <v>1</v>
      </c>
      <c r="T59" s="59">
        <f t="shared" si="45"/>
        <v>1</v>
      </c>
      <c r="U59" s="59">
        <f t="shared" si="45"/>
        <v>0</v>
      </c>
      <c r="V59" s="58">
        <f t="shared" si="45"/>
        <v>0</v>
      </c>
      <c r="W59" s="59">
        <f t="shared" si="45"/>
        <v>0</v>
      </c>
      <c r="X59" s="59">
        <f t="shared" si="45"/>
        <v>1</v>
      </c>
      <c r="Y59" s="59">
        <f t="shared" si="45"/>
        <v>1</v>
      </c>
      <c r="Z59" s="59">
        <f t="shared" si="45"/>
        <v>0</v>
      </c>
      <c r="AA59" s="59">
        <f t="shared" si="45"/>
        <v>0</v>
      </c>
      <c r="AB59" s="59">
        <f t="shared" si="45"/>
        <v>1</v>
      </c>
      <c r="AC59" s="59">
        <f t="shared" si="45"/>
        <v>1</v>
      </c>
      <c r="AD59" s="59">
        <f t="shared" si="45"/>
        <v>0</v>
      </c>
      <c r="AE59" s="59">
        <f t="shared" si="45"/>
        <v>1</v>
      </c>
      <c r="AF59" s="59">
        <f t="shared" si="46"/>
        <v>0</v>
      </c>
      <c r="AG59" s="59">
        <f t="shared" si="46"/>
        <v>1</v>
      </c>
      <c r="AH59" s="59">
        <f t="shared" si="46"/>
        <v>0</v>
      </c>
      <c r="AI59" s="59">
        <f t="shared" si="46"/>
        <v>1</v>
      </c>
      <c r="AJ59" s="59">
        <f t="shared" si="46"/>
        <v>0</v>
      </c>
      <c r="AK59" s="59">
        <f t="shared" si="46"/>
        <v>0</v>
      </c>
      <c r="AL59" s="60">
        <f t="shared" si="47"/>
        <v>10</v>
      </c>
    </row>
    <row r="60" spans="1:38" ht="12.6" customHeight="1" x14ac:dyDescent="0.15">
      <c r="A60" s="29" t="s">
        <v>673</v>
      </c>
      <c r="B60" s="31">
        <f>VLOOKUP(A60,Master!$A:$H,2,FALSE)</f>
        <v>41258</v>
      </c>
      <c r="C60" s="65">
        <f>VLOOKUP(A60,Master!$A:$H,3,FALSE)</f>
        <v>0.45833333333333298</v>
      </c>
      <c r="D60" s="31" t="str">
        <f>VLOOKUP(A60,Master!$A:$H,4,FALSE)</f>
        <v>SJN</v>
      </c>
      <c r="E60" s="31" t="s">
        <v>20</v>
      </c>
      <c r="F60" s="31" t="s">
        <v>4</v>
      </c>
      <c r="G60" s="66">
        <f>VLOOKUP(A60,Master!$A:$H,7,FALSE)</f>
        <v>5</v>
      </c>
      <c r="H60" s="31" t="str">
        <f>VLOOKUP(A60,Master!$A:$H,8,FALSE)</f>
        <v>Girls</v>
      </c>
      <c r="I60" s="5" t="str">
        <f t="shared" si="0"/>
        <v>OLA1CTK1</v>
      </c>
      <c r="J60" s="5" t="str">
        <f t="shared" si="1"/>
        <v>SJNCTK1</v>
      </c>
      <c r="K60" s="5"/>
      <c r="L60" s="7"/>
      <c r="M60" s="51">
        <f t="shared" si="48"/>
        <v>0</v>
      </c>
      <c r="N60" s="51">
        <f t="shared" si="49"/>
        <v>2</v>
      </c>
      <c r="O60" s="8" t="str">
        <f t="shared" si="44"/>
        <v>JOE1</v>
      </c>
      <c r="P60" s="54">
        <f t="shared" si="45"/>
        <v>1</v>
      </c>
      <c r="Q60" s="54">
        <f t="shared" si="45"/>
        <v>1</v>
      </c>
      <c r="R60" s="54">
        <f t="shared" si="45"/>
        <v>1</v>
      </c>
      <c r="S60" s="54">
        <f t="shared" si="45"/>
        <v>0</v>
      </c>
      <c r="T60" s="54">
        <f t="shared" si="45"/>
        <v>1</v>
      </c>
      <c r="U60" s="54">
        <f t="shared" si="45"/>
        <v>0</v>
      </c>
      <c r="V60" s="54">
        <f t="shared" si="45"/>
        <v>0</v>
      </c>
      <c r="W60" s="58">
        <f t="shared" si="45"/>
        <v>0</v>
      </c>
      <c r="X60" s="54">
        <f t="shared" si="45"/>
        <v>1</v>
      </c>
      <c r="Y60" s="54">
        <f t="shared" si="45"/>
        <v>0</v>
      </c>
      <c r="Z60" s="54">
        <f t="shared" si="45"/>
        <v>0</v>
      </c>
      <c r="AA60" s="54">
        <f t="shared" si="45"/>
        <v>0</v>
      </c>
      <c r="AB60" s="54">
        <f t="shared" si="45"/>
        <v>0</v>
      </c>
      <c r="AC60" s="54">
        <f t="shared" si="45"/>
        <v>0</v>
      </c>
      <c r="AD60" s="54">
        <f t="shared" si="45"/>
        <v>1</v>
      </c>
      <c r="AE60" s="54">
        <f t="shared" si="45"/>
        <v>1</v>
      </c>
      <c r="AF60" s="54">
        <f t="shared" si="46"/>
        <v>1</v>
      </c>
      <c r="AG60" s="54">
        <f t="shared" si="46"/>
        <v>1</v>
      </c>
      <c r="AH60" s="54">
        <f t="shared" si="46"/>
        <v>1</v>
      </c>
      <c r="AI60" s="54">
        <f t="shared" si="46"/>
        <v>0</v>
      </c>
      <c r="AJ60" s="54">
        <f t="shared" si="46"/>
        <v>0</v>
      </c>
      <c r="AK60" s="54">
        <f t="shared" si="46"/>
        <v>0</v>
      </c>
      <c r="AL60" s="23">
        <f t="shared" si="47"/>
        <v>10</v>
      </c>
    </row>
    <row r="61" spans="1:38" ht="12.6" customHeight="1" x14ac:dyDescent="0.15">
      <c r="A61" s="29" t="s">
        <v>674</v>
      </c>
      <c r="B61" s="31">
        <f>VLOOKUP(A61,Master!$A:$H,2,FALSE)</f>
        <v>41258</v>
      </c>
      <c r="C61" s="65">
        <f>VLOOKUP(A61,Master!$A:$H,3,FALSE)</f>
        <v>0.5</v>
      </c>
      <c r="D61" s="31" t="str">
        <f>VLOOKUP(A61,Master!$A:$H,4,FALSE)</f>
        <v>OLA</v>
      </c>
      <c r="E61" s="31" t="s">
        <v>13</v>
      </c>
      <c r="F61" s="31" t="s">
        <v>17</v>
      </c>
      <c r="G61" s="66">
        <f>VLOOKUP(A61,Master!$A:$H,7,FALSE)</f>
        <v>5</v>
      </c>
      <c r="H61" s="31" t="str">
        <f>VLOOKUP(A61,Master!$A:$H,8,FALSE)</f>
        <v>Girls</v>
      </c>
      <c r="I61" s="5" t="str">
        <f t="shared" si="0"/>
        <v>SJN2BYE</v>
      </c>
      <c r="J61" s="5" t="str">
        <f t="shared" si="1"/>
        <v>OLABYE</v>
      </c>
      <c r="K61" s="5"/>
      <c r="L61" s="7"/>
      <c r="M61" s="51">
        <f t="shared" si="48"/>
        <v>2</v>
      </c>
      <c r="N61" s="51">
        <f t="shared" si="49"/>
        <v>1</v>
      </c>
      <c r="O61" s="8" t="str">
        <f t="shared" si="44"/>
        <v>JUD1</v>
      </c>
      <c r="P61" s="59">
        <f t="shared" si="45"/>
        <v>1</v>
      </c>
      <c r="Q61" s="59">
        <f t="shared" si="45"/>
        <v>0</v>
      </c>
      <c r="R61" s="59">
        <f t="shared" si="45"/>
        <v>0</v>
      </c>
      <c r="S61" s="59">
        <f t="shared" si="45"/>
        <v>0</v>
      </c>
      <c r="T61" s="59">
        <f t="shared" si="45"/>
        <v>1</v>
      </c>
      <c r="U61" s="59">
        <f t="shared" si="45"/>
        <v>0</v>
      </c>
      <c r="V61" s="59">
        <f t="shared" si="45"/>
        <v>1</v>
      </c>
      <c r="W61" s="59">
        <f t="shared" si="45"/>
        <v>1</v>
      </c>
      <c r="X61" s="58">
        <f t="shared" si="45"/>
        <v>0</v>
      </c>
      <c r="Y61" s="59">
        <f t="shared" si="45"/>
        <v>0</v>
      </c>
      <c r="Z61" s="59">
        <f t="shared" si="45"/>
        <v>1</v>
      </c>
      <c r="AA61" s="59">
        <f t="shared" si="45"/>
        <v>1</v>
      </c>
      <c r="AB61" s="59">
        <f t="shared" si="45"/>
        <v>0</v>
      </c>
      <c r="AC61" s="59">
        <f t="shared" si="45"/>
        <v>0</v>
      </c>
      <c r="AD61" s="59">
        <f t="shared" si="45"/>
        <v>0</v>
      </c>
      <c r="AE61" s="59">
        <f t="shared" si="45"/>
        <v>1</v>
      </c>
      <c r="AF61" s="59">
        <f t="shared" si="46"/>
        <v>0</v>
      </c>
      <c r="AG61" s="59">
        <f t="shared" si="46"/>
        <v>1</v>
      </c>
      <c r="AH61" s="59">
        <f t="shared" si="46"/>
        <v>1</v>
      </c>
      <c r="AI61" s="59">
        <f t="shared" si="46"/>
        <v>0</v>
      </c>
      <c r="AJ61" s="59">
        <f t="shared" si="46"/>
        <v>1</v>
      </c>
      <c r="AK61" s="59">
        <f t="shared" si="46"/>
        <v>0</v>
      </c>
      <c r="AL61" s="60">
        <f t="shared" si="47"/>
        <v>10</v>
      </c>
    </row>
    <row r="62" spans="1:38" ht="12.6" customHeight="1" x14ac:dyDescent="0.15">
      <c r="A62" s="29" t="s">
        <v>675</v>
      </c>
      <c r="B62" s="31">
        <f>VLOOKUP(A62,Master!$A:$H,2,FALSE)</f>
        <v>41258</v>
      </c>
      <c r="C62" s="65">
        <f>VLOOKUP(A62,Master!$A:$H,3,FALSE)</f>
        <v>0.625</v>
      </c>
      <c r="D62" s="31" t="str">
        <f>VLOOKUP(A62,Master!$A:$H,4,FALSE)</f>
        <v>CTK</v>
      </c>
      <c r="E62" s="31" t="s">
        <v>42</v>
      </c>
      <c r="F62" s="31" t="s">
        <v>16</v>
      </c>
      <c r="G62" s="66">
        <f>VLOOKUP(A62,Master!$A:$H,7,FALSE)</f>
        <v>5</v>
      </c>
      <c r="H62" s="31" t="str">
        <f>VLOOKUP(A62,Master!$A:$H,8,FALSE)</f>
        <v>Girls</v>
      </c>
      <c r="I62" s="5" t="str">
        <f t="shared" si="0"/>
        <v>HSP1CTK2</v>
      </c>
      <c r="J62" s="5" t="str">
        <f t="shared" si="1"/>
        <v>CTKCTK2</v>
      </c>
      <c r="K62" s="5"/>
      <c r="L62" s="7"/>
      <c r="M62" s="51">
        <f t="shared" si="48"/>
        <v>1</v>
      </c>
      <c r="N62" s="51">
        <f t="shared" si="49"/>
        <v>2</v>
      </c>
      <c r="O62" s="8" t="str">
        <f t="shared" si="44"/>
        <v>NDA1</v>
      </c>
      <c r="P62" s="54">
        <f t="shared" si="45"/>
        <v>0</v>
      </c>
      <c r="Q62" s="54">
        <f t="shared" si="45"/>
        <v>1</v>
      </c>
      <c r="R62" s="54">
        <f t="shared" si="45"/>
        <v>1</v>
      </c>
      <c r="S62" s="54">
        <f t="shared" si="45"/>
        <v>1</v>
      </c>
      <c r="T62" s="54">
        <f t="shared" si="45"/>
        <v>0</v>
      </c>
      <c r="U62" s="54">
        <f t="shared" si="45"/>
        <v>1</v>
      </c>
      <c r="V62" s="54">
        <f t="shared" si="45"/>
        <v>1</v>
      </c>
      <c r="W62" s="54">
        <f t="shared" si="45"/>
        <v>0</v>
      </c>
      <c r="X62" s="54">
        <f t="shared" si="45"/>
        <v>0</v>
      </c>
      <c r="Y62" s="58">
        <f t="shared" si="45"/>
        <v>0</v>
      </c>
      <c r="Z62" s="54">
        <f t="shared" si="45"/>
        <v>0</v>
      </c>
      <c r="AA62" s="54">
        <f t="shared" si="45"/>
        <v>0</v>
      </c>
      <c r="AB62" s="54">
        <f t="shared" si="45"/>
        <v>1</v>
      </c>
      <c r="AC62" s="54">
        <f t="shared" si="45"/>
        <v>1</v>
      </c>
      <c r="AD62" s="54">
        <f t="shared" si="45"/>
        <v>1</v>
      </c>
      <c r="AE62" s="54">
        <f t="shared" si="45"/>
        <v>0</v>
      </c>
      <c r="AF62" s="54">
        <f t="shared" si="46"/>
        <v>1</v>
      </c>
      <c r="AG62" s="54">
        <f t="shared" si="46"/>
        <v>0</v>
      </c>
      <c r="AH62" s="54">
        <f t="shared" si="46"/>
        <v>0</v>
      </c>
      <c r="AI62" s="54">
        <f t="shared" si="46"/>
        <v>1</v>
      </c>
      <c r="AJ62" s="54">
        <f t="shared" si="46"/>
        <v>0</v>
      </c>
      <c r="AK62" s="54">
        <f t="shared" si="46"/>
        <v>0</v>
      </c>
      <c r="AL62" s="23">
        <f t="shared" si="47"/>
        <v>10</v>
      </c>
    </row>
    <row r="63" spans="1:38" ht="12.6" customHeight="1" x14ac:dyDescent="0.15">
      <c r="A63" s="29" t="s">
        <v>676</v>
      </c>
      <c r="B63" s="31">
        <f>VLOOKUP(A63,Master!$A:$H,2,FALSE)</f>
        <v>41258</v>
      </c>
      <c r="C63" s="65">
        <f>VLOOKUP(A63,Master!$A:$H,3,FALSE)</f>
        <v>0.5</v>
      </c>
      <c r="D63" s="31" t="str">
        <f>VLOOKUP(A63,Master!$A:$H,4,FALSE)</f>
        <v>STM</v>
      </c>
      <c r="E63" s="31" t="s">
        <v>14</v>
      </c>
      <c r="F63" s="31" t="s">
        <v>43</v>
      </c>
      <c r="G63" s="66">
        <f>VLOOKUP(A63,Master!$A:$H,7,FALSE)</f>
        <v>5</v>
      </c>
      <c r="H63" s="31" t="str">
        <f>VLOOKUP(A63,Master!$A:$H,8,FALSE)</f>
        <v>Girls</v>
      </c>
      <c r="I63" s="5" t="str">
        <f t="shared" si="0"/>
        <v>SPC2JOE1</v>
      </c>
      <c r="J63" s="5" t="str">
        <f t="shared" si="1"/>
        <v>STMJOE1</v>
      </c>
      <c r="K63" s="5"/>
      <c r="L63" s="7"/>
      <c r="M63" s="51">
        <f t="shared" si="48"/>
        <v>0</v>
      </c>
      <c r="N63" s="51">
        <f t="shared" si="49"/>
        <v>2</v>
      </c>
      <c r="O63" s="8" t="str">
        <f t="shared" si="44"/>
        <v>OLA1</v>
      </c>
      <c r="P63" s="59">
        <f t="shared" si="45"/>
        <v>0</v>
      </c>
      <c r="Q63" s="59">
        <f t="shared" si="45"/>
        <v>1</v>
      </c>
      <c r="R63" s="59">
        <f t="shared" si="45"/>
        <v>1</v>
      </c>
      <c r="S63" s="59">
        <f t="shared" si="45"/>
        <v>1</v>
      </c>
      <c r="T63" s="59">
        <f t="shared" si="45"/>
        <v>0</v>
      </c>
      <c r="U63" s="59">
        <f t="shared" si="45"/>
        <v>0</v>
      </c>
      <c r="V63" s="59">
        <f t="shared" si="45"/>
        <v>0</v>
      </c>
      <c r="W63" s="59">
        <f t="shared" si="45"/>
        <v>0</v>
      </c>
      <c r="X63" s="59">
        <f t="shared" si="45"/>
        <v>1</v>
      </c>
      <c r="Y63" s="59">
        <f t="shared" si="45"/>
        <v>0</v>
      </c>
      <c r="Z63" s="58">
        <f t="shared" si="45"/>
        <v>0</v>
      </c>
      <c r="AA63" s="58">
        <f t="shared" si="45"/>
        <v>0</v>
      </c>
      <c r="AB63" s="58">
        <f t="shared" si="45"/>
        <v>0</v>
      </c>
      <c r="AC63" s="59">
        <f t="shared" si="45"/>
        <v>1</v>
      </c>
      <c r="AD63" s="59">
        <f t="shared" si="45"/>
        <v>1</v>
      </c>
      <c r="AE63" s="59">
        <f t="shared" si="45"/>
        <v>0</v>
      </c>
      <c r="AF63" s="59">
        <f t="shared" si="46"/>
        <v>1</v>
      </c>
      <c r="AG63" s="59">
        <f t="shared" si="46"/>
        <v>1</v>
      </c>
      <c r="AH63" s="59">
        <f t="shared" si="46"/>
        <v>1</v>
      </c>
      <c r="AI63" s="59">
        <f t="shared" si="46"/>
        <v>1</v>
      </c>
      <c r="AJ63" s="59">
        <f t="shared" si="46"/>
        <v>0</v>
      </c>
      <c r="AK63" s="59">
        <f t="shared" si="46"/>
        <v>0</v>
      </c>
      <c r="AL63" s="60">
        <f t="shared" si="47"/>
        <v>10</v>
      </c>
    </row>
    <row r="64" spans="1:38" ht="12.6" customHeight="1" x14ac:dyDescent="0.15">
      <c r="A64" s="29" t="s">
        <v>677</v>
      </c>
      <c r="B64" s="31">
        <f>VLOOKUP(A64,Master!$A:$H,2,FALSE)</f>
        <v>41258</v>
      </c>
      <c r="C64" s="65">
        <f>VLOOKUP(A64,Master!$A:$H,3,FALSE)</f>
        <v>0.5</v>
      </c>
      <c r="D64" s="31" t="str">
        <f>VLOOKUP(A64,Master!$A:$H,4,FALSE)</f>
        <v>JUD</v>
      </c>
      <c r="E64" s="31" t="s">
        <v>19</v>
      </c>
      <c r="F64" s="31" t="s">
        <v>26</v>
      </c>
      <c r="G64" s="66">
        <f>VLOOKUP(A64,Master!$A:$H,7,FALSE)</f>
        <v>5</v>
      </c>
      <c r="H64" s="31" t="str">
        <f>VLOOKUP(A64,Master!$A:$H,8,FALSE)</f>
        <v>Girls</v>
      </c>
      <c r="I64" s="5" t="str">
        <f t="shared" si="0"/>
        <v>SJN1SPC1</v>
      </c>
      <c r="J64" s="5" t="str">
        <f t="shared" si="1"/>
        <v>JUDSPC1</v>
      </c>
      <c r="K64" s="5"/>
      <c r="L64" s="7"/>
      <c r="M64" s="51">
        <f t="shared" si="48"/>
        <v>0</v>
      </c>
      <c r="N64" s="51">
        <f t="shared" si="49"/>
        <v>3</v>
      </c>
      <c r="O64" s="8" t="str">
        <f t="shared" si="44"/>
        <v>OLA2</v>
      </c>
      <c r="P64" s="59">
        <f t="shared" si="45"/>
        <v>1</v>
      </c>
      <c r="Q64" s="59">
        <f t="shared" si="45"/>
        <v>1</v>
      </c>
      <c r="R64" s="59">
        <f t="shared" si="45"/>
        <v>1</v>
      </c>
      <c r="S64" s="59">
        <f t="shared" si="45"/>
        <v>1</v>
      </c>
      <c r="T64" s="59">
        <f t="shared" si="45"/>
        <v>1</v>
      </c>
      <c r="U64" s="59">
        <f t="shared" si="45"/>
        <v>0</v>
      </c>
      <c r="V64" s="59">
        <f t="shared" si="45"/>
        <v>0</v>
      </c>
      <c r="W64" s="59">
        <f t="shared" si="45"/>
        <v>0</v>
      </c>
      <c r="X64" s="59">
        <f t="shared" si="45"/>
        <v>1</v>
      </c>
      <c r="Y64" s="59">
        <f t="shared" si="45"/>
        <v>0</v>
      </c>
      <c r="Z64" s="58">
        <f t="shared" si="45"/>
        <v>0</v>
      </c>
      <c r="AA64" s="58">
        <f t="shared" si="45"/>
        <v>0</v>
      </c>
      <c r="AB64" s="58">
        <f t="shared" si="45"/>
        <v>0</v>
      </c>
      <c r="AC64" s="59">
        <f t="shared" si="45"/>
        <v>0</v>
      </c>
      <c r="AD64" s="59">
        <f t="shared" si="45"/>
        <v>1</v>
      </c>
      <c r="AE64" s="59">
        <f t="shared" si="45"/>
        <v>0</v>
      </c>
      <c r="AF64" s="59">
        <f t="shared" si="46"/>
        <v>1</v>
      </c>
      <c r="AG64" s="59">
        <f t="shared" si="46"/>
        <v>1</v>
      </c>
      <c r="AH64" s="59">
        <f t="shared" si="46"/>
        <v>1</v>
      </c>
      <c r="AI64" s="59">
        <f t="shared" si="46"/>
        <v>0</v>
      </c>
      <c r="AJ64" s="59">
        <f t="shared" si="46"/>
        <v>0</v>
      </c>
      <c r="AK64" s="59">
        <f t="shared" si="46"/>
        <v>0</v>
      </c>
      <c r="AL64" s="60">
        <f t="shared" si="47"/>
        <v>10</v>
      </c>
    </row>
    <row r="65" spans="1:38" ht="12.6" customHeight="1" x14ac:dyDescent="0.15">
      <c r="A65" s="29" t="s">
        <v>678</v>
      </c>
      <c r="B65" s="31">
        <f>VLOOKUP(A65,Master!$A:$H,2,FALSE)</f>
        <v>41258</v>
      </c>
      <c r="C65" s="65">
        <f>VLOOKUP(A65,Master!$A:$H,3,FALSE)</f>
        <v>0.58333333333333304</v>
      </c>
      <c r="D65" s="31" t="str">
        <f>VLOOKUP(A65,Master!$A:$H,4,FALSE)</f>
        <v>BRG</v>
      </c>
      <c r="E65" s="31" t="s">
        <v>12</v>
      </c>
      <c r="F65" s="31" t="s">
        <v>11</v>
      </c>
      <c r="G65" s="66">
        <f>VLOOKUP(A65,Master!$A:$H,7,FALSE)</f>
        <v>5</v>
      </c>
      <c r="H65" s="31" t="str">
        <f>VLOOKUP(A65,Master!$A:$H,8,FALSE)</f>
        <v>Girls</v>
      </c>
      <c r="I65" s="5" t="str">
        <f t="shared" si="0"/>
        <v>JUD1CTK3</v>
      </c>
      <c r="J65" s="5" t="str">
        <f t="shared" si="1"/>
        <v>BRGCTK3</v>
      </c>
      <c r="K65" s="5"/>
      <c r="L65" s="7"/>
      <c r="M65" s="51">
        <f t="shared" si="48"/>
        <v>0</v>
      </c>
      <c r="N65" s="51">
        <f t="shared" si="49"/>
        <v>2</v>
      </c>
      <c r="O65" s="8" t="str">
        <f t="shared" si="44"/>
        <v>OLA3</v>
      </c>
      <c r="P65" s="59">
        <f t="shared" si="45"/>
        <v>0</v>
      </c>
      <c r="Q65" s="59">
        <f t="shared" si="45"/>
        <v>1</v>
      </c>
      <c r="R65" s="59">
        <f t="shared" si="45"/>
        <v>1</v>
      </c>
      <c r="S65" s="59">
        <f t="shared" si="45"/>
        <v>1</v>
      </c>
      <c r="T65" s="59">
        <f t="shared" si="45"/>
        <v>0</v>
      </c>
      <c r="U65" s="59">
        <f t="shared" si="45"/>
        <v>1</v>
      </c>
      <c r="V65" s="59">
        <f t="shared" si="45"/>
        <v>1</v>
      </c>
      <c r="W65" s="59">
        <f t="shared" si="45"/>
        <v>0</v>
      </c>
      <c r="X65" s="59">
        <f t="shared" si="45"/>
        <v>0</v>
      </c>
      <c r="Y65" s="59">
        <f t="shared" si="45"/>
        <v>1</v>
      </c>
      <c r="Z65" s="58">
        <f t="shared" si="45"/>
        <v>0</v>
      </c>
      <c r="AA65" s="58">
        <f t="shared" si="45"/>
        <v>0</v>
      </c>
      <c r="AB65" s="58">
        <f t="shared" si="45"/>
        <v>0</v>
      </c>
      <c r="AC65" s="59">
        <f t="shared" si="45"/>
        <v>1</v>
      </c>
      <c r="AD65" s="59">
        <f t="shared" si="45"/>
        <v>0</v>
      </c>
      <c r="AE65" s="59">
        <f t="shared" si="45"/>
        <v>0</v>
      </c>
      <c r="AF65" s="59">
        <f t="shared" si="46"/>
        <v>1</v>
      </c>
      <c r="AG65" s="59">
        <f t="shared" si="46"/>
        <v>0</v>
      </c>
      <c r="AH65" s="59">
        <f t="shared" si="46"/>
        <v>0</v>
      </c>
      <c r="AI65" s="59">
        <f t="shared" si="46"/>
        <v>1</v>
      </c>
      <c r="AJ65" s="59">
        <f t="shared" si="46"/>
        <v>0</v>
      </c>
      <c r="AK65" s="59">
        <f t="shared" si="46"/>
        <v>1</v>
      </c>
      <c r="AL65" s="60">
        <f t="shared" si="47"/>
        <v>10</v>
      </c>
    </row>
    <row r="66" spans="1:38" ht="12.6" customHeight="1" x14ac:dyDescent="0.15">
      <c r="A66" s="29" t="s">
        <v>679</v>
      </c>
      <c r="B66" s="31">
        <f>VLOOKUP(A66,Master!$A:$H,2,FALSE)</f>
        <v>41258</v>
      </c>
      <c r="C66" s="65">
        <f>VLOOKUP(A66,Master!$A:$H,3,FALSE)</f>
        <v>0.54166666666666696</v>
      </c>
      <c r="D66" s="31" t="str">
        <f>VLOOKUP(A66,Master!$A:$H,4,FALSE)</f>
        <v>OLA</v>
      </c>
      <c r="E66" s="31" t="s">
        <v>7</v>
      </c>
      <c r="F66" s="31" t="s">
        <v>15</v>
      </c>
      <c r="G66" s="66">
        <f>VLOOKUP(A66,Master!$A:$H,7,FALSE)</f>
        <v>5</v>
      </c>
      <c r="H66" s="31" t="str">
        <f>VLOOKUP(A66,Master!$A:$H,8,FALSE)</f>
        <v>Girls</v>
      </c>
      <c r="I66" s="5" t="str">
        <f t="shared" ref="I66:I111" si="50">CONCATENATE(E66,F66)</f>
        <v>BRG1IHM1</v>
      </c>
      <c r="J66" s="5" t="str">
        <f t="shared" ref="J66:J111" si="51">CONCATENATE(D66,F66)</f>
        <v>OLAIHM1</v>
      </c>
      <c r="K66" s="5"/>
      <c r="L66" s="7"/>
      <c r="M66" s="51">
        <f t="shared" si="48"/>
        <v>2</v>
      </c>
      <c r="N66" s="51">
        <f t="shared" si="49"/>
        <v>1</v>
      </c>
      <c r="O66" s="8" t="str">
        <f t="shared" si="44"/>
        <v>SCS1</v>
      </c>
      <c r="P66" s="54">
        <f t="shared" si="45"/>
        <v>0</v>
      </c>
      <c r="Q66" s="54">
        <f t="shared" si="45"/>
        <v>0</v>
      </c>
      <c r="R66" s="54">
        <f t="shared" si="45"/>
        <v>0</v>
      </c>
      <c r="S66" s="54">
        <f t="shared" si="45"/>
        <v>1</v>
      </c>
      <c r="T66" s="54">
        <f t="shared" si="45"/>
        <v>0</v>
      </c>
      <c r="U66" s="54">
        <f t="shared" si="45"/>
        <v>1</v>
      </c>
      <c r="V66" s="54">
        <f t="shared" si="45"/>
        <v>1</v>
      </c>
      <c r="W66" s="54">
        <f t="shared" si="45"/>
        <v>0</v>
      </c>
      <c r="X66" s="54">
        <f t="shared" si="45"/>
        <v>0</v>
      </c>
      <c r="Y66" s="54">
        <f t="shared" si="45"/>
        <v>1</v>
      </c>
      <c r="Z66" s="54">
        <f t="shared" si="45"/>
        <v>1</v>
      </c>
      <c r="AA66" s="54">
        <f t="shared" si="45"/>
        <v>0</v>
      </c>
      <c r="AB66" s="54">
        <f t="shared" si="45"/>
        <v>1</v>
      </c>
      <c r="AC66" s="58">
        <f t="shared" si="45"/>
        <v>0</v>
      </c>
      <c r="AD66" s="58">
        <f t="shared" si="45"/>
        <v>0</v>
      </c>
      <c r="AE66" s="54">
        <f t="shared" si="45"/>
        <v>0</v>
      </c>
      <c r="AF66" s="54">
        <f t="shared" si="46"/>
        <v>1</v>
      </c>
      <c r="AG66" s="54">
        <f t="shared" si="46"/>
        <v>0</v>
      </c>
      <c r="AH66" s="54">
        <f t="shared" si="46"/>
        <v>0</v>
      </c>
      <c r="AI66" s="54">
        <f t="shared" si="46"/>
        <v>1</v>
      </c>
      <c r="AJ66" s="54">
        <f t="shared" si="46"/>
        <v>1</v>
      </c>
      <c r="AK66" s="54">
        <f t="shared" si="46"/>
        <v>1</v>
      </c>
      <c r="AL66" s="23">
        <f t="shared" si="47"/>
        <v>10</v>
      </c>
    </row>
    <row r="67" spans="1:38" ht="12.6" customHeight="1" x14ac:dyDescent="0.15">
      <c r="A67" s="29" t="s">
        <v>680</v>
      </c>
      <c r="B67" s="31">
        <f>VLOOKUP(A67,Master!$A:$H,2,FALSE)</f>
        <v>41258</v>
      </c>
      <c r="C67" s="65">
        <f>VLOOKUP(A67,Master!$A:$H,3,FALSE)</f>
        <v>0.5</v>
      </c>
      <c r="D67" s="31" t="str">
        <f>VLOOKUP(A67,Master!$A:$H,4,FALSE)</f>
        <v>SJN</v>
      </c>
      <c r="E67" s="31" t="s">
        <v>48</v>
      </c>
      <c r="F67" s="31" t="s">
        <v>49</v>
      </c>
      <c r="G67" s="66">
        <f>VLOOKUP(A67,Master!$A:$H,7,FALSE)</f>
        <v>5</v>
      </c>
      <c r="H67" s="31" t="str">
        <f>VLOOKUP(A67,Master!$A:$H,8,FALSE)</f>
        <v>Girls</v>
      </c>
      <c r="I67" s="5" t="str">
        <f t="shared" si="50"/>
        <v>NDA1SCS1</v>
      </c>
      <c r="J67" s="5" t="str">
        <f t="shared" si="51"/>
        <v>SJNSCS1</v>
      </c>
      <c r="K67" s="5"/>
      <c r="L67" s="7"/>
      <c r="M67" s="51">
        <f t="shared" si="48"/>
        <v>2</v>
      </c>
      <c r="N67" s="51">
        <f t="shared" si="49"/>
        <v>1</v>
      </c>
      <c r="O67" s="8" t="str">
        <f t="shared" si="44"/>
        <v>SCS2</v>
      </c>
      <c r="P67" s="54">
        <f t="shared" si="45"/>
        <v>1</v>
      </c>
      <c r="Q67" s="54">
        <f t="shared" si="45"/>
        <v>0</v>
      </c>
      <c r="R67" s="54">
        <f t="shared" si="45"/>
        <v>0</v>
      </c>
      <c r="S67" s="54">
        <f t="shared" si="45"/>
        <v>0</v>
      </c>
      <c r="T67" s="54">
        <f t="shared" si="45"/>
        <v>1</v>
      </c>
      <c r="U67" s="54">
        <f t="shared" si="45"/>
        <v>1</v>
      </c>
      <c r="V67" s="54">
        <f t="shared" si="45"/>
        <v>0</v>
      </c>
      <c r="W67" s="54">
        <f t="shared" si="45"/>
        <v>1</v>
      </c>
      <c r="X67" s="54">
        <f t="shared" si="45"/>
        <v>0</v>
      </c>
      <c r="Y67" s="54">
        <f t="shared" si="45"/>
        <v>1</v>
      </c>
      <c r="Z67" s="54">
        <f t="shared" si="45"/>
        <v>1</v>
      </c>
      <c r="AA67" s="54">
        <f t="shared" si="45"/>
        <v>1</v>
      </c>
      <c r="AB67" s="54">
        <f t="shared" si="45"/>
        <v>0</v>
      </c>
      <c r="AC67" s="58">
        <f t="shared" si="45"/>
        <v>0</v>
      </c>
      <c r="AD67" s="58">
        <f t="shared" si="45"/>
        <v>0</v>
      </c>
      <c r="AE67" s="54">
        <f t="shared" si="45"/>
        <v>1</v>
      </c>
      <c r="AF67" s="54">
        <f t="shared" si="46"/>
        <v>0</v>
      </c>
      <c r="AG67" s="54">
        <f t="shared" si="46"/>
        <v>0</v>
      </c>
      <c r="AH67" s="54">
        <f t="shared" si="46"/>
        <v>0</v>
      </c>
      <c r="AI67" s="54">
        <f t="shared" si="46"/>
        <v>0</v>
      </c>
      <c r="AJ67" s="54">
        <f t="shared" si="46"/>
        <v>1</v>
      </c>
      <c r="AK67" s="54">
        <f t="shared" si="46"/>
        <v>1</v>
      </c>
      <c r="AL67" s="23">
        <f t="shared" si="47"/>
        <v>10</v>
      </c>
    </row>
    <row r="68" spans="1:38" ht="12.6" customHeight="1" x14ac:dyDescent="0.15">
      <c r="A68" s="29" t="s">
        <v>681</v>
      </c>
      <c r="B68" s="31">
        <f>VLOOKUP(A68,Master!$A:$H,2,FALSE)</f>
        <v>41279</v>
      </c>
      <c r="C68" s="65">
        <f>VLOOKUP(A68,Master!$A:$H,3,FALSE)</f>
        <v>0.54166666666666696</v>
      </c>
      <c r="D68" s="31" t="str">
        <f>VLOOKUP(A68,Master!$A:$H,4,FALSE)</f>
        <v>BRG</v>
      </c>
      <c r="E68" s="31" t="s">
        <v>49</v>
      </c>
      <c r="F68" s="31" t="s">
        <v>42</v>
      </c>
      <c r="G68" s="66">
        <f>VLOOKUP(A68,Master!$A:$H,7,FALSE)</f>
        <v>5</v>
      </c>
      <c r="H68" s="31" t="str">
        <f>VLOOKUP(A68,Master!$A:$H,8,FALSE)</f>
        <v>Girls</v>
      </c>
      <c r="I68" s="5" t="str">
        <f t="shared" si="50"/>
        <v>SCS1HSP1</v>
      </c>
      <c r="J68" s="5" t="str">
        <f t="shared" si="51"/>
        <v>BRGHSP1</v>
      </c>
      <c r="K68" s="5"/>
      <c r="L68" s="7"/>
      <c r="M68" s="51">
        <f t="shared" si="48"/>
        <v>0</v>
      </c>
      <c r="N68" s="51">
        <f t="shared" si="49"/>
        <v>2</v>
      </c>
      <c r="O68" s="8" t="str">
        <f t="shared" si="44"/>
        <v>SJN1</v>
      </c>
      <c r="P68" s="59">
        <f t="shared" si="45"/>
        <v>1</v>
      </c>
      <c r="Q68" s="59">
        <f t="shared" si="45"/>
        <v>1</v>
      </c>
      <c r="R68" s="59">
        <f t="shared" si="45"/>
        <v>1</v>
      </c>
      <c r="S68" s="59">
        <f t="shared" si="45"/>
        <v>0</v>
      </c>
      <c r="T68" s="59">
        <f t="shared" si="45"/>
        <v>1</v>
      </c>
      <c r="U68" s="59">
        <f t="shared" si="45"/>
        <v>0</v>
      </c>
      <c r="V68" s="59">
        <f t="shared" si="45"/>
        <v>1</v>
      </c>
      <c r="W68" s="59">
        <f t="shared" si="45"/>
        <v>1</v>
      </c>
      <c r="X68" s="59">
        <f t="shared" si="45"/>
        <v>1</v>
      </c>
      <c r="Y68" s="59">
        <f t="shared" si="45"/>
        <v>0</v>
      </c>
      <c r="Z68" s="59">
        <f t="shared" si="45"/>
        <v>0</v>
      </c>
      <c r="AA68" s="59">
        <f t="shared" si="45"/>
        <v>0</v>
      </c>
      <c r="AB68" s="59">
        <f t="shared" si="45"/>
        <v>0</v>
      </c>
      <c r="AC68" s="59">
        <f t="shared" si="45"/>
        <v>0</v>
      </c>
      <c r="AD68" s="59">
        <f t="shared" si="45"/>
        <v>1</v>
      </c>
      <c r="AE68" s="58">
        <f t="shared" ref="AE68:AK74" si="52">SUM(COUNTIF($I$2:$I$111,CONCATENATE($O68,AE$52))+COUNTIF($I$2:$I$111,CONCATENATE(AE$52,$O68)))</f>
        <v>0</v>
      </c>
      <c r="AF68" s="58">
        <f t="shared" si="52"/>
        <v>0</v>
      </c>
      <c r="AG68" s="59">
        <f t="shared" si="52"/>
        <v>1</v>
      </c>
      <c r="AH68" s="59">
        <f t="shared" si="52"/>
        <v>1</v>
      </c>
      <c r="AI68" s="59">
        <f t="shared" si="52"/>
        <v>0</v>
      </c>
      <c r="AJ68" s="59">
        <f t="shared" si="52"/>
        <v>0</v>
      </c>
      <c r="AK68" s="59">
        <f t="shared" si="52"/>
        <v>0</v>
      </c>
      <c r="AL68" s="60">
        <f t="shared" si="47"/>
        <v>10</v>
      </c>
    </row>
    <row r="69" spans="1:38" ht="12.6" customHeight="1" x14ac:dyDescent="0.15">
      <c r="A69" s="29" t="s">
        <v>682</v>
      </c>
      <c r="B69" s="31">
        <f>VLOOKUP(A69,Master!$A:$H,2,FALSE)</f>
        <v>41279</v>
      </c>
      <c r="C69" s="65">
        <f>VLOOKUP(A69,Master!$A:$H,3,FALSE)</f>
        <v>0.58333333333333304</v>
      </c>
      <c r="D69" s="31" t="str">
        <f>VLOOKUP(A69,Master!$A:$H,4,FALSE)</f>
        <v>SPC</v>
      </c>
      <c r="E69" s="31" t="s">
        <v>18</v>
      </c>
      <c r="F69" s="31" t="s">
        <v>48</v>
      </c>
      <c r="G69" s="66">
        <f>VLOOKUP(A69,Master!$A:$H,7,FALSE)</f>
        <v>5</v>
      </c>
      <c r="H69" s="31" t="str">
        <f>VLOOKUP(A69,Master!$A:$H,8,FALSE)</f>
        <v>Girls</v>
      </c>
      <c r="I69" s="5" t="str">
        <f t="shared" si="50"/>
        <v>STM1NDA1</v>
      </c>
      <c r="J69" s="5" t="str">
        <f t="shared" si="51"/>
        <v>SPCNDA1</v>
      </c>
      <c r="K69" s="5"/>
      <c r="L69" s="7"/>
      <c r="M69" s="51">
        <f t="shared" si="48"/>
        <v>3</v>
      </c>
      <c r="N69" s="51">
        <f t="shared" si="49"/>
        <v>0</v>
      </c>
      <c r="O69" s="8" t="str">
        <f t="shared" si="44"/>
        <v>SJN2</v>
      </c>
      <c r="P69" s="59">
        <f t="shared" ref="P69:AE74" si="53">SUM(COUNTIF($I$2:$I$111,CONCATENATE($O69,P$52))+COUNTIF($I$2:$I$111,CONCATENATE(P$52,$O69)))</f>
        <v>0</v>
      </c>
      <c r="Q69" s="59">
        <f t="shared" si="53"/>
        <v>0</v>
      </c>
      <c r="R69" s="59">
        <f t="shared" si="53"/>
        <v>0</v>
      </c>
      <c r="S69" s="59">
        <f t="shared" si="53"/>
        <v>0</v>
      </c>
      <c r="T69" s="59">
        <f t="shared" si="53"/>
        <v>0</v>
      </c>
      <c r="U69" s="59">
        <f t="shared" si="53"/>
        <v>1</v>
      </c>
      <c r="V69" s="59">
        <f t="shared" si="53"/>
        <v>0</v>
      </c>
      <c r="W69" s="59">
        <f t="shared" si="53"/>
        <v>1</v>
      </c>
      <c r="X69" s="59">
        <f t="shared" si="53"/>
        <v>0</v>
      </c>
      <c r="Y69" s="59">
        <f t="shared" si="53"/>
        <v>1</v>
      </c>
      <c r="Z69" s="59">
        <f t="shared" si="53"/>
        <v>1</v>
      </c>
      <c r="AA69" s="59">
        <f t="shared" si="53"/>
        <v>1</v>
      </c>
      <c r="AB69" s="59">
        <f t="shared" si="53"/>
        <v>1</v>
      </c>
      <c r="AC69" s="59">
        <f t="shared" si="53"/>
        <v>1</v>
      </c>
      <c r="AD69" s="59">
        <f t="shared" si="53"/>
        <v>0</v>
      </c>
      <c r="AE69" s="58">
        <f t="shared" si="53"/>
        <v>0</v>
      </c>
      <c r="AF69" s="58">
        <f t="shared" si="52"/>
        <v>0</v>
      </c>
      <c r="AG69" s="59">
        <f t="shared" si="52"/>
        <v>0</v>
      </c>
      <c r="AH69" s="59">
        <f t="shared" si="52"/>
        <v>0</v>
      </c>
      <c r="AI69" s="59">
        <f t="shared" si="52"/>
        <v>1</v>
      </c>
      <c r="AJ69" s="59">
        <f t="shared" si="52"/>
        <v>1</v>
      </c>
      <c r="AK69" s="59">
        <f t="shared" si="52"/>
        <v>1</v>
      </c>
      <c r="AL69" s="60">
        <f t="shared" si="47"/>
        <v>10</v>
      </c>
    </row>
    <row r="70" spans="1:38" ht="12.6" customHeight="1" x14ac:dyDescent="0.15">
      <c r="A70" s="29" t="s">
        <v>683</v>
      </c>
      <c r="B70" s="31">
        <f>VLOOKUP(A70,Master!$A:$H,2,FALSE)</f>
        <v>41279</v>
      </c>
      <c r="C70" s="65">
        <f>VLOOKUP(A70,Master!$A:$H,3,FALSE)</f>
        <v>0.54166666666666696</v>
      </c>
      <c r="D70" s="31" t="str">
        <f>VLOOKUP(A70,Master!$A:$H,4,FALSE)</f>
        <v>STM</v>
      </c>
      <c r="E70" s="31" t="s">
        <v>47</v>
      </c>
      <c r="F70" s="31" t="s">
        <v>15</v>
      </c>
      <c r="G70" s="66">
        <f>VLOOKUP(A70,Master!$A:$H,7,FALSE)</f>
        <v>5</v>
      </c>
      <c r="H70" s="31" t="str">
        <f>VLOOKUP(A70,Master!$A:$H,8,FALSE)</f>
        <v>Girls</v>
      </c>
      <c r="I70" s="5" t="str">
        <f t="shared" si="50"/>
        <v>OLA3IHM1</v>
      </c>
      <c r="J70" s="5" t="str">
        <f t="shared" si="51"/>
        <v>STMIHM1</v>
      </c>
      <c r="K70" s="5"/>
      <c r="L70" s="7"/>
      <c r="M70" s="51">
        <f t="shared" si="48"/>
        <v>2</v>
      </c>
      <c r="N70" s="51">
        <f t="shared" si="49"/>
        <v>1</v>
      </c>
      <c r="O70" s="8" t="str">
        <f t="shared" si="44"/>
        <v>SPC1</v>
      </c>
      <c r="P70" s="54">
        <f t="shared" si="53"/>
        <v>1</v>
      </c>
      <c r="Q70" s="54">
        <f t="shared" si="53"/>
        <v>0</v>
      </c>
      <c r="R70" s="54">
        <f t="shared" si="53"/>
        <v>0</v>
      </c>
      <c r="S70" s="54">
        <f t="shared" si="53"/>
        <v>0</v>
      </c>
      <c r="T70" s="54">
        <f t="shared" si="53"/>
        <v>1</v>
      </c>
      <c r="U70" s="54">
        <f t="shared" si="53"/>
        <v>0</v>
      </c>
      <c r="V70" s="54">
        <f t="shared" si="53"/>
        <v>1</v>
      </c>
      <c r="W70" s="54">
        <f t="shared" si="53"/>
        <v>1</v>
      </c>
      <c r="X70" s="54">
        <f t="shared" si="53"/>
        <v>1</v>
      </c>
      <c r="Y70" s="54">
        <f t="shared" si="53"/>
        <v>0</v>
      </c>
      <c r="Z70" s="54">
        <f t="shared" si="53"/>
        <v>1</v>
      </c>
      <c r="AA70" s="54">
        <f t="shared" si="53"/>
        <v>1</v>
      </c>
      <c r="AB70" s="54">
        <f t="shared" si="53"/>
        <v>0</v>
      </c>
      <c r="AC70" s="54">
        <f t="shared" si="53"/>
        <v>0</v>
      </c>
      <c r="AD70" s="54">
        <f t="shared" si="53"/>
        <v>0</v>
      </c>
      <c r="AE70" s="54">
        <f t="shared" si="53"/>
        <v>1</v>
      </c>
      <c r="AF70" s="54">
        <f t="shared" si="52"/>
        <v>0</v>
      </c>
      <c r="AG70" s="58">
        <f t="shared" si="52"/>
        <v>0</v>
      </c>
      <c r="AH70" s="58">
        <f t="shared" si="52"/>
        <v>0</v>
      </c>
      <c r="AI70" s="54">
        <f t="shared" si="52"/>
        <v>0</v>
      </c>
      <c r="AJ70" s="54">
        <f t="shared" si="52"/>
        <v>1</v>
      </c>
      <c r="AK70" s="54">
        <f t="shared" si="52"/>
        <v>1</v>
      </c>
      <c r="AL70" s="23">
        <f t="shared" si="47"/>
        <v>10</v>
      </c>
    </row>
    <row r="71" spans="1:38" ht="12.6" customHeight="1" x14ac:dyDescent="0.15">
      <c r="A71" s="29" t="s">
        <v>684</v>
      </c>
      <c r="B71" s="31">
        <f>VLOOKUP(A71,Master!$A:$H,2,FALSE)</f>
        <v>41279</v>
      </c>
      <c r="C71" s="65">
        <f>VLOOKUP(A71,Master!$A:$H,3,FALSE)</f>
        <v>0.58333333333333404</v>
      </c>
      <c r="D71" s="31" t="str">
        <f>VLOOKUP(A71,Master!$A:$H,4,FALSE)</f>
        <v>IHM</v>
      </c>
      <c r="E71" s="31" t="s">
        <v>9</v>
      </c>
      <c r="F71" s="31" t="s">
        <v>25</v>
      </c>
      <c r="G71" s="66">
        <f>VLOOKUP(A71,Master!$A:$H,7,FALSE)</f>
        <v>5</v>
      </c>
      <c r="H71" s="31" t="str">
        <f>VLOOKUP(A71,Master!$A:$H,8,FALSE)</f>
        <v>Girls</v>
      </c>
      <c r="I71" s="5" t="str">
        <f t="shared" si="50"/>
        <v>BRG2OLA2</v>
      </c>
      <c r="J71" s="5" t="str">
        <f t="shared" si="51"/>
        <v>IHMOLA2</v>
      </c>
      <c r="K71" s="5"/>
      <c r="L71" s="7"/>
      <c r="M71" s="51">
        <f t="shared" si="48"/>
        <v>2</v>
      </c>
      <c r="N71" s="51">
        <f t="shared" si="49"/>
        <v>1</v>
      </c>
      <c r="O71" s="8" t="str">
        <f t="shared" si="44"/>
        <v>SPC2</v>
      </c>
      <c r="P71" s="54">
        <f t="shared" si="53"/>
        <v>1</v>
      </c>
      <c r="Q71" s="54">
        <f t="shared" si="53"/>
        <v>0</v>
      </c>
      <c r="R71" s="54">
        <f t="shared" si="53"/>
        <v>0</v>
      </c>
      <c r="S71" s="54">
        <f t="shared" si="53"/>
        <v>0</v>
      </c>
      <c r="T71" s="54">
        <f t="shared" si="53"/>
        <v>1</v>
      </c>
      <c r="U71" s="54">
        <f t="shared" si="53"/>
        <v>1</v>
      </c>
      <c r="V71" s="54">
        <f t="shared" si="53"/>
        <v>0</v>
      </c>
      <c r="W71" s="54">
        <f t="shared" si="53"/>
        <v>1</v>
      </c>
      <c r="X71" s="54">
        <f t="shared" si="53"/>
        <v>1</v>
      </c>
      <c r="Y71" s="54">
        <f t="shared" si="53"/>
        <v>0</v>
      </c>
      <c r="Z71" s="54">
        <f t="shared" si="53"/>
        <v>1</v>
      </c>
      <c r="AA71" s="54">
        <f t="shared" si="53"/>
        <v>1</v>
      </c>
      <c r="AB71" s="54">
        <f t="shared" si="53"/>
        <v>0</v>
      </c>
      <c r="AC71" s="54">
        <f t="shared" si="53"/>
        <v>0</v>
      </c>
      <c r="AD71" s="54">
        <f t="shared" si="53"/>
        <v>0</v>
      </c>
      <c r="AE71" s="54">
        <f t="shared" si="53"/>
        <v>1</v>
      </c>
      <c r="AF71" s="54">
        <f t="shared" si="52"/>
        <v>0</v>
      </c>
      <c r="AG71" s="58">
        <f t="shared" si="52"/>
        <v>0</v>
      </c>
      <c r="AH71" s="58">
        <f t="shared" si="52"/>
        <v>0</v>
      </c>
      <c r="AI71" s="54">
        <f t="shared" si="52"/>
        <v>0</v>
      </c>
      <c r="AJ71" s="54">
        <f t="shared" si="52"/>
        <v>1</v>
      </c>
      <c r="AK71" s="54">
        <f t="shared" si="52"/>
        <v>1</v>
      </c>
      <c r="AL71" s="23">
        <f t="shared" si="47"/>
        <v>10</v>
      </c>
    </row>
    <row r="72" spans="1:38" ht="12.6" customHeight="1" x14ac:dyDescent="0.15">
      <c r="A72" s="29" t="s">
        <v>685</v>
      </c>
      <c r="B72" s="31">
        <f>VLOOKUP(A72,Master!$A:$H,2,FALSE)</f>
        <v>41279</v>
      </c>
      <c r="C72" s="65">
        <f>VLOOKUP(A72,Master!$A:$H,3,FALSE)</f>
        <v>0</v>
      </c>
      <c r="D72" s="31" t="str">
        <f>VLOOKUP(A72,Master!$A:$H,4,FALSE)</f>
        <v>BYE</v>
      </c>
      <c r="E72" s="31" t="s">
        <v>4</v>
      </c>
      <c r="F72" s="31" t="s">
        <v>22</v>
      </c>
      <c r="G72" s="66">
        <f>VLOOKUP(A72,Master!$A:$H,7,FALSE)</f>
        <v>5</v>
      </c>
      <c r="H72" s="31" t="str">
        <f>VLOOKUP(A72,Master!$A:$H,8,FALSE)</f>
        <v>Girls</v>
      </c>
      <c r="I72" s="5" t="str">
        <f t="shared" si="50"/>
        <v>CTK1STM2</v>
      </c>
      <c r="J72" s="5" t="str">
        <f t="shared" si="51"/>
        <v>BYESTM2</v>
      </c>
      <c r="K72" s="5"/>
      <c r="L72" s="7"/>
      <c r="M72" s="51">
        <f t="shared" si="48"/>
        <v>2</v>
      </c>
      <c r="N72" s="51">
        <f t="shared" si="49"/>
        <v>2</v>
      </c>
      <c r="O72" s="8" t="str">
        <f t="shared" si="44"/>
        <v>STM1</v>
      </c>
      <c r="P72" s="59">
        <f t="shared" si="53"/>
        <v>0</v>
      </c>
      <c r="Q72" s="59">
        <f t="shared" si="53"/>
        <v>0</v>
      </c>
      <c r="R72" s="59">
        <f t="shared" si="53"/>
        <v>1</v>
      </c>
      <c r="S72" s="59">
        <f t="shared" si="53"/>
        <v>1</v>
      </c>
      <c r="T72" s="59">
        <f t="shared" si="53"/>
        <v>0</v>
      </c>
      <c r="U72" s="59">
        <f t="shared" si="53"/>
        <v>1</v>
      </c>
      <c r="V72" s="59">
        <f t="shared" si="53"/>
        <v>1</v>
      </c>
      <c r="W72" s="59">
        <f t="shared" si="53"/>
        <v>0</v>
      </c>
      <c r="X72" s="59">
        <f t="shared" si="53"/>
        <v>0</v>
      </c>
      <c r="Y72" s="59">
        <f t="shared" si="53"/>
        <v>1</v>
      </c>
      <c r="Z72" s="59">
        <f t="shared" si="53"/>
        <v>1</v>
      </c>
      <c r="AA72" s="59">
        <f t="shared" si="53"/>
        <v>0</v>
      </c>
      <c r="AB72" s="59">
        <f t="shared" si="53"/>
        <v>1</v>
      </c>
      <c r="AC72" s="59">
        <f t="shared" si="53"/>
        <v>1</v>
      </c>
      <c r="AD72" s="59">
        <f t="shared" si="53"/>
        <v>0</v>
      </c>
      <c r="AE72" s="59">
        <f t="shared" si="53"/>
        <v>0</v>
      </c>
      <c r="AF72" s="59">
        <f t="shared" si="52"/>
        <v>1</v>
      </c>
      <c r="AG72" s="59">
        <f t="shared" si="52"/>
        <v>0</v>
      </c>
      <c r="AH72" s="59">
        <f t="shared" si="52"/>
        <v>0</v>
      </c>
      <c r="AI72" s="58">
        <f t="shared" si="52"/>
        <v>0</v>
      </c>
      <c r="AJ72" s="58">
        <f t="shared" si="52"/>
        <v>0</v>
      </c>
      <c r="AK72" s="59">
        <f t="shared" si="52"/>
        <v>1</v>
      </c>
      <c r="AL72" s="60">
        <f t="shared" si="47"/>
        <v>10</v>
      </c>
    </row>
    <row r="73" spans="1:38" ht="12.6" customHeight="1" x14ac:dyDescent="0.15">
      <c r="A73" s="29" t="s">
        <v>686</v>
      </c>
      <c r="B73" s="31">
        <f>VLOOKUP(A73,Master!$A:$H,2,FALSE)</f>
        <v>41279</v>
      </c>
      <c r="C73" s="65">
        <f>VLOOKUP(A73,Master!$A:$H,3,FALSE)</f>
        <v>0.5</v>
      </c>
      <c r="D73" s="31" t="str">
        <f>VLOOKUP(A73,Master!$A:$H,4,FALSE)</f>
        <v>OLA</v>
      </c>
      <c r="E73" s="31" t="s">
        <v>13</v>
      </c>
      <c r="F73" s="31" t="s">
        <v>20</v>
      </c>
      <c r="G73" s="66">
        <f>VLOOKUP(A73,Master!$A:$H,7,FALSE)</f>
        <v>5</v>
      </c>
      <c r="H73" s="31" t="str">
        <f>VLOOKUP(A73,Master!$A:$H,8,FALSE)</f>
        <v>Girls</v>
      </c>
      <c r="I73" s="5" t="str">
        <f t="shared" si="50"/>
        <v>SJN2OLA1</v>
      </c>
      <c r="J73" s="5" t="str">
        <f t="shared" si="51"/>
        <v>OLAOLA1</v>
      </c>
      <c r="K73" s="5"/>
      <c r="L73" s="7"/>
      <c r="M73" s="51">
        <f t="shared" si="48"/>
        <v>0</v>
      </c>
      <c r="N73" s="51">
        <f t="shared" si="49"/>
        <v>2</v>
      </c>
      <c r="O73" s="8" t="str">
        <f t="shared" si="44"/>
        <v>STM2</v>
      </c>
      <c r="P73" s="59">
        <f t="shared" si="53"/>
        <v>1</v>
      </c>
      <c r="Q73" s="59">
        <f t="shared" si="53"/>
        <v>1</v>
      </c>
      <c r="R73" s="59">
        <f t="shared" si="53"/>
        <v>1</v>
      </c>
      <c r="S73" s="59">
        <f t="shared" si="53"/>
        <v>1</v>
      </c>
      <c r="T73" s="59">
        <f t="shared" si="53"/>
        <v>0</v>
      </c>
      <c r="U73" s="59">
        <f t="shared" si="53"/>
        <v>0</v>
      </c>
      <c r="V73" s="59">
        <f t="shared" si="53"/>
        <v>0</v>
      </c>
      <c r="W73" s="59">
        <f t="shared" si="53"/>
        <v>0</v>
      </c>
      <c r="X73" s="59">
        <f t="shared" si="53"/>
        <v>1</v>
      </c>
      <c r="Y73" s="59">
        <f t="shared" si="53"/>
        <v>0</v>
      </c>
      <c r="Z73" s="59">
        <f t="shared" si="53"/>
        <v>0</v>
      </c>
      <c r="AA73" s="59">
        <f t="shared" si="53"/>
        <v>0</v>
      </c>
      <c r="AB73" s="59">
        <f t="shared" si="53"/>
        <v>0</v>
      </c>
      <c r="AC73" s="59">
        <f t="shared" si="53"/>
        <v>1</v>
      </c>
      <c r="AD73" s="59">
        <f t="shared" si="53"/>
        <v>1</v>
      </c>
      <c r="AE73" s="59">
        <f t="shared" si="53"/>
        <v>0</v>
      </c>
      <c r="AF73" s="59">
        <f t="shared" si="52"/>
        <v>1</v>
      </c>
      <c r="AG73" s="59">
        <f t="shared" si="52"/>
        <v>1</v>
      </c>
      <c r="AH73" s="59">
        <f t="shared" si="52"/>
        <v>1</v>
      </c>
      <c r="AI73" s="58">
        <f t="shared" si="52"/>
        <v>0</v>
      </c>
      <c r="AJ73" s="58">
        <f t="shared" si="52"/>
        <v>0</v>
      </c>
      <c r="AK73" s="59">
        <f t="shared" si="52"/>
        <v>0</v>
      </c>
      <c r="AL73" s="60">
        <f t="shared" si="47"/>
        <v>10</v>
      </c>
    </row>
    <row r="74" spans="1:38" ht="12.6" customHeight="1" x14ac:dyDescent="0.15">
      <c r="A74" s="29" t="s">
        <v>687</v>
      </c>
      <c r="B74" s="31">
        <f>VLOOKUP(A74,Master!$A:$H,2,FALSE)</f>
        <v>41279</v>
      </c>
      <c r="C74" s="65">
        <f>VLOOKUP(A74,Master!$A:$H,3,FALSE)</f>
        <v>0.54166666666666696</v>
      </c>
      <c r="D74" s="31" t="str">
        <f>VLOOKUP(A74,Master!$A:$H,4,FALSE)</f>
        <v>SPC</v>
      </c>
      <c r="E74" s="31" t="s">
        <v>16</v>
      </c>
      <c r="F74" s="31" t="s">
        <v>17</v>
      </c>
      <c r="G74" s="66">
        <f>VLOOKUP(A74,Master!$A:$H,7,FALSE)</f>
        <v>5</v>
      </c>
      <c r="H74" s="31" t="str">
        <f>VLOOKUP(A74,Master!$A:$H,8,FALSE)</f>
        <v>Girls</v>
      </c>
      <c r="I74" s="5" t="str">
        <f t="shared" si="50"/>
        <v>CTK2BYE</v>
      </c>
      <c r="J74" s="5" t="str">
        <f t="shared" si="51"/>
        <v>SPCBYE</v>
      </c>
      <c r="K74" s="5"/>
      <c r="L74" s="7"/>
      <c r="M74" s="51">
        <f t="shared" si="48"/>
        <v>1</v>
      </c>
      <c r="N74" s="51">
        <f t="shared" si="49"/>
        <v>2</v>
      </c>
      <c r="O74" s="8" t="str">
        <f t="shared" si="44"/>
        <v>BYE</v>
      </c>
      <c r="P74" s="54">
        <f t="shared" si="53"/>
        <v>0</v>
      </c>
      <c r="Q74" s="54">
        <f t="shared" si="53"/>
        <v>1</v>
      </c>
      <c r="R74" s="54">
        <f t="shared" si="53"/>
        <v>1</v>
      </c>
      <c r="S74" s="54">
        <f t="shared" si="53"/>
        <v>1</v>
      </c>
      <c r="T74" s="54">
        <f t="shared" si="53"/>
        <v>0</v>
      </c>
      <c r="U74" s="54">
        <f t="shared" si="53"/>
        <v>0</v>
      </c>
      <c r="V74" s="54">
        <f t="shared" si="53"/>
        <v>0</v>
      </c>
      <c r="W74" s="54">
        <f t="shared" si="53"/>
        <v>0</v>
      </c>
      <c r="X74" s="54">
        <f t="shared" si="53"/>
        <v>0</v>
      </c>
      <c r="Y74" s="54">
        <f t="shared" si="53"/>
        <v>0</v>
      </c>
      <c r="Z74" s="54">
        <f t="shared" si="53"/>
        <v>0</v>
      </c>
      <c r="AA74" s="54">
        <f t="shared" si="53"/>
        <v>0</v>
      </c>
      <c r="AB74" s="54">
        <f t="shared" si="53"/>
        <v>1</v>
      </c>
      <c r="AC74" s="54">
        <f t="shared" si="53"/>
        <v>1</v>
      </c>
      <c r="AD74" s="54">
        <f t="shared" si="53"/>
        <v>1</v>
      </c>
      <c r="AE74" s="54">
        <f t="shared" si="53"/>
        <v>0</v>
      </c>
      <c r="AF74" s="54">
        <f t="shared" si="52"/>
        <v>1</v>
      </c>
      <c r="AG74" s="54">
        <f t="shared" si="52"/>
        <v>1</v>
      </c>
      <c r="AH74" s="54">
        <f t="shared" si="52"/>
        <v>1</v>
      </c>
      <c r="AI74" s="54">
        <f t="shared" si="52"/>
        <v>1</v>
      </c>
      <c r="AJ74" s="54">
        <f t="shared" si="52"/>
        <v>0</v>
      </c>
      <c r="AK74" s="58">
        <f t="shared" si="52"/>
        <v>0</v>
      </c>
      <c r="AL74" s="23">
        <f t="shared" si="47"/>
        <v>10</v>
      </c>
    </row>
    <row r="75" spans="1:38" ht="12.6" customHeight="1" x14ac:dyDescent="0.15">
      <c r="A75" s="29" t="s">
        <v>688</v>
      </c>
      <c r="B75" s="31">
        <f>VLOOKUP(A75,Master!$A:$H,2,FALSE)</f>
        <v>41279</v>
      </c>
      <c r="C75" s="65">
        <f>VLOOKUP(A75,Master!$A:$H,3,FALSE)</f>
        <v>0.54166666666666596</v>
      </c>
      <c r="D75" s="31" t="str">
        <f>VLOOKUP(A75,Master!$A:$H,4,FALSE)</f>
        <v>SCS</v>
      </c>
      <c r="E75" s="31" t="s">
        <v>43</v>
      </c>
      <c r="F75" s="31" t="s">
        <v>51</v>
      </c>
      <c r="G75" s="66">
        <f>VLOOKUP(A75,Master!$A:$H,7,FALSE)</f>
        <v>5</v>
      </c>
      <c r="H75" s="31" t="str">
        <f>VLOOKUP(A75,Master!$A:$H,8,FALSE)</f>
        <v>Girls</v>
      </c>
      <c r="I75" s="5" t="str">
        <f t="shared" si="50"/>
        <v>JOE1SCS2</v>
      </c>
      <c r="J75" s="5" t="str">
        <f t="shared" si="51"/>
        <v>SCSSCS2</v>
      </c>
      <c r="K75" s="5"/>
      <c r="L75" s="7"/>
      <c r="M75" s="51">
        <f t="shared" si="48"/>
        <v>30</v>
      </c>
      <c r="N75" s="51">
        <f t="shared" si="49"/>
        <v>30</v>
      </c>
      <c r="O75" s="55" t="s">
        <v>29</v>
      </c>
      <c r="P75" s="20">
        <f t="shared" ref="P75:AK75" si="54">SUM(P53:P74)</f>
        <v>10</v>
      </c>
      <c r="Q75" s="20">
        <f t="shared" si="54"/>
        <v>10</v>
      </c>
      <c r="R75" s="20">
        <f t="shared" si="54"/>
        <v>10</v>
      </c>
      <c r="S75" s="20">
        <f t="shared" si="54"/>
        <v>10</v>
      </c>
      <c r="T75" s="20">
        <f t="shared" si="54"/>
        <v>10</v>
      </c>
      <c r="U75" s="20">
        <f t="shared" si="54"/>
        <v>10</v>
      </c>
      <c r="V75" s="20">
        <f t="shared" si="54"/>
        <v>10</v>
      </c>
      <c r="W75" s="20">
        <f t="shared" si="54"/>
        <v>10</v>
      </c>
      <c r="X75" s="20">
        <f t="shared" si="54"/>
        <v>10</v>
      </c>
      <c r="Y75" s="20">
        <f t="shared" si="54"/>
        <v>10</v>
      </c>
      <c r="Z75" s="20">
        <f t="shared" si="54"/>
        <v>10</v>
      </c>
      <c r="AA75" s="20">
        <f t="shared" si="54"/>
        <v>10</v>
      </c>
      <c r="AB75" s="20">
        <f t="shared" si="54"/>
        <v>10</v>
      </c>
      <c r="AC75" s="20">
        <f t="shared" si="54"/>
        <v>10</v>
      </c>
      <c r="AD75" s="20">
        <f t="shared" si="54"/>
        <v>10</v>
      </c>
      <c r="AE75" s="20">
        <f t="shared" si="54"/>
        <v>10</v>
      </c>
      <c r="AF75" s="20">
        <f t="shared" si="54"/>
        <v>10</v>
      </c>
      <c r="AG75" s="20">
        <f t="shared" si="54"/>
        <v>10</v>
      </c>
      <c r="AH75" s="20">
        <f t="shared" si="54"/>
        <v>10</v>
      </c>
      <c r="AI75" s="20">
        <f t="shared" si="54"/>
        <v>10</v>
      </c>
      <c r="AJ75" s="20">
        <f t="shared" si="54"/>
        <v>10</v>
      </c>
      <c r="AK75" s="20">
        <f t="shared" si="54"/>
        <v>10</v>
      </c>
      <c r="AL75" s="55"/>
    </row>
    <row r="76" spans="1:38" ht="12.6" customHeight="1" x14ac:dyDescent="0.15">
      <c r="A76" s="29" t="s">
        <v>689</v>
      </c>
      <c r="B76" s="31">
        <f>VLOOKUP(A76,Master!$A:$H,2,FALSE)</f>
        <v>41279</v>
      </c>
      <c r="C76" s="65">
        <f>VLOOKUP(A76,Master!$A:$H,3,FALSE)</f>
        <v>0.45833333333333298</v>
      </c>
      <c r="D76" s="31" t="str">
        <f>VLOOKUP(A76,Master!$A:$H,4,FALSE)</f>
        <v>HSP</v>
      </c>
      <c r="E76" s="31" t="s">
        <v>19</v>
      </c>
      <c r="F76" s="31" t="s">
        <v>14</v>
      </c>
      <c r="G76" s="66">
        <f>VLOOKUP(A76,Master!$A:$H,7,FALSE)</f>
        <v>5</v>
      </c>
      <c r="H76" s="31" t="str">
        <f>VLOOKUP(A76,Master!$A:$H,8,FALSE)</f>
        <v>Girls</v>
      </c>
      <c r="I76" s="5" t="str">
        <f t="shared" si="50"/>
        <v>SJN1SPC2</v>
      </c>
      <c r="J76" s="5" t="str">
        <f t="shared" si="51"/>
        <v>HSPSPC2</v>
      </c>
      <c r="K76" s="5"/>
      <c r="L76" s="7"/>
      <c r="M76" s="51"/>
      <c r="N76" s="51"/>
    </row>
    <row r="77" spans="1:38" ht="12.6" customHeight="1" x14ac:dyDescent="0.15">
      <c r="A77" s="29" t="s">
        <v>690</v>
      </c>
      <c r="B77" s="31">
        <f>VLOOKUP(A77,Master!$A:$H,2,FALSE)</f>
        <v>41279</v>
      </c>
      <c r="C77" s="65">
        <f>VLOOKUP(A77,Master!$A:$H,3,FALSE)</f>
        <v>0.5</v>
      </c>
      <c r="D77" s="31" t="str">
        <f>VLOOKUP(A77,Master!$A:$H,4,FALSE)</f>
        <v>MAR-K</v>
      </c>
      <c r="E77" s="31" t="s">
        <v>26</v>
      </c>
      <c r="F77" s="31" t="s">
        <v>11</v>
      </c>
      <c r="G77" s="66">
        <f>VLOOKUP(A77,Master!$A:$H,7,FALSE)</f>
        <v>5</v>
      </c>
      <c r="H77" s="31" t="str">
        <f>VLOOKUP(A77,Master!$A:$H,8,FALSE)</f>
        <v>Girls</v>
      </c>
      <c r="I77" s="5" t="str">
        <f t="shared" si="50"/>
        <v>SPC1CTK3</v>
      </c>
      <c r="J77" s="5" t="str">
        <f t="shared" si="51"/>
        <v>MAR-KCTK3</v>
      </c>
      <c r="K77" s="5"/>
      <c r="L77" s="7"/>
      <c r="M77" s="51"/>
      <c r="N77" s="51"/>
    </row>
    <row r="78" spans="1:38" ht="12.6" customHeight="1" x14ac:dyDescent="0.15">
      <c r="A78" s="29" t="s">
        <v>691</v>
      </c>
      <c r="B78" s="31">
        <f>VLOOKUP(A78,Master!$A:$H,2,FALSE)</f>
        <v>41279</v>
      </c>
      <c r="C78" s="65">
        <f>VLOOKUP(A78,Master!$A:$H,3,FALSE)</f>
        <v>0.54166666666666696</v>
      </c>
      <c r="D78" s="31" t="str">
        <f>VLOOKUP(A78,Master!$A:$H,4,FALSE)</f>
        <v>OLA</v>
      </c>
      <c r="E78" s="31" t="s">
        <v>7</v>
      </c>
      <c r="F78" s="31" t="s">
        <v>12</v>
      </c>
      <c r="G78" s="66">
        <f>VLOOKUP(A78,Master!$A:$H,7,FALSE)</f>
        <v>5</v>
      </c>
      <c r="H78" s="31" t="str">
        <f>VLOOKUP(A78,Master!$A:$H,8,FALSE)</f>
        <v>Girls</v>
      </c>
      <c r="I78" s="5" t="str">
        <f t="shared" si="50"/>
        <v>BRG1JUD1</v>
      </c>
      <c r="J78" s="5" t="str">
        <f t="shared" si="51"/>
        <v>OLAJUD1</v>
      </c>
      <c r="K78" s="5"/>
      <c r="L78" s="7"/>
      <c r="M78" s="51"/>
      <c r="N78" s="51"/>
    </row>
    <row r="79" spans="1:38" ht="12.6" customHeight="1" x14ac:dyDescent="0.15">
      <c r="A79" s="29" t="s">
        <v>692</v>
      </c>
      <c r="B79" s="31">
        <f>VLOOKUP(A79,Master!$A:$H,2,FALSE)</f>
        <v>41286</v>
      </c>
      <c r="C79" s="65">
        <f>VLOOKUP(A79,Master!$A:$H,3,FALSE)</f>
        <v>0.58333333333333304</v>
      </c>
      <c r="D79" s="31" t="str">
        <f>VLOOKUP(A79,Master!$A:$H,4,FALSE)</f>
        <v>CTK</v>
      </c>
      <c r="E79" s="31" t="s">
        <v>26</v>
      </c>
      <c r="F79" s="31" t="s">
        <v>7</v>
      </c>
      <c r="G79" s="66">
        <f>VLOOKUP(A79,Master!$A:$H,7,FALSE)</f>
        <v>5</v>
      </c>
      <c r="H79" s="31" t="str">
        <f>VLOOKUP(A79,Master!$A:$H,8,FALSE)</f>
        <v>Girls</v>
      </c>
      <c r="I79" s="5" t="str">
        <f t="shared" si="50"/>
        <v>SPC1BRG1</v>
      </c>
      <c r="J79" s="5" t="str">
        <f t="shared" si="51"/>
        <v>CTKBRG1</v>
      </c>
      <c r="K79" s="5"/>
      <c r="L79" s="7"/>
      <c r="M79" s="51"/>
      <c r="N79" s="51"/>
    </row>
    <row r="80" spans="1:38" ht="12.6" customHeight="1" x14ac:dyDescent="0.15">
      <c r="A80" s="29" t="s">
        <v>693</v>
      </c>
      <c r="B80" s="31">
        <f>VLOOKUP(A80,Master!$A:$H,2,FALSE)</f>
        <v>41286</v>
      </c>
      <c r="C80" s="65">
        <f>VLOOKUP(A80,Master!$A:$H,3,FALSE)</f>
        <v>0.5</v>
      </c>
      <c r="D80" s="31" t="str">
        <f>VLOOKUP(A80,Master!$A:$H,4,FALSE)</f>
        <v>OLA</v>
      </c>
      <c r="E80" s="31" t="s">
        <v>15</v>
      </c>
      <c r="F80" s="31" t="s">
        <v>12</v>
      </c>
      <c r="G80" s="66">
        <f>VLOOKUP(A80,Master!$A:$H,7,FALSE)</f>
        <v>5</v>
      </c>
      <c r="H80" s="31" t="str">
        <f>VLOOKUP(A80,Master!$A:$H,8,FALSE)</f>
        <v>Girls</v>
      </c>
      <c r="I80" s="5" t="str">
        <f t="shared" si="50"/>
        <v>IHM1JUD1</v>
      </c>
      <c r="J80" s="5" t="str">
        <f t="shared" si="51"/>
        <v>OLAJUD1</v>
      </c>
      <c r="K80" s="5"/>
      <c r="L80" s="7"/>
      <c r="M80" s="51"/>
      <c r="N80" s="51"/>
    </row>
    <row r="81" spans="1:14" ht="12.6" customHeight="1" x14ac:dyDescent="0.15">
      <c r="A81" s="29" t="s">
        <v>694</v>
      </c>
      <c r="B81" s="31">
        <f>VLOOKUP(A81,Master!$A:$H,2,FALSE)</f>
        <v>41286</v>
      </c>
      <c r="C81" s="65">
        <f>VLOOKUP(A81,Master!$A:$H,3,FALSE)</f>
        <v>0.41666666666666702</v>
      </c>
      <c r="D81" s="31" t="str">
        <f>VLOOKUP(A81,Master!$A:$H,4,FALSE)</f>
        <v>SJN</v>
      </c>
      <c r="E81" s="31" t="s">
        <v>49</v>
      </c>
      <c r="F81" s="31" t="s">
        <v>17</v>
      </c>
      <c r="G81" s="66">
        <f>VLOOKUP(A81,Master!$A:$H,7,FALSE)</f>
        <v>5</v>
      </c>
      <c r="H81" s="31" t="str">
        <f>VLOOKUP(A81,Master!$A:$H,8,FALSE)</f>
        <v>Girls</v>
      </c>
      <c r="I81" s="5" t="str">
        <f t="shared" si="50"/>
        <v>SCS1BYE</v>
      </c>
      <c r="J81" s="5" t="str">
        <f t="shared" si="51"/>
        <v>SJNBYE</v>
      </c>
      <c r="K81" s="5"/>
      <c r="L81" s="7"/>
      <c r="M81" s="51"/>
      <c r="N81" s="51"/>
    </row>
    <row r="82" spans="1:14" ht="12.6" customHeight="1" x14ac:dyDescent="0.15">
      <c r="A82" s="29" t="s">
        <v>695</v>
      </c>
      <c r="B82" s="31">
        <f>VLOOKUP(A82,Master!$A:$H,2,FALSE)</f>
        <v>41286</v>
      </c>
      <c r="C82" s="65">
        <f>VLOOKUP(A82,Master!$A:$H,3,FALSE)</f>
        <v>0.54166666666666696</v>
      </c>
      <c r="D82" s="31" t="str">
        <f>VLOOKUP(A82,Master!$A:$H,4,FALSE)</f>
        <v>BRG</v>
      </c>
      <c r="E82" s="31" t="s">
        <v>42</v>
      </c>
      <c r="F82" s="31" t="s">
        <v>18</v>
      </c>
      <c r="G82" s="66">
        <f>VLOOKUP(A82,Master!$A:$H,7,FALSE)</f>
        <v>5</v>
      </c>
      <c r="H82" s="31" t="str">
        <f>VLOOKUP(A82,Master!$A:$H,8,FALSE)</f>
        <v>Girls</v>
      </c>
      <c r="I82" s="5" t="str">
        <f t="shared" si="50"/>
        <v>HSP1STM1</v>
      </c>
      <c r="J82" s="5" t="str">
        <f t="shared" si="51"/>
        <v>BRGSTM1</v>
      </c>
      <c r="K82" s="5"/>
      <c r="L82" s="7"/>
      <c r="M82" s="51"/>
      <c r="N82" s="51"/>
    </row>
    <row r="83" spans="1:14" ht="12.6" customHeight="1" x14ac:dyDescent="0.15">
      <c r="A83" s="29" t="s">
        <v>696</v>
      </c>
      <c r="B83" s="31">
        <f>VLOOKUP(A83,Master!$A:$H,2,FALSE)</f>
        <v>41286</v>
      </c>
      <c r="C83" s="65">
        <f>VLOOKUP(A83,Master!$A:$H,3,FALSE)</f>
        <v>0.58333333333333304</v>
      </c>
      <c r="D83" s="31" t="str">
        <f>VLOOKUP(A83,Master!$A:$H,4,FALSE)</f>
        <v>STM</v>
      </c>
      <c r="E83" s="31" t="s">
        <v>48</v>
      </c>
      <c r="F83" s="31" t="s">
        <v>47</v>
      </c>
      <c r="G83" s="66">
        <f>VLOOKUP(A83,Master!$A:$H,7,FALSE)</f>
        <v>5</v>
      </c>
      <c r="H83" s="31" t="str">
        <f>VLOOKUP(A83,Master!$A:$H,8,FALSE)</f>
        <v>Girls</v>
      </c>
      <c r="I83" s="5" t="str">
        <f t="shared" si="50"/>
        <v>NDA1OLA3</v>
      </c>
      <c r="J83" s="5" t="str">
        <f t="shared" si="51"/>
        <v>STMOLA3</v>
      </c>
      <c r="K83" s="5"/>
      <c r="L83" s="7"/>
      <c r="M83" s="51"/>
      <c r="N83" s="51"/>
    </row>
    <row r="84" spans="1:14" ht="12.6" customHeight="1" x14ac:dyDescent="0.15">
      <c r="A84" s="29" t="s">
        <v>697</v>
      </c>
      <c r="B84" s="31">
        <f>VLOOKUP(A84,Master!$A:$H,2,FALSE)</f>
        <v>41286</v>
      </c>
      <c r="C84" s="65">
        <f>VLOOKUP(A84,Master!$A:$H,3,FALSE)</f>
        <v>0.45833333333333298</v>
      </c>
      <c r="D84" s="31" t="str">
        <f>VLOOKUP(A84,Master!$A:$H,4,FALSE)</f>
        <v>SJN</v>
      </c>
      <c r="E84" s="31" t="s">
        <v>25</v>
      </c>
      <c r="F84" s="31" t="s">
        <v>4</v>
      </c>
      <c r="G84" s="66">
        <f>VLOOKUP(A84,Master!$A:$H,7,FALSE)</f>
        <v>5</v>
      </c>
      <c r="H84" s="31" t="str">
        <f>VLOOKUP(A84,Master!$A:$H,8,FALSE)</f>
        <v>Girls</v>
      </c>
      <c r="I84" s="5" t="str">
        <f t="shared" si="50"/>
        <v>OLA2CTK1</v>
      </c>
      <c r="J84" s="5" t="str">
        <f t="shared" si="51"/>
        <v>SJNCTK1</v>
      </c>
      <c r="K84" s="5"/>
      <c r="L84" s="7"/>
      <c r="M84" s="51"/>
      <c r="N84" s="51"/>
    </row>
    <row r="85" spans="1:14" ht="12.6" customHeight="1" x14ac:dyDescent="0.15">
      <c r="A85" s="29" t="s">
        <v>698</v>
      </c>
      <c r="B85" s="31">
        <f>VLOOKUP(A85,Master!$A:$H,2,FALSE)</f>
        <v>41286</v>
      </c>
      <c r="C85" s="65">
        <f>VLOOKUP(A85,Master!$A:$H,3,FALSE)</f>
        <v>0</v>
      </c>
      <c r="D85" s="31" t="str">
        <f>VLOOKUP(A85,Master!$A:$H,4,FALSE)</f>
        <v>BYE</v>
      </c>
      <c r="E85" s="31" t="s">
        <v>22</v>
      </c>
      <c r="F85" s="31" t="s">
        <v>13</v>
      </c>
      <c r="G85" s="66">
        <f>VLOOKUP(A85,Master!$A:$H,7,FALSE)</f>
        <v>5</v>
      </c>
      <c r="H85" s="31" t="str">
        <f>VLOOKUP(A85,Master!$A:$H,8,FALSE)</f>
        <v>Girls</v>
      </c>
      <c r="I85" s="5" t="str">
        <f t="shared" si="50"/>
        <v>STM2SJN2</v>
      </c>
      <c r="J85" s="5" t="str">
        <f t="shared" si="51"/>
        <v>BYESJN2</v>
      </c>
      <c r="K85" s="5"/>
      <c r="L85" s="7"/>
      <c r="M85" s="51"/>
      <c r="N85" s="51"/>
    </row>
    <row r="86" spans="1:14" ht="12.6" customHeight="1" x14ac:dyDescent="0.15">
      <c r="A86" s="29" t="s">
        <v>699</v>
      </c>
      <c r="B86" s="31">
        <f>VLOOKUP(A86,Master!$A:$H,2,FALSE)</f>
        <v>41286</v>
      </c>
      <c r="C86" s="65">
        <f>VLOOKUP(A86,Master!$A:$H,3,FALSE)</f>
        <v>0.45833333333333298</v>
      </c>
      <c r="D86" s="31" t="str">
        <f>VLOOKUP(A86,Master!$A:$H,4,FALSE)</f>
        <v>OLA</v>
      </c>
      <c r="E86" s="31" t="s">
        <v>20</v>
      </c>
      <c r="F86" s="31" t="s">
        <v>16</v>
      </c>
      <c r="G86" s="66">
        <f>VLOOKUP(A86,Master!$A:$H,7,FALSE)</f>
        <v>5</v>
      </c>
      <c r="H86" s="31" t="str">
        <f>VLOOKUP(A86,Master!$A:$H,8,FALSE)</f>
        <v>Girls</v>
      </c>
      <c r="I86" s="5" t="str">
        <f t="shared" si="50"/>
        <v>OLA1CTK2</v>
      </c>
      <c r="J86" s="5" t="str">
        <f t="shared" si="51"/>
        <v>OLACTK2</v>
      </c>
      <c r="K86" s="5"/>
      <c r="L86" s="7"/>
      <c r="M86" s="51"/>
      <c r="N86" s="51"/>
    </row>
    <row r="87" spans="1:14" ht="12.6" customHeight="1" x14ac:dyDescent="0.15">
      <c r="A87" s="29" t="s">
        <v>700</v>
      </c>
      <c r="B87" s="31">
        <f>VLOOKUP(A87,Master!$A:$H,2,FALSE)</f>
        <v>41286</v>
      </c>
      <c r="C87" s="65">
        <f>VLOOKUP(A87,Master!$A:$H,3,FALSE)</f>
        <v>0.625</v>
      </c>
      <c r="D87" s="31" t="str">
        <f>VLOOKUP(A87,Master!$A:$H,4,FALSE)</f>
        <v>STM</v>
      </c>
      <c r="E87" s="31" t="s">
        <v>9</v>
      </c>
      <c r="F87" s="31" t="s">
        <v>43</v>
      </c>
      <c r="G87" s="66">
        <f>VLOOKUP(A87,Master!$A:$H,7,FALSE)</f>
        <v>5</v>
      </c>
      <c r="H87" s="31" t="str">
        <f>VLOOKUP(A87,Master!$A:$H,8,FALSE)</f>
        <v>Girls</v>
      </c>
      <c r="I87" s="5" t="str">
        <f t="shared" si="50"/>
        <v>BRG2JOE1</v>
      </c>
      <c r="J87" s="5" t="str">
        <f t="shared" si="51"/>
        <v>STMJOE1</v>
      </c>
      <c r="K87" s="5"/>
      <c r="L87" s="7"/>
      <c r="M87" s="51"/>
      <c r="N87" s="51"/>
    </row>
    <row r="88" spans="1:14" ht="12.6" customHeight="1" x14ac:dyDescent="0.15">
      <c r="A88" s="29" t="s">
        <v>701</v>
      </c>
      <c r="B88" s="31">
        <f>VLOOKUP(A88,Master!$A:$H,2,FALSE)</f>
        <v>41286</v>
      </c>
      <c r="C88" s="65">
        <f>VLOOKUP(A88,Master!$A:$H,3,FALSE)</f>
        <v>0.45833333333333298</v>
      </c>
      <c r="D88" s="31" t="str">
        <f>VLOOKUP(A88,Master!$A:$H,4,FALSE)</f>
        <v>JUD</v>
      </c>
      <c r="E88" s="31" t="s">
        <v>51</v>
      </c>
      <c r="F88" s="31" t="s">
        <v>19</v>
      </c>
      <c r="G88" s="66">
        <f>VLOOKUP(A88,Master!$A:$H,7,FALSE)</f>
        <v>5</v>
      </c>
      <c r="H88" s="31" t="str">
        <f>VLOOKUP(A88,Master!$A:$H,8,FALSE)</f>
        <v>Girls</v>
      </c>
      <c r="I88" s="5" t="str">
        <f t="shared" si="50"/>
        <v>SCS2SJN1</v>
      </c>
      <c r="J88" s="5" t="str">
        <f t="shared" si="51"/>
        <v>JUDSJN1</v>
      </c>
      <c r="K88" s="5"/>
      <c r="L88" s="7"/>
      <c r="M88" s="51"/>
      <c r="N88" s="51"/>
    </row>
    <row r="89" spans="1:14" ht="12.6" customHeight="1" x14ac:dyDescent="0.15">
      <c r="A89" s="29" t="s">
        <v>702</v>
      </c>
      <c r="B89" s="31">
        <f>VLOOKUP(A89,Master!$A:$H,2,FALSE)</f>
        <v>41286</v>
      </c>
      <c r="C89" s="65">
        <f>VLOOKUP(A89,Master!$A:$H,3,FALSE)</f>
        <v>0.5</v>
      </c>
      <c r="D89" s="31" t="str">
        <f>VLOOKUP(A89,Master!$A:$H,4,FALSE)</f>
        <v>BRG</v>
      </c>
      <c r="E89" s="31" t="s">
        <v>14</v>
      </c>
      <c r="F89" s="31" t="s">
        <v>11</v>
      </c>
      <c r="G89" s="66">
        <f>VLOOKUP(A89,Master!$A:$H,7,FALSE)</f>
        <v>5</v>
      </c>
      <c r="H89" s="31" t="str">
        <f>VLOOKUP(A89,Master!$A:$H,8,FALSE)</f>
        <v>Girls</v>
      </c>
      <c r="I89" s="5" t="str">
        <f t="shared" si="50"/>
        <v>SPC2CTK3</v>
      </c>
      <c r="J89" s="5" t="str">
        <f t="shared" si="51"/>
        <v>BRGCTK3</v>
      </c>
      <c r="K89" s="5"/>
      <c r="L89" s="7"/>
      <c r="M89" s="51"/>
      <c r="N89" s="51"/>
    </row>
    <row r="90" spans="1:14" ht="12.6" customHeight="1" x14ac:dyDescent="0.15">
      <c r="A90" s="29" t="s">
        <v>703</v>
      </c>
      <c r="B90" s="31">
        <f>VLOOKUP(A90,Master!$A:$H,2,FALSE)</f>
        <v>41293</v>
      </c>
      <c r="C90" s="65">
        <f>VLOOKUP(A90,Master!$A:$H,3,FALSE)</f>
        <v>0.5</v>
      </c>
      <c r="D90" s="31" t="str">
        <f>VLOOKUP(A90,Master!$A:$H,4,FALSE)</f>
        <v>SCS</v>
      </c>
      <c r="E90" s="31" t="s">
        <v>11</v>
      </c>
      <c r="F90" s="31" t="s">
        <v>51</v>
      </c>
      <c r="G90" s="66">
        <f>VLOOKUP(A90,Master!$A:$H,7,FALSE)</f>
        <v>5</v>
      </c>
      <c r="H90" s="31" t="str">
        <f>VLOOKUP(A90,Master!$A:$H,8,FALSE)</f>
        <v>Girls</v>
      </c>
      <c r="I90" s="5" t="str">
        <f t="shared" si="50"/>
        <v>CTK3SCS2</v>
      </c>
      <c r="J90" s="5" t="str">
        <f t="shared" si="51"/>
        <v>SCSSCS2</v>
      </c>
      <c r="K90" s="5"/>
      <c r="L90" s="7"/>
      <c r="M90" s="51"/>
      <c r="N90" s="51"/>
    </row>
    <row r="91" spans="1:14" ht="12.6" customHeight="1" x14ac:dyDescent="0.15">
      <c r="A91" s="29" t="s">
        <v>704</v>
      </c>
      <c r="B91" s="31">
        <f>VLOOKUP(A91,Master!$A:$H,2,FALSE)</f>
        <v>41293</v>
      </c>
      <c r="C91" s="65">
        <f>VLOOKUP(A91,Master!$A:$H,3,FALSE)</f>
        <v>0.5</v>
      </c>
      <c r="D91" s="31" t="str">
        <f>VLOOKUP(A91,Master!$A:$H,4,FALSE)</f>
        <v>HSP</v>
      </c>
      <c r="E91" s="31" t="s">
        <v>7</v>
      </c>
      <c r="F91" s="31" t="s">
        <v>14</v>
      </c>
      <c r="G91" s="66">
        <f>VLOOKUP(A91,Master!$A:$H,7,FALSE)</f>
        <v>5</v>
      </c>
      <c r="H91" s="31" t="str">
        <f>VLOOKUP(A91,Master!$A:$H,8,FALSE)</f>
        <v>Girls</v>
      </c>
      <c r="I91" s="5" t="str">
        <f t="shared" si="50"/>
        <v>BRG1SPC2</v>
      </c>
      <c r="J91" s="5" t="str">
        <f t="shared" si="51"/>
        <v>HSPSPC2</v>
      </c>
      <c r="K91" s="5"/>
      <c r="L91" s="7"/>
      <c r="M91" s="51"/>
      <c r="N91" s="51"/>
    </row>
    <row r="92" spans="1:14" ht="12.6" customHeight="1" x14ac:dyDescent="0.15">
      <c r="A92" s="29" t="s">
        <v>705</v>
      </c>
      <c r="B92" s="31">
        <f>VLOOKUP(A92,Master!$A:$H,2,FALSE)</f>
        <v>41293</v>
      </c>
      <c r="C92" s="65">
        <f>VLOOKUP(A92,Master!$A:$H,3,FALSE)</f>
        <v>0.54166666666666696</v>
      </c>
      <c r="D92" s="31" t="str">
        <f>VLOOKUP(A92,Master!$A:$H,4,FALSE)</f>
        <v>OLA</v>
      </c>
      <c r="E92" s="31" t="s">
        <v>12</v>
      </c>
      <c r="F92" s="31" t="s">
        <v>26</v>
      </c>
      <c r="G92" s="66">
        <f>VLOOKUP(A92,Master!$A:$H,7,FALSE)</f>
        <v>5</v>
      </c>
      <c r="H92" s="31" t="str">
        <f>VLOOKUP(A92,Master!$A:$H,8,FALSE)</f>
        <v>Girls</v>
      </c>
      <c r="I92" s="5" t="str">
        <f t="shared" si="50"/>
        <v>JUD1SPC1</v>
      </c>
      <c r="J92" s="5" t="str">
        <f t="shared" si="51"/>
        <v>OLASPC1</v>
      </c>
      <c r="K92" s="5"/>
      <c r="L92" s="7"/>
      <c r="M92" s="51"/>
      <c r="N92" s="51"/>
    </row>
    <row r="93" spans="1:14" ht="12.6" customHeight="1" x14ac:dyDescent="0.15">
      <c r="A93" s="29" t="s">
        <v>706</v>
      </c>
      <c r="B93" s="31">
        <f>VLOOKUP(A93,Master!$A:$H,2,FALSE)</f>
        <v>41293</v>
      </c>
      <c r="C93" s="65">
        <f>VLOOKUP(A93,Master!$A:$H,3,FALSE)</f>
        <v>0.45833333333333398</v>
      </c>
      <c r="D93" s="31" t="str">
        <f>VLOOKUP(A93,Master!$A:$H,4,FALSE)</f>
        <v>SPC</v>
      </c>
      <c r="E93" s="31" t="s">
        <v>49</v>
      </c>
      <c r="F93" s="31" t="s">
        <v>20</v>
      </c>
      <c r="G93" s="66">
        <f>VLOOKUP(A93,Master!$A:$H,7,FALSE)</f>
        <v>5</v>
      </c>
      <c r="H93" s="31" t="str">
        <f>VLOOKUP(A93,Master!$A:$H,8,FALSE)</f>
        <v>Girls</v>
      </c>
      <c r="I93" s="5" t="str">
        <f t="shared" si="50"/>
        <v>SCS1OLA1</v>
      </c>
      <c r="J93" s="5" t="str">
        <f t="shared" si="51"/>
        <v>SPCOLA1</v>
      </c>
      <c r="K93" s="5"/>
      <c r="L93" s="7"/>
      <c r="M93" s="51"/>
      <c r="N93" s="51"/>
    </row>
    <row r="94" spans="1:14" ht="12.6" customHeight="1" x14ac:dyDescent="0.15">
      <c r="A94" s="29" t="s">
        <v>707</v>
      </c>
      <c r="B94" s="31">
        <f>VLOOKUP(A94,Master!$A:$H,2,FALSE)</f>
        <v>41293</v>
      </c>
      <c r="C94" s="65">
        <f>VLOOKUP(A94,Master!$A:$H,3,FALSE)</f>
        <v>0.54166666666666596</v>
      </c>
      <c r="D94" s="31" t="str">
        <f>VLOOKUP(A94,Master!$A:$H,4,FALSE)</f>
        <v>SCS</v>
      </c>
      <c r="E94" s="31" t="s">
        <v>18</v>
      </c>
      <c r="F94" s="31" t="s">
        <v>17</v>
      </c>
      <c r="G94" s="66">
        <f>VLOOKUP(A94,Master!$A:$H,7,FALSE)</f>
        <v>5</v>
      </c>
      <c r="H94" s="31" t="str">
        <f>VLOOKUP(A94,Master!$A:$H,8,FALSE)</f>
        <v>Girls</v>
      </c>
      <c r="I94" s="5" t="str">
        <f t="shared" si="50"/>
        <v>STM1BYE</v>
      </c>
      <c r="J94" s="5" t="str">
        <f t="shared" si="51"/>
        <v>SCSBYE</v>
      </c>
      <c r="K94" s="5"/>
      <c r="L94" s="7"/>
      <c r="M94" s="51"/>
      <c r="N94" s="51"/>
    </row>
    <row r="95" spans="1:14" ht="12.6" customHeight="1" x14ac:dyDescent="0.15">
      <c r="A95" s="29" t="s">
        <v>708</v>
      </c>
      <c r="B95" s="31">
        <f>VLOOKUP(A95,Master!$A:$H,2,FALSE)</f>
        <v>41293</v>
      </c>
      <c r="C95" s="65">
        <f>VLOOKUP(A95,Master!$A:$H,3,FALSE)</f>
        <v>0.58333333333333304</v>
      </c>
      <c r="D95" s="31" t="str">
        <f>VLOOKUP(A95,Master!$A:$H,4,FALSE)</f>
        <v>BRG</v>
      </c>
      <c r="E95" s="31" t="s">
        <v>42</v>
      </c>
      <c r="F95" s="31" t="s">
        <v>47</v>
      </c>
      <c r="G95" s="66">
        <f>VLOOKUP(A95,Master!$A:$H,7,FALSE)</f>
        <v>5</v>
      </c>
      <c r="H95" s="31" t="str">
        <f>VLOOKUP(A95,Master!$A:$H,8,FALSE)</f>
        <v>Girls</v>
      </c>
      <c r="I95" s="5" t="str">
        <f t="shared" si="50"/>
        <v>HSP1OLA3</v>
      </c>
      <c r="J95" s="5" t="str">
        <f t="shared" si="51"/>
        <v>BRGOLA3</v>
      </c>
      <c r="K95" s="5"/>
      <c r="L95" s="7"/>
      <c r="M95" s="51"/>
      <c r="N95" s="51"/>
    </row>
    <row r="96" spans="1:14" ht="12.6" customHeight="1" x14ac:dyDescent="0.15">
      <c r="A96" s="29" t="s">
        <v>709</v>
      </c>
      <c r="B96" s="31">
        <f>VLOOKUP(A96,Master!$A:$H,2,FALSE)</f>
        <v>41293</v>
      </c>
      <c r="C96" s="65">
        <f>VLOOKUP(A96,Master!$A:$H,3,FALSE)</f>
        <v>0.500000000000001</v>
      </c>
      <c r="D96" s="31" t="str">
        <f>VLOOKUP(A96,Master!$A:$H,4,FALSE)</f>
        <v>SPC</v>
      </c>
      <c r="E96" s="31" t="s">
        <v>48</v>
      </c>
      <c r="F96" s="31" t="s">
        <v>15</v>
      </c>
      <c r="G96" s="66">
        <f>VLOOKUP(A96,Master!$A:$H,7,FALSE)</f>
        <v>5</v>
      </c>
      <c r="H96" s="31" t="str">
        <f>VLOOKUP(A96,Master!$A:$H,8,FALSE)</f>
        <v>Girls</v>
      </c>
      <c r="I96" s="5" t="str">
        <f t="shared" si="50"/>
        <v>NDA1IHM1</v>
      </c>
      <c r="J96" s="5" t="str">
        <f t="shared" si="51"/>
        <v>SPCIHM1</v>
      </c>
      <c r="K96" s="5"/>
      <c r="L96" s="7"/>
      <c r="M96" s="51"/>
      <c r="N96" s="51"/>
    </row>
    <row r="97" spans="1:14" ht="12.6" customHeight="1" x14ac:dyDescent="0.15">
      <c r="A97" s="29" t="s">
        <v>710</v>
      </c>
      <c r="B97" s="31">
        <f>VLOOKUP(A97,Master!$A:$H,2,FALSE)</f>
        <v>41293</v>
      </c>
      <c r="C97" s="65">
        <f>VLOOKUP(A97,Master!$A:$H,3,FALSE)</f>
        <v>0.66666666666666696</v>
      </c>
      <c r="D97" s="31" t="str">
        <f>VLOOKUP(A97,Master!$A:$H,4,FALSE)</f>
        <v>IHM</v>
      </c>
      <c r="E97" s="31" t="s">
        <v>13</v>
      </c>
      <c r="F97" s="31" t="s">
        <v>25</v>
      </c>
      <c r="G97" s="66">
        <f>VLOOKUP(A97,Master!$A:$H,7,FALSE)</f>
        <v>5</v>
      </c>
      <c r="H97" s="31" t="str">
        <f>VLOOKUP(A97,Master!$A:$H,8,FALSE)</f>
        <v>Girls</v>
      </c>
      <c r="I97" s="5" t="str">
        <f t="shared" si="50"/>
        <v>SJN2OLA2</v>
      </c>
      <c r="J97" s="5" t="str">
        <f t="shared" si="51"/>
        <v>IHMOLA2</v>
      </c>
      <c r="K97" s="5"/>
      <c r="L97" s="7"/>
      <c r="M97" s="51"/>
      <c r="N97" s="51"/>
    </row>
    <row r="98" spans="1:14" ht="12.6" customHeight="1" x14ac:dyDescent="0.15">
      <c r="A98" s="29" t="s">
        <v>711</v>
      </c>
      <c r="B98" s="31">
        <f>VLOOKUP(A98,Master!$A:$H,2,FALSE)</f>
        <v>41293</v>
      </c>
      <c r="C98" s="65">
        <f>VLOOKUP(A98,Master!$A:$H,3,FALSE)</f>
        <v>0</v>
      </c>
      <c r="D98" s="31" t="str">
        <f>VLOOKUP(A98,Master!$A:$H,4,FALSE)</f>
        <v>BYE</v>
      </c>
      <c r="E98" s="31" t="s">
        <v>16</v>
      </c>
      <c r="F98" s="31" t="s">
        <v>22</v>
      </c>
      <c r="G98" s="66">
        <f>VLOOKUP(A98,Master!$A:$H,7,FALSE)</f>
        <v>5</v>
      </c>
      <c r="H98" s="31" t="str">
        <f>VLOOKUP(A98,Master!$A:$H,8,FALSE)</f>
        <v>Girls</v>
      </c>
      <c r="I98" s="5" t="str">
        <f t="shared" si="50"/>
        <v>CTK2STM2</v>
      </c>
      <c r="J98" s="5" t="str">
        <f t="shared" si="51"/>
        <v>BYESTM2</v>
      </c>
      <c r="K98" s="5"/>
      <c r="L98" s="7"/>
      <c r="M98" s="51"/>
      <c r="N98" s="51"/>
    </row>
    <row r="99" spans="1:14" ht="12.6" customHeight="1" x14ac:dyDescent="0.15">
      <c r="A99" s="29" t="s">
        <v>712</v>
      </c>
      <c r="B99" s="31">
        <f>VLOOKUP(A99,Master!$A:$H,2,FALSE)</f>
        <v>41293</v>
      </c>
      <c r="C99" s="65">
        <f>VLOOKUP(A99,Master!$A:$H,3,FALSE)</f>
        <v>0.41666666666666702</v>
      </c>
      <c r="D99" s="31" t="str">
        <f>VLOOKUP(A99,Master!$A:$H,4,FALSE)</f>
        <v>SJN</v>
      </c>
      <c r="E99" s="31" t="s">
        <v>43</v>
      </c>
      <c r="F99" s="31" t="s">
        <v>4</v>
      </c>
      <c r="G99" s="66">
        <f>VLOOKUP(A99,Master!$A:$H,7,FALSE)</f>
        <v>5</v>
      </c>
      <c r="H99" s="31" t="str">
        <f>VLOOKUP(A99,Master!$A:$H,8,FALSE)</f>
        <v>Girls</v>
      </c>
      <c r="I99" s="5" t="str">
        <f t="shared" si="50"/>
        <v>JOE1CTK1</v>
      </c>
      <c r="J99" s="5" t="str">
        <f t="shared" si="51"/>
        <v>SJNCTK1</v>
      </c>
      <c r="K99" s="5"/>
      <c r="L99" s="7"/>
      <c r="M99" s="51"/>
      <c r="N99" s="51"/>
    </row>
    <row r="100" spans="1:14" ht="12.6" customHeight="1" x14ac:dyDescent="0.15">
      <c r="A100" s="29" t="s">
        <v>713</v>
      </c>
      <c r="B100" s="31">
        <f>VLOOKUP(A100,Master!$A:$H,2,FALSE)</f>
        <v>41293</v>
      </c>
      <c r="C100" s="65">
        <f>VLOOKUP(A100,Master!$A:$H,3,FALSE)</f>
        <v>0.54166666666666696</v>
      </c>
      <c r="D100" s="31" t="str">
        <f>VLOOKUP(A100,Master!$A:$H,4,FALSE)</f>
        <v>JOE</v>
      </c>
      <c r="E100" s="31" t="s">
        <v>19</v>
      </c>
      <c r="F100" s="31" t="s">
        <v>9</v>
      </c>
      <c r="G100" s="66">
        <f>VLOOKUP(A100,Master!$A:$H,7,FALSE)</f>
        <v>5</v>
      </c>
      <c r="H100" s="31" t="str">
        <f>VLOOKUP(A100,Master!$A:$H,8,FALSE)</f>
        <v>Girls</v>
      </c>
      <c r="I100" s="5" t="str">
        <f t="shared" si="50"/>
        <v>SJN1BRG2</v>
      </c>
      <c r="J100" s="5" t="str">
        <f t="shared" si="51"/>
        <v>JOEBRG2</v>
      </c>
      <c r="K100" s="5"/>
      <c r="L100" s="7"/>
      <c r="M100" s="51"/>
      <c r="N100" s="51"/>
    </row>
    <row r="101" spans="1:14" ht="12.6" customHeight="1" x14ac:dyDescent="0.15">
      <c r="A101" s="29" t="s">
        <v>714</v>
      </c>
      <c r="B101" s="31">
        <f>VLOOKUP(A101,Master!$A:$H,2,FALSE)</f>
        <v>41300</v>
      </c>
      <c r="C101" s="65">
        <f>VLOOKUP(A101,Master!$A:$H,3,FALSE)</f>
        <v>0.5</v>
      </c>
      <c r="D101" s="31" t="str">
        <f>VLOOKUP(A101,Master!$A:$H,4,FALSE)</f>
        <v>JUD</v>
      </c>
      <c r="E101" s="31" t="s">
        <v>4</v>
      </c>
      <c r="F101" s="31" t="s">
        <v>19</v>
      </c>
      <c r="G101" s="66">
        <f>VLOOKUP(A101,Master!$A:$H,7,FALSE)</f>
        <v>5</v>
      </c>
      <c r="H101" s="31" t="str">
        <f>VLOOKUP(A101,Master!$A:$H,8,FALSE)</f>
        <v>Girls</v>
      </c>
      <c r="I101" s="5" t="str">
        <f t="shared" si="50"/>
        <v>CTK1SJN1</v>
      </c>
      <c r="J101" s="5" t="str">
        <f t="shared" si="51"/>
        <v>JUDSJN1</v>
      </c>
      <c r="K101" s="5"/>
      <c r="L101" s="7"/>
      <c r="M101" s="51"/>
      <c r="N101" s="51"/>
    </row>
    <row r="102" spans="1:14" ht="12.6" customHeight="1" x14ac:dyDescent="0.15">
      <c r="A102" s="29" t="s">
        <v>715</v>
      </c>
      <c r="B102" s="31">
        <f>VLOOKUP(A102,Master!$A:$H,2,FALSE)</f>
        <v>41300</v>
      </c>
      <c r="C102" s="65">
        <f>VLOOKUP(A102,Master!$A:$H,3,FALSE)</f>
        <v>0.45833333333333398</v>
      </c>
      <c r="D102" s="31" t="str">
        <f>VLOOKUP(A102,Master!$A:$H,4,FALSE)</f>
        <v>JOE</v>
      </c>
      <c r="E102" s="31" t="s">
        <v>11</v>
      </c>
      <c r="F102" s="31" t="s">
        <v>9</v>
      </c>
      <c r="G102" s="66">
        <f>VLOOKUP(A102,Master!$A:$H,7,FALSE)</f>
        <v>5</v>
      </c>
      <c r="H102" s="31" t="str">
        <f>VLOOKUP(A102,Master!$A:$H,8,FALSE)</f>
        <v>Girls</v>
      </c>
      <c r="I102" s="5" t="str">
        <f t="shared" si="50"/>
        <v>CTK3BRG2</v>
      </c>
      <c r="J102" s="5" t="str">
        <f t="shared" si="51"/>
        <v>JOEBRG2</v>
      </c>
      <c r="K102" s="5"/>
      <c r="L102" s="7"/>
      <c r="M102" s="51"/>
      <c r="N102" s="51"/>
    </row>
    <row r="103" spans="1:14" ht="12.6" customHeight="1" x14ac:dyDescent="0.15">
      <c r="A103" s="29" t="s">
        <v>716</v>
      </c>
      <c r="B103" s="31">
        <f>VLOOKUP(A103,Master!$A:$H,2,FALSE)</f>
        <v>41300</v>
      </c>
      <c r="C103" s="65">
        <f>VLOOKUP(A103,Master!$A:$H,3,FALSE)</f>
        <v>0.41666666666666702</v>
      </c>
      <c r="D103" s="31" t="str">
        <f>VLOOKUP(A103,Master!$A:$H,4,FALSE)</f>
        <v>CTK</v>
      </c>
      <c r="E103" s="31" t="s">
        <v>51</v>
      </c>
      <c r="F103" s="31" t="s">
        <v>7</v>
      </c>
      <c r="G103" s="66">
        <f>VLOOKUP(A103,Master!$A:$H,7,FALSE)</f>
        <v>5</v>
      </c>
      <c r="H103" s="31" t="str">
        <f>VLOOKUP(A103,Master!$A:$H,8,FALSE)</f>
        <v>Girls</v>
      </c>
      <c r="I103" s="5" t="str">
        <f t="shared" si="50"/>
        <v>SCS2BRG1</v>
      </c>
      <c r="J103" s="5" t="str">
        <f t="shared" si="51"/>
        <v>CTKBRG1</v>
      </c>
      <c r="K103" s="5"/>
      <c r="L103" s="7"/>
      <c r="M103" s="51"/>
      <c r="N103" s="51"/>
    </row>
    <row r="104" spans="1:14" ht="12.6" customHeight="1" x14ac:dyDescent="0.15">
      <c r="A104" s="29" t="s">
        <v>717</v>
      </c>
      <c r="B104" s="31">
        <f>VLOOKUP(A104,Master!$A:$H,2,FALSE)</f>
        <v>41300</v>
      </c>
      <c r="C104" s="65">
        <f>VLOOKUP(A104,Master!$A:$H,3,FALSE)</f>
        <v>0.54166666666666696</v>
      </c>
      <c r="D104" s="31" t="str">
        <f>VLOOKUP(A104,Master!$A:$H,4,FALSE)</f>
        <v>OLA</v>
      </c>
      <c r="E104" s="31" t="s">
        <v>14</v>
      </c>
      <c r="F104" s="31" t="s">
        <v>12</v>
      </c>
      <c r="G104" s="66">
        <f>VLOOKUP(A104,Master!$A:$H,7,FALSE)</f>
        <v>5</v>
      </c>
      <c r="H104" s="31" t="str">
        <f>VLOOKUP(A104,Master!$A:$H,8,FALSE)</f>
        <v>Girls</v>
      </c>
      <c r="I104" s="5" t="str">
        <f t="shared" si="50"/>
        <v>SPC2JUD1</v>
      </c>
      <c r="J104" s="5" t="str">
        <f t="shared" si="51"/>
        <v>OLAJUD1</v>
      </c>
      <c r="K104" s="5"/>
      <c r="L104" s="7"/>
      <c r="M104" s="51"/>
      <c r="N104" s="51"/>
    </row>
    <row r="105" spans="1:14" ht="12.6" customHeight="1" x14ac:dyDescent="0.15">
      <c r="A105" s="29" t="s">
        <v>718</v>
      </c>
      <c r="B105" s="31">
        <f>VLOOKUP(A105,Master!$A:$H,2,FALSE)</f>
        <v>41300</v>
      </c>
      <c r="C105" s="65">
        <f>VLOOKUP(A105,Master!$A:$H,3,FALSE)</f>
        <v>0.625</v>
      </c>
      <c r="D105" s="31" t="str">
        <f>VLOOKUP(A105,Master!$A:$H,4,FALSE)</f>
        <v>MAR-K</v>
      </c>
      <c r="E105" s="31" t="s">
        <v>15</v>
      </c>
      <c r="F105" s="31" t="s">
        <v>26</v>
      </c>
      <c r="G105" s="66">
        <f>VLOOKUP(A105,Master!$A:$H,7,FALSE)</f>
        <v>5</v>
      </c>
      <c r="H105" s="31" t="str">
        <f>VLOOKUP(A105,Master!$A:$H,8,FALSE)</f>
        <v>Girls</v>
      </c>
      <c r="I105" s="5" t="str">
        <f t="shared" si="50"/>
        <v>IHM1SPC1</v>
      </c>
      <c r="J105" s="5" t="str">
        <f t="shared" si="51"/>
        <v>MAR-KSPC1</v>
      </c>
      <c r="K105" s="5"/>
      <c r="L105" s="7"/>
      <c r="M105" s="51"/>
      <c r="N105" s="51"/>
    </row>
    <row r="106" spans="1:14" ht="12.6" customHeight="1" x14ac:dyDescent="0.15">
      <c r="A106" s="29" t="s">
        <v>719</v>
      </c>
      <c r="B106" s="31">
        <f>VLOOKUP(A106,Master!$A:$H,2,FALSE)</f>
        <v>41300</v>
      </c>
      <c r="C106" s="65">
        <f>VLOOKUP(A106,Master!$A:$H,3,FALSE)</f>
        <v>0</v>
      </c>
      <c r="D106" s="31" t="str">
        <f>VLOOKUP(A106,Master!$A:$H,4,FALSE)</f>
        <v>BYE</v>
      </c>
      <c r="E106" s="31" t="s">
        <v>22</v>
      </c>
      <c r="F106" s="31" t="s">
        <v>49</v>
      </c>
      <c r="G106" s="66">
        <f>VLOOKUP(A106,Master!$A:$H,7,FALSE)</f>
        <v>5</v>
      </c>
      <c r="H106" s="31" t="str">
        <f>VLOOKUP(A106,Master!$A:$H,8,FALSE)</f>
        <v>Girls</v>
      </c>
      <c r="I106" s="5" t="str">
        <f t="shared" si="50"/>
        <v>STM2SCS1</v>
      </c>
      <c r="J106" s="5" t="str">
        <f t="shared" si="51"/>
        <v>BYESCS1</v>
      </c>
      <c r="K106" s="5"/>
      <c r="L106" s="7"/>
      <c r="M106" s="51"/>
      <c r="N106" s="51"/>
    </row>
    <row r="107" spans="1:14" ht="12.6" customHeight="1" x14ac:dyDescent="0.15">
      <c r="A107" s="29" t="s">
        <v>720</v>
      </c>
      <c r="B107" s="31">
        <f>VLOOKUP(A107,Master!$A:$H,2,FALSE)</f>
        <v>41300</v>
      </c>
      <c r="C107" s="65">
        <f>VLOOKUP(A107,Master!$A:$H,3,FALSE)</f>
        <v>0.500000000000001</v>
      </c>
      <c r="D107" s="31" t="str">
        <f>VLOOKUP(A107,Master!$A:$H,4,FALSE)</f>
        <v>SPC</v>
      </c>
      <c r="E107" s="31" t="s">
        <v>18</v>
      </c>
      <c r="F107" s="31" t="s">
        <v>20</v>
      </c>
      <c r="G107" s="66">
        <f>VLOOKUP(A107,Master!$A:$H,7,FALSE)</f>
        <v>5</v>
      </c>
      <c r="H107" s="31" t="str">
        <f>VLOOKUP(A107,Master!$A:$H,8,FALSE)</f>
        <v>Girls</v>
      </c>
      <c r="I107" s="5" t="str">
        <f t="shared" si="50"/>
        <v>STM1OLA1</v>
      </c>
      <c r="J107" s="5" t="str">
        <f t="shared" si="51"/>
        <v>SPCOLA1</v>
      </c>
      <c r="K107" s="5"/>
      <c r="L107" s="7"/>
      <c r="M107" s="51"/>
      <c r="N107" s="51"/>
    </row>
    <row r="108" spans="1:14" ht="12.6" customHeight="1" x14ac:dyDescent="0.15">
      <c r="A108" s="29" t="s">
        <v>721</v>
      </c>
      <c r="B108" s="31">
        <f>VLOOKUP(A108,Master!$A:$H,2,FALSE)</f>
        <v>41300</v>
      </c>
      <c r="C108" s="65">
        <f>VLOOKUP(A108,Master!$A:$H,3,FALSE)</f>
        <v>0.45833333333333298</v>
      </c>
      <c r="D108" s="31" t="str">
        <f>VLOOKUP(A108,Master!$A:$H,4,FALSE)</f>
        <v>CTK</v>
      </c>
      <c r="E108" s="31" t="s">
        <v>47</v>
      </c>
      <c r="F108" s="31" t="s">
        <v>17</v>
      </c>
      <c r="G108" s="66">
        <f>VLOOKUP(A108,Master!$A:$H,7,FALSE)</f>
        <v>5</v>
      </c>
      <c r="H108" s="31" t="str">
        <f>VLOOKUP(A108,Master!$A:$H,8,FALSE)</f>
        <v>Girls</v>
      </c>
      <c r="I108" s="5" t="str">
        <f t="shared" si="50"/>
        <v>OLA3BYE</v>
      </c>
      <c r="J108" s="5" t="str">
        <f t="shared" si="51"/>
        <v>CTKBYE</v>
      </c>
      <c r="K108" s="5"/>
      <c r="L108" s="7"/>
      <c r="M108" s="51"/>
      <c r="N108" s="51"/>
    </row>
    <row r="109" spans="1:14" ht="12.6" customHeight="1" x14ac:dyDescent="0.15">
      <c r="A109" s="29" t="s">
        <v>722</v>
      </c>
      <c r="B109" s="31">
        <f>VLOOKUP(A109,Master!$A:$H,2,FALSE)</f>
        <v>41301</v>
      </c>
      <c r="C109" s="65">
        <f>VLOOKUP(A109,Master!$A:$H,3,FALSE)</f>
        <v>0.58333333333333404</v>
      </c>
      <c r="D109" s="31" t="str">
        <f>VLOOKUP(A109,Master!$A:$H,4,FALSE)</f>
        <v>BRG</v>
      </c>
      <c r="E109" s="31" t="s">
        <v>48</v>
      </c>
      <c r="F109" s="31" t="s">
        <v>42</v>
      </c>
      <c r="G109" s="66">
        <f>VLOOKUP(A109,Master!$A:$H,7,FALSE)</f>
        <v>5</v>
      </c>
      <c r="H109" s="31" t="str">
        <f>VLOOKUP(A109,Master!$A:$H,8,FALSE)</f>
        <v>Girls</v>
      </c>
      <c r="I109" s="5" t="str">
        <f t="shared" si="50"/>
        <v>NDA1HSP1</v>
      </c>
      <c r="J109" s="5" t="str">
        <f t="shared" si="51"/>
        <v>BRGHSP1</v>
      </c>
      <c r="K109" s="5"/>
      <c r="L109" s="7"/>
      <c r="M109" s="51"/>
      <c r="N109" s="51"/>
    </row>
    <row r="110" spans="1:14" ht="12.6" customHeight="1" x14ac:dyDescent="0.15">
      <c r="A110" s="29" t="s">
        <v>723</v>
      </c>
      <c r="B110" s="31">
        <f>VLOOKUP(A110,Master!$A:$H,2,FALSE)</f>
        <v>41300</v>
      </c>
      <c r="C110" s="65">
        <f>VLOOKUP(A110,Master!$A:$H,3,FALSE)</f>
        <v>0.5</v>
      </c>
      <c r="D110" s="31" t="str">
        <f>VLOOKUP(A110,Master!$A:$H,4,FALSE)</f>
        <v>CTK</v>
      </c>
      <c r="E110" s="31" t="s">
        <v>25</v>
      </c>
      <c r="F110" s="31" t="s">
        <v>16</v>
      </c>
      <c r="G110" s="66">
        <f>VLOOKUP(A110,Master!$A:$H,7,FALSE)</f>
        <v>5</v>
      </c>
      <c r="H110" s="31" t="str">
        <f>VLOOKUP(A110,Master!$A:$H,8,FALSE)</f>
        <v>Girls</v>
      </c>
      <c r="I110" s="5" t="str">
        <f t="shared" si="50"/>
        <v>OLA2CTK2</v>
      </c>
      <c r="J110" s="5" t="str">
        <f t="shared" si="51"/>
        <v>CTKCTK2</v>
      </c>
      <c r="M110" s="51"/>
      <c r="N110" s="51"/>
    </row>
    <row r="111" spans="1:14" ht="12.6" customHeight="1" x14ac:dyDescent="0.15">
      <c r="A111" s="29" t="s">
        <v>724</v>
      </c>
      <c r="B111" s="31">
        <f>VLOOKUP(A111,Master!$A:$H,2,FALSE)</f>
        <v>41300</v>
      </c>
      <c r="C111" s="65">
        <f>VLOOKUP(A111,Master!$A:$H,3,FALSE)</f>
        <v>0.5</v>
      </c>
      <c r="D111" s="31" t="str">
        <f>VLOOKUP(A111,Master!$A:$H,4,FALSE)</f>
        <v>STM</v>
      </c>
      <c r="E111" s="31" t="s">
        <v>43</v>
      </c>
      <c r="F111" s="31" t="s">
        <v>13</v>
      </c>
      <c r="G111" s="66">
        <f>VLOOKUP(A111,Master!$A:$H,7,FALSE)</f>
        <v>5</v>
      </c>
      <c r="H111" s="31" t="str">
        <f>VLOOKUP(A111,Master!$A:$H,8,FALSE)</f>
        <v>Girls</v>
      </c>
      <c r="I111" s="5" t="str">
        <f t="shared" si="50"/>
        <v>JOE1SJN2</v>
      </c>
      <c r="J111" s="5" t="str">
        <f t="shared" si="51"/>
        <v>STMSJN2</v>
      </c>
      <c r="M111" s="51"/>
      <c r="N111" s="51"/>
    </row>
  </sheetData>
  <mergeCells count="2">
    <mergeCell ref="P25:AK25"/>
    <mergeCell ref="N27:N48"/>
  </mergeCells>
  <conditionalFormatting sqref="P27:AK48">
    <cfRule type="cellIs" dxfId="20" priority="5" stopIfTrue="1" operator="greaterThan">
      <formula>1</formula>
    </cfRule>
  </conditionalFormatting>
  <conditionalFormatting sqref="P53:AK74">
    <cfRule type="cellIs" dxfId="19" priority="3" operator="greaterThan">
      <formula>1</formula>
    </cfRule>
    <cfRule type="cellIs" dxfId="18" priority="1" operator="greaterThan">
      <formula>1</formula>
    </cfRule>
  </conditionalFormatting>
  <conditionalFormatting sqref="M53:N74">
    <cfRule type="cellIs" dxfId="17" priority="2" operator="greaterThan">
      <formula>2</formula>
    </cfRule>
  </conditionalFormatting>
  <pageMargins left="0.75" right="0.75" top="1" bottom="1" header="0.5" footer="0.5"/>
  <pageSetup scale="35" orientation="landscape" horizontalDpi="4294967294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T151"/>
  <sheetViews>
    <sheetView topLeftCell="E49" zoomScaleNormal="100" workbookViewId="0">
      <selection activeCell="AS91" sqref="AS91"/>
    </sheetView>
  </sheetViews>
  <sheetFormatPr defaultColWidth="9.140625" defaultRowHeight="12.6" customHeight="1" x14ac:dyDescent="0.15"/>
  <cols>
    <col min="1" max="1" width="4.42578125" style="1" bestFit="1" customWidth="1"/>
    <col min="2" max="2" width="6.140625" style="7" bestFit="1" customWidth="1"/>
    <col min="3" max="3" width="6.42578125" style="26" bestFit="1" customWidth="1"/>
    <col min="4" max="4" width="5" style="7" bestFit="1" customWidth="1"/>
    <col min="5" max="6" width="4.7109375" style="7" bestFit="1" customWidth="1"/>
    <col min="7" max="7" width="3.28515625" style="27" bestFit="1" customWidth="1"/>
    <col min="8" max="8" width="5.28515625" style="7" bestFit="1" customWidth="1"/>
    <col min="9" max="9" width="8.85546875" style="1" hidden="1" customWidth="1"/>
    <col min="10" max="11" width="7.7109375" style="1" hidden="1" customWidth="1"/>
    <col min="12" max="12" width="5.28515625" style="1" hidden="1" customWidth="1"/>
    <col min="13" max="15" width="5.42578125" style="1" customWidth="1"/>
    <col min="16" max="39" width="5.28515625" style="1" customWidth="1"/>
    <col min="40" max="40" width="5.28515625" style="7" customWidth="1"/>
    <col min="41" max="46" width="5.28515625" style="1" customWidth="1"/>
    <col min="47" max="16384" width="9.140625" style="1"/>
  </cols>
  <sheetData>
    <row r="1" spans="1:32" ht="12.6" customHeight="1" thickBot="1" x14ac:dyDescent="0.2">
      <c r="A1" s="34" t="s">
        <v>64</v>
      </c>
      <c r="B1" s="34" t="s">
        <v>0</v>
      </c>
      <c r="C1" s="35" t="s">
        <v>1</v>
      </c>
      <c r="D1" s="35" t="s">
        <v>35</v>
      </c>
      <c r="E1" s="35" t="s">
        <v>36</v>
      </c>
      <c r="F1" s="36" t="s">
        <v>37</v>
      </c>
      <c r="G1" s="35" t="s">
        <v>38</v>
      </c>
      <c r="H1" s="35" t="s">
        <v>3</v>
      </c>
      <c r="I1" s="3"/>
      <c r="J1" s="3"/>
      <c r="K1" s="3"/>
      <c r="L1" s="3"/>
      <c r="P1" s="61" t="s">
        <v>52</v>
      </c>
      <c r="Q1" s="4" t="s">
        <v>39</v>
      </c>
      <c r="R1" s="4" t="s">
        <v>27</v>
      </c>
      <c r="S1" s="4" t="s">
        <v>2</v>
      </c>
      <c r="T1" s="4" t="s">
        <v>28</v>
      </c>
      <c r="U1" s="4" t="s">
        <v>17</v>
      </c>
    </row>
    <row r="2" spans="1:32" ht="12.6" customHeight="1" x14ac:dyDescent="0.15">
      <c r="A2" s="29" t="s">
        <v>725</v>
      </c>
      <c r="B2" s="31">
        <f>VLOOKUP(A2,Master!$A:$H,2,FALSE)</f>
        <v>41216</v>
      </c>
      <c r="C2" s="65">
        <f>VLOOKUP(A2,Master!$A:$H,3,FALSE)</f>
        <v>0.66666666666666696</v>
      </c>
      <c r="D2" s="31" t="str">
        <f>VLOOKUP(A2,Master!$A:$H,4,FALSE)</f>
        <v>OLA</v>
      </c>
      <c r="E2" s="31" t="s">
        <v>18</v>
      </c>
      <c r="F2" s="31" t="s">
        <v>26</v>
      </c>
      <c r="G2" s="66">
        <f>VLOOKUP(A2,Master!$A:$H,7,FALSE)</f>
        <v>6</v>
      </c>
      <c r="H2" s="31" t="str">
        <f>VLOOKUP(A2,Master!$A:$H,8,FALSE)</f>
        <v>Boys</v>
      </c>
      <c r="I2" s="5" t="str">
        <f t="shared" ref="I2" si="0">CONCATENATE(E2,F2)</f>
        <v>STM1SPC1</v>
      </c>
      <c r="J2" s="5" t="str">
        <f t="shared" ref="J2" si="1">CONCATENATE(D2,F2)</f>
        <v>OLASPC1</v>
      </c>
      <c r="K2" s="5" t="str">
        <f t="shared" ref="K2:K29" si="2">CONCATENATE(LEFT(P2,3),P2)</f>
        <v>BRGBRG1</v>
      </c>
      <c r="L2" s="7">
        <f t="shared" ref="L2:L29" si="3">COUNTIF($J$2:$J$151,K2)</f>
        <v>0</v>
      </c>
      <c r="P2" s="18" t="s">
        <v>7</v>
      </c>
      <c r="Q2" s="19">
        <f t="shared" ref="Q2:Q29" si="4">SUM(COUNTIF($E$2:$E$141,P2)+COUNTIF($F$2:$F$141,P2))</f>
        <v>10</v>
      </c>
      <c r="R2" s="19">
        <f t="shared" ref="R2:R29" si="5">COUNTIF($F$2:$F$141,P2)</f>
        <v>5</v>
      </c>
      <c r="S2" s="19">
        <f t="shared" ref="S2:S29" si="6">COUNTIF($E$2:$E$141,P2)</f>
        <v>5</v>
      </c>
      <c r="T2" s="6">
        <f t="shared" ref="T2:T29" si="7">SUM(R2-L2)</f>
        <v>5</v>
      </c>
      <c r="U2" s="24">
        <f>SUM(COUNTIF($I$2:$I$141,CONCATENATE($P2,$U$1))+COUNTIF($I$2:$I$141,CONCATENATE($U$1,$P2)))</f>
        <v>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2.6" customHeight="1" x14ac:dyDescent="0.15">
      <c r="A3" s="29" t="s">
        <v>726</v>
      </c>
      <c r="B3" s="31">
        <f>VLOOKUP(A3,Master!$A:$H,2,FALSE)</f>
        <v>41216</v>
      </c>
      <c r="C3" s="65">
        <f>VLOOKUP(A3,Master!$A:$H,3,FALSE)</f>
        <v>0.70833333333333304</v>
      </c>
      <c r="D3" s="31" t="str">
        <f>VLOOKUP(A3,Master!$A:$H,4,FALSE)</f>
        <v>SPC</v>
      </c>
      <c r="E3" s="31" t="s">
        <v>13</v>
      </c>
      <c r="F3" s="31" t="s">
        <v>25</v>
      </c>
      <c r="G3" s="66">
        <f>VLOOKUP(A3,Master!$A:$H,7,FALSE)</f>
        <v>6</v>
      </c>
      <c r="H3" s="31" t="str">
        <f>VLOOKUP(A3,Master!$A:$H,8,FALSE)</f>
        <v>Boys</v>
      </c>
      <c r="I3" s="5" t="str">
        <f t="shared" ref="I3:I66" si="8">CONCATENATE(E3,F3)</f>
        <v>SJN2OLA2</v>
      </c>
      <c r="J3" s="5" t="str">
        <f t="shared" ref="J3:J66" si="9">CONCATENATE(D3,F3)</f>
        <v>SPCOLA2</v>
      </c>
      <c r="K3" s="5" t="str">
        <f t="shared" si="2"/>
        <v>BRGBRG2</v>
      </c>
      <c r="L3" s="7">
        <f t="shared" si="3"/>
        <v>3</v>
      </c>
      <c r="P3" s="8" t="s">
        <v>9</v>
      </c>
      <c r="Q3" s="19">
        <f t="shared" si="4"/>
        <v>10</v>
      </c>
      <c r="R3" s="19">
        <f t="shared" si="5"/>
        <v>5</v>
      </c>
      <c r="S3" s="19">
        <f t="shared" si="6"/>
        <v>5</v>
      </c>
      <c r="T3" s="6">
        <f t="shared" si="7"/>
        <v>2</v>
      </c>
      <c r="U3" s="24">
        <f t="shared" ref="U3:U29" si="10">SUM(COUNTIF($I$2:$I$141,CONCATENATE($P3,$U$1))+COUNTIF($I$2:$I$141,CONCATENATE($U$1,$P3)))</f>
        <v>1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ht="12.6" customHeight="1" x14ac:dyDescent="0.15">
      <c r="A4" s="29" t="s">
        <v>727</v>
      </c>
      <c r="B4" s="31">
        <f>VLOOKUP(A4,Master!$A:$H,2,FALSE)</f>
        <v>41216</v>
      </c>
      <c r="C4" s="65">
        <f>VLOOKUP(A4,Master!$A:$H,3,FALSE)</f>
        <v>0.375</v>
      </c>
      <c r="D4" s="31" t="str">
        <f>VLOOKUP(A4,Master!$A:$H,4,FALSE)</f>
        <v>TRN</v>
      </c>
      <c r="E4" s="31" t="s">
        <v>9</v>
      </c>
      <c r="F4" s="31" t="s">
        <v>61</v>
      </c>
      <c r="G4" s="66">
        <f>VLOOKUP(A4,Master!$A:$H,7,FALSE)</f>
        <v>6</v>
      </c>
      <c r="H4" s="31" t="str">
        <f>VLOOKUP(A4,Master!$A:$H,8,FALSE)</f>
        <v>Boys</v>
      </c>
      <c r="I4" s="5" t="str">
        <f t="shared" si="8"/>
        <v>BRG2SCL2</v>
      </c>
      <c r="J4" s="5" t="str">
        <f t="shared" si="9"/>
        <v>TRNSCL2</v>
      </c>
      <c r="K4" s="5" t="str">
        <f t="shared" si="2"/>
        <v>CTKCTK1</v>
      </c>
      <c r="L4" s="7">
        <f t="shared" si="3"/>
        <v>1</v>
      </c>
      <c r="P4" s="8" t="s">
        <v>4</v>
      </c>
      <c r="Q4" s="19">
        <f t="shared" si="4"/>
        <v>10</v>
      </c>
      <c r="R4" s="19">
        <f t="shared" si="5"/>
        <v>5</v>
      </c>
      <c r="S4" s="19">
        <f t="shared" si="6"/>
        <v>5</v>
      </c>
      <c r="T4" s="6">
        <f t="shared" si="7"/>
        <v>4</v>
      </c>
      <c r="U4" s="24">
        <f t="shared" si="10"/>
        <v>1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ht="12.6" customHeight="1" x14ac:dyDescent="0.15">
      <c r="A5" s="29" t="s">
        <v>728</v>
      </c>
      <c r="B5" s="31">
        <f>VLOOKUP(A5,Master!$A:$H,2,FALSE)</f>
        <v>41216</v>
      </c>
      <c r="C5" s="65">
        <f>VLOOKUP(A5,Master!$A:$H,3,FALSE)</f>
        <v>0.625</v>
      </c>
      <c r="D5" s="31" t="str">
        <f>VLOOKUP(A5,Master!$A:$H,4,FALSE)</f>
        <v>JOE</v>
      </c>
      <c r="E5" s="31" t="s">
        <v>60</v>
      </c>
      <c r="F5" s="31" t="s">
        <v>44</v>
      </c>
      <c r="G5" s="66">
        <f>VLOOKUP(A5,Master!$A:$H,7,FALSE)</f>
        <v>6</v>
      </c>
      <c r="H5" s="31" t="str">
        <f>VLOOKUP(A5,Master!$A:$H,8,FALSE)</f>
        <v>Boys</v>
      </c>
      <c r="I5" s="5" t="str">
        <f t="shared" si="8"/>
        <v>TRN1SCL1</v>
      </c>
      <c r="J5" s="5" t="str">
        <f t="shared" si="9"/>
        <v>JOESCL1</v>
      </c>
      <c r="K5" s="5" t="str">
        <f t="shared" si="2"/>
        <v>CTKCTK2</v>
      </c>
      <c r="L5" s="7">
        <f t="shared" si="3"/>
        <v>0</v>
      </c>
      <c r="P5" s="8" t="s">
        <v>16</v>
      </c>
      <c r="Q5" s="19">
        <f t="shared" si="4"/>
        <v>10</v>
      </c>
      <c r="R5" s="19">
        <f t="shared" si="5"/>
        <v>5</v>
      </c>
      <c r="S5" s="19">
        <f t="shared" si="6"/>
        <v>5</v>
      </c>
      <c r="T5" s="6">
        <f t="shared" si="7"/>
        <v>5</v>
      </c>
      <c r="U5" s="24">
        <f t="shared" si="10"/>
        <v>0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ht="12.6" customHeight="1" x14ac:dyDescent="0.15">
      <c r="A6" s="29" t="s">
        <v>729</v>
      </c>
      <c r="B6" s="31">
        <f>VLOOKUP(A6,Master!$A:$H,2,FALSE)</f>
        <v>41216</v>
      </c>
      <c r="C6" s="65">
        <f>VLOOKUP(A6,Master!$A:$H,3,FALSE)</f>
        <v>0.58333333333333404</v>
      </c>
      <c r="D6" s="31" t="str">
        <f>VLOOKUP(A6,Master!$A:$H,4,FALSE)</f>
        <v>SCL</v>
      </c>
      <c r="E6" s="31" t="s">
        <v>15</v>
      </c>
      <c r="F6" s="31" t="s">
        <v>16</v>
      </c>
      <c r="G6" s="66">
        <f>VLOOKUP(A6,Master!$A:$H,7,FALSE)</f>
        <v>6</v>
      </c>
      <c r="H6" s="31" t="str">
        <f>VLOOKUP(A6,Master!$A:$H,8,FALSE)</f>
        <v>Boys</v>
      </c>
      <c r="I6" s="5" t="str">
        <f t="shared" si="8"/>
        <v>IHM1CTK2</v>
      </c>
      <c r="J6" s="5" t="str">
        <f t="shared" si="9"/>
        <v>SCLCTK2</v>
      </c>
      <c r="K6" s="5" t="str">
        <f t="shared" si="2"/>
        <v>HSPHSP1</v>
      </c>
      <c r="L6" s="7">
        <f t="shared" si="3"/>
        <v>0</v>
      </c>
      <c r="P6" s="8" t="s">
        <v>42</v>
      </c>
      <c r="Q6" s="19">
        <f t="shared" si="4"/>
        <v>10</v>
      </c>
      <c r="R6" s="19">
        <f t="shared" si="5"/>
        <v>5</v>
      </c>
      <c r="S6" s="19">
        <f t="shared" si="6"/>
        <v>5</v>
      </c>
      <c r="T6" s="6">
        <f t="shared" si="7"/>
        <v>5</v>
      </c>
      <c r="U6" s="24">
        <f t="shared" si="10"/>
        <v>0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12.6" customHeight="1" x14ac:dyDescent="0.15">
      <c r="A7" s="29" t="s">
        <v>730</v>
      </c>
      <c r="B7" s="31">
        <f>VLOOKUP(A7,Master!$A:$H,2,FALSE)</f>
        <v>41216</v>
      </c>
      <c r="C7" s="65">
        <f>VLOOKUP(A7,Master!$A:$H,3,FALSE)</f>
        <v>0.58333333333333304</v>
      </c>
      <c r="D7" s="31" t="str">
        <f>VLOOKUP(A7,Master!$A:$H,4,FALSE)</f>
        <v>SJN</v>
      </c>
      <c r="E7" s="31" t="s">
        <v>6</v>
      </c>
      <c r="F7" s="31" t="s">
        <v>42</v>
      </c>
      <c r="G7" s="66">
        <f>VLOOKUP(A7,Master!$A:$H,7,FALSE)</f>
        <v>6</v>
      </c>
      <c r="H7" s="31" t="str">
        <f>VLOOKUP(A7,Master!$A:$H,8,FALSE)</f>
        <v>Boys</v>
      </c>
      <c r="I7" s="5" t="str">
        <f t="shared" si="8"/>
        <v>IHM2HSP1</v>
      </c>
      <c r="J7" s="5" t="str">
        <f t="shared" si="9"/>
        <v>SJNHSP1</v>
      </c>
      <c r="K7" s="5" t="str">
        <f t="shared" si="2"/>
        <v>HSPHSP2</v>
      </c>
      <c r="L7" s="7">
        <f t="shared" si="3"/>
        <v>0</v>
      </c>
      <c r="P7" s="8" t="s">
        <v>45</v>
      </c>
      <c r="Q7" s="19">
        <f t="shared" si="4"/>
        <v>10</v>
      </c>
      <c r="R7" s="19">
        <f t="shared" si="5"/>
        <v>5</v>
      </c>
      <c r="S7" s="19">
        <f t="shared" si="6"/>
        <v>5</v>
      </c>
      <c r="T7" s="6">
        <f t="shared" si="7"/>
        <v>5</v>
      </c>
      <c r="U7" s="24">
        <f t="shared" si="10"/>
        <v>1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12.6" customHeight="1" x14ac:dyDescent="0.15">
      <c r="A8" s="29" t="s">
        <v>731</v>
      </c>
      <c r="B8" s="31">
        <f>VLOOKUP(A8,Master!$A:$H,2,FALSE)</f>
        <v>41216</v>
      </c>
      <c r="C8" s="65">
        <f>VLOOKUP(A8,Master!$A:$H,3,FALSE)</f>
        <v>0.58333333333333304</v>
      </c>
      <c r="D8" s="31" t="str">
        <f>VLOOKUP(A8,Master!$A:$H,4,FALSE)</f>
        <v>HSP</v>
      </c>
      <c r="E8" s="31" t="s">
        <v>23</v>
      </c>
      <c r="F8" s="31" t="s">
        <v>46</v>
      </c>
      <c r="G8" s="66">
        <f>VLOOKUP(A8,Master!$A:$H,7,FALSE)</f>
        <v>6</v>
      </c>
      <c r="H8" s="31" t="str">
        <f>VLOOKUP(A8,Master!$A:$H,8,FALSE)</f>
        <v>Boys</v>
      </c>
      <c r="I8" s="5" t="str">
        <f t="shared" si="8"/>
        <v>JUD3JOE2</v>
      </c>
      <c r="J8" s="5" t="str">
        <f t="shared" si="9"/>
        <v>HSPJOE2</v>
      </c>
      <c r="K8" s="5" t="str">
        <f t="shared" si="2"/>
        <v>IHMIHM1</v>
      </c>
      <c r="L8" s="7">
        <f t="shared" si="3"/>
        <v>0</v>
      </c>
      <c r="P8" s="8" t="s">
        <v>15</v>
      </c>
      <c r="Q8" s="19">
        <f t="shared" si="4"/>
        <v>10</v>
      </c>
      <c r="R8" s="19">
        <f t="shared" si="5"/>
        <v>5</v>
      </c>
      <c r="S8" s="19">
        <f t="shared" si="6"/>
        <v>5</v>
      </c>
      <c r="T8" s="6">
        <f t="shared" si="7"/>
        <v>5</v>
      </c>
      <c r="U8" s="24">
        <f t="shared" si="10"/>
        <v>1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12.6" customHeight="1" x14ac:dyDescent="0.15">
      <c r="A9" s="29" t="s">
        <v>732</v>
      </c>
      <c r="B9" s="31">
        <f>VLOOKUP(A9,Master!$A:$H,2,FALSE)</f>
        <v>41216</v>
      </c>
      <c r="C9" s="65">
        <f>VLOOKUP(A9,Master!$A:$H,3,FALSE)</f>
        <v>0.70833333333333304</v>
      </c>
      <c r="D9" s="31" t="str">
        <f>VLOOKUP(A9,Master!$A:$H,4,FALSE)</f>
        <v>OLA</v>
      </c>
      <c r="E9" s="31" t="s">
        <v>7</v>
      </c>
      <c r="F9" s="31" t="s">
        <v>48</v>
      </c>
      <c r="G9" s="66">
        <f>VLOOKUP(A9,Master!$A:$H,7,FALSE)</f>
        <v>6</v>
      </c>
      <c r="H9" s="31" t="str">
        <f>VLOOKUP(A9,Master!$A:$H,8,FALSE)</f>
        <v>Boys</v>
      </c>
      <c r="I9" s="5" t="str">
        <f t="shared" si="8"/>
        <v>BRG1NDA1</v>
      </c>
      <c r="J9" s="5" t="str">
        <f t="shared" si="9"/>
        <v>OLANDA1</v>
      </c>
      <c r="K9" s="5" t="str">
        <f t="shared" si="2"/>
        <v>IHMIHM2</v>
      </c>
      <c r="L9" s="7">
        <f t="shared" si="3"/>
        <v>0</v>
      </c>
      <c r="P9" s="8" t="s">
        <v>6</v>
      </c>
      <c r="Q9" s="19">
        <f t="shared" si="4"/>
        <v>10</v>
      </c>
      <c r="R9" s="19">
        <f t="shared" si="5"/>
        <v>3</v>
      </c>
      <c r="S9" s="19">
        <f t="shared" si="6"/>
        <v>7</v>
      </c>
      <c r="T9" s="6">
        <f t="shared" si="7"/>
        <v>3</v>
      </c>
      <c r="U9" s="24">
        <f t="shared" si="10"/>
        <v>0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12.6" customHeight="1" x14ac:dyDescent="0.15">
      <c r="A10" s="29" t="s">
        <v>733</v>
      </c>
      <c r="B10" s="31">
        <f>VLOOKUP(A10,Master!$A:$H,2,FALSE)</f>
        <v>41216</v>
      </c>
      <c r="C10" s="65">
        <f>VLOOKUP(A10,Master!$A:$H,3,FALSE)</f>
        <v>0</v>
      </c>
      <c r="D10" s="31" t="str">
        <f>VLOOKUP(A10,Master!$A:$H,4,FALSE)</f>
        <v>BYE</v>
      </c>
      <c r="E10" s="31" t="s">
        <v>19</v>
      </c>
      <c r="F10" s="31" t="s">
        <v>20</v>
      </c>
      <c r="G10" s="66">
        <f>VLOOKUP(A10,Master!$A:$H,7,FALSE)</f>
        <v>6</v>
      </c>
      <c r="H10" s="31" t="str">
        <f>VLOOKUP(A10,Master!$A:$H,8,FALSE)</f>
        <v>Boys</v>
      </c>
      <c r="I10" s="5" t="str">
        <f t="shared" si="8"/>
        <v>SJN1OLA1</v>
      </c>
      <c r="J10" s="5" t="str">
        <f t="shared" si="9"/>
        <v>BYEOLA1</v>
      </c>
      <c r="K10" s="5" t="str">
        <f t="shared" si="2"/>
        <v>JOEJOE1</v>
      </c>
      <c r="L10" s="7">
        <f t="shared" si="3"/>
        <v>0</v>
      </c>
      <c r="P10" s="8" t="s">
        <v>43</v>
      </c>
      <c r="Q10" s="19">
        <f t="shared" si="4"/>
        <v>10</v>
      </c>
      <c r="R10" s="19">
        <f t="shared" si="5"/>
        <v>4</v>
      </c>
      <c r="S10" s="19">
        <f t="shared" si="6"/>
        <v>6</v>
      </c>
      <c r="T10" s="6">
        <f t="shared" si="7"/>
        <v>4</v>
      </c>
      <c r="U10" s="24">
        <f t="shared" si="10"/>
        <v>1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ht="12.6" customHeight="1" x14ac:dyDescent="0.15">
      <c r="A11" s="29" t="s">
        <v>734</v>
      </c>
      <c r="B11" s="31">
        <f>VLOOKUP(A11,Master!$A:$H,2,FALSE)</f>
        <v>41216</v>
      </c>
      <c r="C11" s="65">
        <f>VLOOKUP(A11,Master!$A:$H,3,FALSE)</f>
        <v>0.625</v>
      </c>
      <c r="D11" s="31" t="str">
        <f>VLOOKUP(A11,Master!$A:$H,4,FALSE)</f>
        <v>CTK</v>
      </c>
      <c r="E11" s="31" t="s">
        <v>14</v>
      </c>
      <c r="F11" s="31" t="s">
        <v>50</v>
      </c>
      <c r="G11" s="66">
        <f>VLOOKUP(A11,Master!$A:$H,7,FALSE)</f>
        <v>6</v>
      </c>
      <c r="H11" s="31" t="str">
        <f>VLOOKUP(A11,Master!$A:$H,8,FALSE)</f>
        <v>Boys</v>
      </c>
      <c r="I11" s="5" t="str">
        <f t="shared" si="8"/>
        <v>SPC2NDA2</v>
      </c>
      <c r="J11" s="5" t="str">
        <f t="shared" si="9"/>
        <v>CTKNDA2</v>
      </c>
      <c r="K11" s="5" t="str">
        <f t="shared" si="2"/>
        <v>JOEJOE2</v>
      </c>
      <c r="L11" s="7">
        <f t="shared" si="3"/>
        <v>0</v>
      </c>
      <c r="P11" s="8" t="s">
        <v>46</v>
      </c>
      <c r="Q11" s="19">
        <f t="shared" si="4"/>
        <v>10</v>
      </c>
      <c r="R11" s="19">
        <f t="shared" si="5"/>
        <v>5</v>
      </c>
      <c r="S11" s="19">
        <f t="shared" si="6"/>
        <v>5</v>
      </c>
      <c r="T11" s="6">
        <f t="shared" si="7"/>
        <v>5</v>
      </c>
      <c r="U11" s="24">
        <f t="shared" si="10"/>
        <v>0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ht="12.6" customHeight="1" x14ac:dyDescent="0.15">
      <c r="A12" s="29" t="s">
        <v>735</v>
      </c>
      <c r="B12" s="31">
        <f>VLOOKUP(A12,Master!$A:$H,2,FALSE)</f>
        <v>41216</v>
      </c>
      <c r="C12" s="65">
        <f>VLOOKUP(A12,Master!$A:$H,3,FALSE)</f>
        <v>0.625</v>
      </c>
      <c r="D12" s="31" t="str">
        <f>VLOOKUP(A12,Master!$A:$H,4,FALSE)</f>
        <v>SJN</v>
      </c>
      <c r="E12" s="31" t="s">
        <v>22</v>
      </c>
      <c r="F12" s="31" t="s">
        <v>43</v>
      </c>
      <c r="G12" s="66">
        <f>VLOOKUP(A12,Master!$A:$H,7,FALSE)</f>
        <v>6</v>
      </c>
      <c r="H12" s="31" t="str">
        <f>VLOOKUP(A12,Master!$A:$H,8,FALSE)</f>
        <v>Boys</v>
      </c>
      <c r="I12" s="5" t="str">
        <f t="shared" si="8"/>
        <v>STM2JOE1</v>
      </c>
      <c r="J12" s="5" t="str">
        <f t="shared" si="9"/>
        <v>SJNJOE1</v>
      </c>
      <c r="K12" s="5" t="str">
        <f t="shared" si="2"/>
        <v>JUDJUD1</v>
      </c>
      <c r="L12" s="7">
        <f t="shared" si="3"/>
        <v>0</v>
      </c>
      <c r="P12" s="8" t="s">
        <v>12</v>
      </c>
      <c r="Q12" s="19">
        <f t="shared" si="4"/>
        <v>10</v>
      </c>
      <c r="R12" s="19">
        <f t="shared" si="5"/>
        <v>5</v>
      </c>
      <c r="S12" s="19">
        <f t="shared" si="6"/>
        <v>5</v>
      </c>
      <c r="T12" s="6">
        <f t="shared" si="7"/>
        <v>5</v>
      </c>
      <c r="U12" s="24">
        <f t="shared" si="10"/>
        <v>0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ht="12.6" customHeight="1" x14ac:dyDescent="0.15">
      <c r="A13" s="29" t="s">
        <v>736</v>
      </c>
      <c r="B13" s="31">
        <f>VLOOKUP(A13,Master!$A:$H,2,FALSE)</f>
        <v>41216</v>
      </c>
      <c r="C13" s="65">
        <f>VLOOKUP(A13,Master!$A:$H,3,FALSE)</f>
        <v>0.625</v>
      </c>
      <c r="D13" s="31" t="str">
        <f>VLOOKUP(A13,Master!$A:$H,4,FALSE)</f>
        <v>SCL</v>
      </c>
      <c r="E13" s="31" t="s">
        <v>24</v>
      </c>
      <c r="F13" s="31" t="s">
        <v>45</v>
      </c>
      <c r="G13" s="66">
        <f>VLOOKUP(A13,Master!$A:$H,7,FALSE)</f>
        <v>6</v>
      </c>
      <c r="H13" s="31" t="str">
        <f>VLOOKUP(A13,Master!$A:$H,8,FALSE)</f>
        <v>Boys</v>
      </c>
      <c r="I13" s="5" t="str">
        <f t="shared" si="8"/>
        <v>JUD2HSP2</v>
      </c>
      <c r="J13" s="5" t="str">
        <f t="shared" si="9"/>
        <v>SCLHSP2</v>
      </c>
      <c r="K13" s="5" t="str">
        <f t="shared" si="2"/>
        <v>JUDJUD2</v>
      </c>
      <c r="L13" s="7">
        <f t="shared" si="3"/>
        <v>1</v>
      </c>
      <c r="P13" s="8" t="s">
        <v>24</v>
      </c>
      <c r="Q13" s="19">
        <f t="shared" si="4"/>
        <v>10</v>
      </c>
      <c r="R13" s="19">
        <f t="shared" si="5"/>
        <v>5</v>
      </c>
      <c r="S13" s="19">
        <f t="shared" si="6"/>
        <v>5</v>
      </c>
      <c r="T13" s="6">
        <f t="shared" si="7"/>
        <v>4</v>
      </c>
      <c r="U13" s="24">
        <f t="shared" si="10"/>
        <v>0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ht="12.6" customHeight="1" x14ac:dyDescent="0.15">
      <c r="A14" s="29" t="s">
        <v>737</v>
      </c>
      <c r="B14" s="31">
        <f>VLOOKUP(A14,Master!$A:$H,2,FALSE)</f>
        <v>41216</v>
      </c>
      <c r="C14" s="65">
        <f>VLOOKUP(A14,Master!$A:$H,3,FALSE)</f>
        <v>0.70833333333333304</v>
      </c>
      <c r="D14" s="31" t="str">
        <f>VLOOKUP(A14,Master!$A:$H,4,FALSE)</f>
        <v>JUD</v>
      </c>
      <c r="E14" s="31" t="s">
        <v>12</v>
      </c>
      <c r="F14" s="31" t="s">
        <v>4</v>
      </c>
      <c r="G14" s="66">
        <f>VLOOKUP(A14,Master!$A:$H,7,FALSE)</f>
        <v>6</v>
      </c>
      <c r="H14" s="31" t="str">
        <f>VLOOKUP(A14,Master!$A:$H,8,FALSE)</f>
        <v>Boys</v>
      </c>
      <c r="I14" s="5" t="str">
        <f t="shared" si="8"/>
        <v>JUD1CTK1</v>
      </c>
      <c r="J14" s="5" t="str">
        <f t="shared" si="9"/>
        <v>JUDCTK1</v>
      </c>
      <c r="K14" s="5" t="str">
        <f t="shared" si="2"/>
        <v>JUDJUD3</v>
      </c>
      <c r="L14" s="7">
        <f t="shared" si="3"/>
        <v>1</v>
      </c>
      <c r="P14" s="8" t="s">
        <v>23</v>
      </c>
      <c r="Q14" s="19">
        <f t="shared" si="4"/>
        <v>10</v>
      </c>
      <c r="R14" s="19">
        <f t="shared" si="5"/>
        <v>5</v>
      </c>
      <c r="S14" s="19">
        <f t="shared" si="6"/>
        <v>5</v>
      </c>
      <c r="T14" s="6">
        <f t="shared" si="7"/>
        <v>4</v>
      </c>
      <c r="U14" s="24">
        <f t="shared" si="10"/>
        <v>0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ht="12.6" customHeight="1" x14ac:dyDescent="0.15">
      <c r="A15" s="29" t="s">
        <v>738</v>
      </c>
      <c r="B15" s="31">
        <f>VLOOKUP(A15,Master!$A:$H,2,FALSE)</f>
        <v>41216</v>
      </c>
      <c r="C15" s="65">
        <f>VLOOKUP(A15,Master!$A:$H,3,FALSE)</f>
        <v>0.66666666666666696</v>
      </c>
      <c r="D15" s="31" t="str">
        <f>VLOOKUP(A15,Master!$A:$H,4,FALSE)</f>
        <v>SPC</v>
      </c>
      <c r="E15" s="31" t="s">
        <v>49</v>
      </c>
      <c r="F15" s="31" t="s">
        <v>17</v>
      </c>
      <c r="G15" s="66">
        <f>VLOOKUP(A15,Master!$A:$H,7,FALSE)</f>
        <v>6</v>
      </c>
      <c r="H15" s="31" t="str">
        <f>VLOOKUP(A15,Master!$A:$H,8,FALSE)</f>
        <v>Boys</v>
      </c>
      <c r="I15" s="5" t="str">
        <f t="shared" si="8"/>
        <v>SCS1BYE</v>
      </c>
      <c r="J15" s="5" t="str">
        <f t="shared" si="9"/>
        <v>SPCBYE</v>
      </c>
      <c r="K15" s="5" t="str">
        <f t="shared" si="2"/>
        <v>NDANDA1</v>
      </c>
      <c r="L15" s="7">
        <f t="shared" si="3"/>
        <v>0</v>
      </c>
      <c r="P15" s="8" t="s">
        <v>48</v>
      </c>
      <c r="Q15" s="19">
        <f t="shared" si="4"/>
        <v>10</v>
      </c>
      <c r="R15" s="19">
        <f t="shared" si="5"/>
        <v>5</v>
      </c>
      <c r="S15" s="19">
        <f t="shared" si="6"/>
        <v>5</v>
      </c>
      <c r="T15" s="6">
        <f t="shared" si="7"/>
        <v>5</v>
      </c>
      <c r="U15" s="24">
        <f t="shared" si="10"/>
        <v>0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12.6" customHeight="1" x14ac:dyDescent="0.15">
      <c r="A16" s="29" t="s">
        <v>739</v>
      </c>
      <c r="B16" s="31">
        <f>VLOOKUP(A16,Master!$A:$H,2,FALSE)</f>
        <v>41223</v>
      </c>
      <c r="C16" s="65">
        <f>VLOOKUP(A16,Master!$A:$H,3,FALSE)</f>
        <v>0.625</v>
      </c>
      <c r="D16" s="31" t="str">
        <f>VLOOKUP(A16,Master!$A:$H,4,FALSE)</f>
        <v>MAR-K</v>
      </c>
      <c r="E16" s="31" t="s">
        <v>25</v>
      </c>
      <c r="F16" s="31" t="s">
        <v>9</v>
      </c>
      <c r="G16" s="66">
        <f>VLOOKUP(A16,Master!$A:$H,7,FALSE)</f>
        <v>6</v>
      </c>
      <c r="H16" s="31" t="str">
        <f>VLOOKUP(A16,Master!$A:$H,8,FALSE)</f>
        <v>Boys</v>
      </c>
      <c r="I16" s="5" t="str">
        <f t="shared" si="8"/>
        <v>OLA2BRG2</v>
      </c>
      <c r="J16" s="5" t="str">
        <f t="shared" si="9"/>
        <v>MAR-KBRG2</v>
      </c>
      <c r="K16" s="5" t="str">
        <f t="shared" si="2"/>
        <v>NDANDA2</v>
      </c>
      <c r="L16" s="7">
        <f t="shared" si="3"/>
        <v>0</v>
      </c>
      <c r="P16" s="8" t="s">
        <v>50</v>
      </c>
      <c r="Q16" s="19">
        <f t="shared" si="4"/>
        <v>10</v>
      </c>
      <c r="R16" s="19">
        <f t="shared" si="5"/>
        <v>5</v>
      </c>
      <c r="S16" s="19">
        <f t="shared" si="6"/>
        <v>5</v>
      </c>
      <c r="T16" s="6">
        <f t="shared" si="7"/>
        <v>5</v>
      </c>
      <c r="U16" s="24">
        <f t="shared" si="10"/>
        <v>1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46" ht="12.6" customHeight="1" x14ac:dyDescent="0.15">
      <c r="A17" s="29" t="s">
        <v>740</v>
      </c>
      <c r="B17" s="31">
        <f>VLOOKUP(A17,Master!$A:$H,2,FALSE)</f>
        <v>41223</v>
      </c>
      <c r="C17" s="65">
        <f>VLOOKUP(A17,Master!$A:$H,3,FALSE)</f>
        <v>0.58333333333333304</v>
      </c>
      <c r="D17" s="31" t="str">
        <f>VLOOKUP(A17,Master!$A:$H,4,FALSE)</f>
        <v>STM</v>
      </c>
      <c r="E17" s="31" t="s">
        <v>13</v>
      </c>
      <c r="F17" s="31" t="s">
        <v>18</v>
      </c>
      <c r="G17" s="66">
        <f>VLOOKUP(A17,Master!$A:$H,7,FALSE)</f>
        <v>6</v>
      </c>
      <c r="H17" s="31" t="str">
        <f>VLOOKUP(A17,Master!$A:$H,8,FALSE)</f>
        <v>Boys</v>
      </c>
      <c r="I17" s="5" t="str">
        <f t="shared" si="8"/>
        <v>SJN2STM1</v>
      </c>
      <c r="J17" s="5" t="str">
        <f t="shared" si="9"/>
        <v>STMSTM1</v>
      </c>
      <c r="K17" s="5" t="str">
        <f t="shared" si="2"/>
        <v>OLAOLA1</v>
      </c>
      <c r="L17" s="7">
        <f t="shared" si="3"/>
        <v>1</v>
      </c>
      <c r="P17" s="8" t="s">
        <v>20</v>
      </c>
      <c r="Q17" s="19">
        <f t="shared" si="4"/>
        <v>10</v>
      </c>
      <c r="R17" s="19">
        <f t="shared" si="5"/>
        <v>4</v>
      </c>
      <c r="S17" s="19">
        <f t="shared" si="6"/>
        <v>6</v>
      </c>
      <c r="T17" s="6">
        <f t="shared" si="7"/>
        <v>3</v>
      </c>
      <c r="U17" s="24">
        <f t="shared" si="10"/>
        <v>0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46" ht="12.6" customHeight="1" x14ac:dyDescent="0.15">
      <c r="A18" s="29" t="s">
        <v>741</v>
      </c>
      <c r="B18" s="31">
        <f>VLOOKUP(A18,Master!$A:$H,2,FALSE)</f>
        <v>41223</v>
      </c>
      <c r="C18" s="65">
        <f>VLOOKUP(A18,Master!$A:$H,3,FALSE)</f>
        <v>0.625</v>
      </c>
      <c r="D18" s="31" t="str">
        <f>VLOOKUP(A18,Master!$A:$H,4,FALSE)</f>
        <v>JOE</v>
      </c>
      <c r="E18" s="31" t="s">
        <v>26</v>
      </c>
      <c r="F18" s="31" t="s">
        <v>17</v>
      </c>
      <c r="G18" s="66">
        <f>VLOOKUP(A18,Master!$A:$H,7,FALSE)</f>
        <v>6</v>
      </c>
      <c r="H18" s="31" t="str">
        <f>VLOOKUP(A18,Master!$A:$H,8,FALSE)</f>
        <v>Boys</v>
      </c>
      <c r="I18" s="5" t="str">
        <f t="shared" si="8"/>
        <v>SPC1BYE</v>
      </c>
      <c r="J18" s="5" t="str">
        <f t="shared" si="9"/>
        <v>JOEBYE</v>
      </c>
      <c r="K18" s="5" t="str">
        <f t="shared" si="2"/>
        <v>OLAOLA2</v>
      </c>
      <c r="L18" s="7">
        <f t="shared" si="3"/>
        <v>0</v>
      </c>
      <c r="P18" s="8" t="s">
        <v>25</v>
      </c>
      <c r="Q18" s="19">
        <f t="shared" si="4"/>
        <v>10</v>
      </c>
      <c r="R18" s="19">
        <f t="shared" si="5"/>
        <v>5</v>
      </c>
      <c r="S18" s="19">
        <f t="shared" si="6"/>
        <v>5</v>
      </c>
      <c r="T18" s="6">
        <f t="shared" si="7"/>
        <v>5</v>
      </c>
      <c r="U18" s="24">
        <f t="shared" si="10"/>
        <v>0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46" ht="12.6" customHeight="1" x14ac:dyDescent="0.15">
      <c r="A19" s="29" t="s">
        <v>742</v>
      </c>
      <c r="B19" s="31">
        <f>VLOOKUP(A19,Master!$A:$H,2,FALSE)</f>
        <v>41223</v>
      </c>
      <c r="C19" s="65">
        <f>VLOOKUP(A19,Master!$A:$H,3,FALSE)</f>
        <v>0.70833333333333304</v>
      </c>
      <c r="D19" s="31" t="str">
        <f>VLOOKUP(A19,Master!$A:$H,4,FALSE)</f>
        <v>SPC</v>
      </c>
      <c r="E19" s="31" t="s">
        <v>4</v>
      </c>
      <c r="F19" s="31" t="s">
        <v>49</v>
      </c>
      <c r="G19" s="66">
        <f>VLOOKUP(A19,Master!$A:$H,7,FALSE)</f>
        <v>6</v>
      </c>
      <c r="H19" s="31" t="str">
        <f>VLOOKUP(A19,Master!$A:$H,8,FALSE)</f>
        <v>Boys</v>
      </c>
      <c r="I19" s="5" t="str">
        <f t="shared" si="8"/>
        <v>CTK1SCS1</v>
      </c>
      <c r="J19" s="5" t="str">
        <f t="shared" si="9"/>
        <v>SPCSCS1</v>
      </c>
      <c r="K19" s="5" t="str">
        <f t="shared" si="2"/>
        <v>SCLSCL1</v>
      </c>
      <c r="L19" s="7">
        <f t="shared" si="3"/>
        <v>0</v>
      </c>
      <c r="P19" s="8" t="s">
        <v>44</v>
      </c>
      <c r="Q19" s="19">
        <f t="shared" si="4"/>
        <v>10</v>
      </c>
      <c r="R19" s="19">
        <f t="shared" si="5"/>
        <v>5</v>
      </c>
      <c r="S19" s="19">
        <f t="shared" si="6"/>
        <v>5</v>
      </c>
      <c r="T19" s="6">
        <f t="shared" si="7"/>
        <v>5</v>
      </c>
      <c r="U19" s="24">
        <f t="shared" si="10"/>
        <v>0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46" ht="12.6" customHeight="1" x14ac:dyDescent="0.15">
      <c r="A20" s="29" t="s">
        <v>743</v>
      </c>
      <c r="B20" s="31">
        <f>VLOOKUP(A20,Master!$A:$H,2,FALSE)</f>
        <v>41223</v>
      </c>
      <c r="C20" s="65">
        <f>VLOOKUP(A20,Master!$A:$H,3,FALSE)</f>
        <v>0.625</v>
      </c>
      <c r="D20" s="31" t="str">
        <f>VLOOKUP(A20,Master!$A:$H,4,FALSE)</f>
        <v>STM</v>
      </c>
      <c r="E20" s="31" t="s">
        <v>45</v>
      </c>
      <c r="F20" s="31" t="s">
        <v>12</v>
      </c>
      <c r="G20" s="66">
        <f>VLOOKUP(A20,Master!$A:$H,7,FALSE)</f>
        <v>6</v>
      </c>
      <c r="H20" s="31" t="str">
        <f>VLOOKUP(A20,Master!$A:$H,8,FALSE)</f>
        <v>Boys</v>
      </c>
      <c r="I20" s="5" t="str">
        <f t="shared" si="8"/>
        <v>HSP2JUD1</v>
      </c>
      <c r="J20" s="5" t="str">
        <f t="shared" si="9"/>
        <v>STMJUD1</v>
      </c>
      <c r="K20" s="5" t="str">
        <f t="shared" si="2"/>
        <v>SCLSCL2</v>
      </c>
      <c r="L20" s="7">
        <f t="shared" si="3"/>
        <v>0</v>
      </c>
      <c r="P20" s="8" t="s">
        <v>61</v>
      </c>
      <c r="Q20" s="19">
        <f t="shared" si="4"/>
        <v>10</v>
      </c>
      <c r="R20" s="19">
        <f t="shared" si="5"/>
        <v>5</v>
      </c>
      <c r="S20" s="19">
        <f t="shared" si="6"/>
        <v>5</v>
      </c>
      <c r="T20" s="6">
        <f t="shared" si="7"/>
        <v>5</v>
      </c>
      <c r="U20" s="24">
        <f t="shared" si="10"/>
        <v>0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46" ht="12.6" customHeight="1" x14ac:dyDescent="0.15">
      <c r="A21" s="29" t="s">
        <v>744</v>
      </c>
      <c r="B21" s="31">
        <f>VLOOKUP(A21,Master!$A:$H,2,FALSE)</f>
        <v>41223</v>
      </c>
      <c r="C21" s="65">
        <f>VLOOKUP(A21,Master!$A:$H,3,FALSE)</f>
        <v>0.66666666666666696</v>
      </c>
      <c r="D21" s="31" t="str">
        <f>VLOOKUP(A21,Master!$A:$H,4,FALSE)</f>
        <v>BRG</v>
      </c>
      <c r="E21" s="31" t="s">
        <v>43</v>
      </c>
      <c r="F21" s="31" t="s">
        <v>24</v>
      </c>
      <c r="G21" s="66">
        <f>VLOOKUP(A21,Master!$A:$H,7,FALSE)</f>
        <v>6</v>
      </c>
      <c r="H21" s="31" t="str">
        <f>VLOOKUP(A21,Master!$A:$H,8,FALSE)</f>
        <v>Boys</v>
      </c>
      <c r="I21" s="5" t="str">
        <f t="shared" si="8"/>
        <v>JOE1JUD2</v>
      </c>
      <c r="J21" s="5" t="str">
        <f t="shared" si="9"/>
        <v>BRGJUD2</v>
      </c>
      <c r="K21" s="5" t="str">
        <f t="shared" si="2"/>
        <v>SCSSCS1</v>
      </c>
      <c r="L21" s="7">
        <f t="shared" si="3"/>
        <v>0</v>
      </c>
      <c r="P21" s="8" t="s">
        <v>49</v>
      </c>
      <c r="Q21" s="19">
        <f t="shared" si="4"/>
        <v>10</v>
      </c>
      <c r="R21" s="19">
        <f t="shared" si="5"/>
        <v>5</v>
      </c>
      <c r="S21" s="19">
        <f t="shared" si="6"/>
        <v>5</v>
      </c>
      <c r="T21" s="6">
        <f t="shared" si="7"/>
        <v>5</v>
      </c>
      <c r="U21" s="24">
        <f t="shared" si="10"/>
        <v>1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46" ht="12.6" customHeight="1" x14ac:dyDescent="0.15">
      <c r="A22" s="29" t="s">
        <v>745</v>
      </c>
      <c r="B22" s="31">
        <f>VLOOKUP(A22,Master!$A:$H,2,FALSE)</f>
        <v>41223</v>
      </c>
      <c r="C22" s="65">
        <f>VLOOKUP(A22,Master!$A:$H,3,FALSE)</f>
        <v>0.58333333333333304</v>
      </c>
      <c r="D22" s="31" t="str">
        <f>VLOOKUP(A22,Master!$A:$H,4,FALSE)</f>
        <v>SCS</v>
      </c>
      <c r="E22" s="31" t="s">
        <v>50</v>
      </c>
      <c r="F22" s="31" t="s">
        <v>22</v>
      </c>
      <c r="G22" s="66">
        <f>VLOOKUP(A22,Master!$A:$H,7,FALSE)</f>
        <v>6</v>
      </c>
      <c r="H22" s="31" t="str">
        <f>VLOOKUP(A22,Master!$A:$H,8,FALSE)</f>
        <v>Boys</v>
      </c>
      <c r="I22" s="5" t="str">
        <f t="shared" si="8"/>
        <v>NDA2STM2</v>
      </c>
      <c r="J22" s="5" t="str">
        <f t="shared" si="9"/>
        <v>SCSSTM2</v>
      </c>
      <c r="K22" s="5" t="str">
        <f t="shared" si="2"/>
        <v>SJNSJN1</v>
      </c>
      <c r="L22" s="7">
        <f t="shared" si="3"/>
        <v>0</v>
      </c>
      <c r="P22" s="8" t="s">
        <v>19</v>
      </c>
      <c r="Q22" s="19">
        <f t="shared" si="4"/>
        <v>10</v>
      </c>
      <c r="R22" s="19">
        <f t="shared" si="5"/>
        <v>5</v>
      </c>
      <c r="S22" s="19">
        <f t="shared" si="6"/>
        <v>5</v>
      </c>
      <c r="T22" s="6">
        <f t="shared" si="7"/>
        <v>5</v>
      </c>
      <c r="U22" s="24">
        <f t="shared" si="10"/>
        <v>0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46" ht="12.6" customHeight="1" x14ac:dyDescent="0.15">
      <c r="A23" s="29" t="s">
        <v>746</v>
      </c>
      <c r="B23" s="31">
        <f>VLOOKUP(A23,Master!$A:$H,2,FALSE)</f>
        <v>41223</v>
      </c>
      <c r="C23" s="65">
        <f>VLOOKUP(A23,Master!$A:$H,3,FALSE)</f>
        <v>0.70833333333333304</v>
      </c>
      <c r="D23" s="31" t="str">
        <f>VLOOKUP(A23,Master!$A:$H,4,FALSE)</f>
        <v>BRG</v>
      </c>
      <c r="E23" s="31" t="s">
        <v>20</v>
      </c>
      <c r="F23" s="31" t="s">
        <v>14</v>
      </c>
      <c r="G23" s="66">
        <f>VLOOKUP(A23,Master!$A:$H,7,FALSE)</f>
        <v>6</v>
      </c>
      <c r="H23" s="31" t="str">
        <f>VLOOKUP(A23,Master!$A:$H,8,FALSE)</f>
        <v>Boys</v>
      </c>
      <c r="I23" s="5" t="str">
        <f t="shared" si="8"/>
        <v>OLA1SPC2</v>
      </c>
      <c r="J23" s="5" t="str">
        <f t="shared" si="9"/>
        <v>BRGSPC2</v>
      </c>
      <c r="K23" s="5" t="str">
        <f t="shared" si="2"/>
        <v>SJNSJN2</v>
      </c>
      <c r="L23" s="7">
        <f t="shared" si="3"/>
        <v>1</v>
      </c>
      <c r="P23" s="8" t="s">
        <v>13</v>
      </c>
      <c r="Q23" s="19">
        <f t="shared" si="4"/>
        <v>10</v>
      </c>
      <c r="R23" s="19">
        <f t="shared" si="5"/>
        <v>5</v>
      </c>
      <c r="S23" s="19">
        <f t="shared" si="6"/>
        <v>5</v>
      </c>
      <c r="T23" s="6">
        <f t="shared" si="7"/>
        <v>4</v>
      </c>
      <c r="U23" s="24">
        <f t="shared" si="10"/>
        <v>1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46" ht="12.6" customHeight="1" x14ac:dyDescent="0.15">
      <c r="A24" s="29" t="s">
        <v>747</v>
      </c>
      <c r="B24" s="31">
        <f>VLOOKUP(A24,Master!$A:$H,2,FALSE)</f>
        <v>41223</v>
      </c>
      <c r="C24" s="65">
        <f>VLOOKUP(A24,Master!$A:$H,3,FALSE)</f>
        <v>0</v>
      </c>
      <c r="D24" s="31" t="str">
        <f>VLOOKUP(A24,Master!$A:$H,4,FALSE)</f>
        <v>BYE</v>
      </c>
      <c r="E24" s="31" t="s">
        <v>48</v>
      </c>
      <c r="F24" s="31" t="s">
        <v>19</v>
      </c>
      <c r="G24" s="66">
        <f>VLOOKUP(A24,Master!$A:$H,7,FALSE)</f>
        <v>6</v>
      </c>
      <c r="H24" s="31" t="str">
        <f>VLOOKUP(A24,Master!$A:$H,8,FALSE)</f>
        <v>Boys</v>
      </c>
      <c r="I24" s="5" t="str">
        <f t="shared" si="8"/>
        <v>NDA1SJN1</v>
      </c>
      <c r="J24" s="5" t="str">
        <f t="shared" si="9"/>
        <v>BYESJN1</v>
      </c>
      <c r="K24" s="5" t="str">
        <f t="shared" si="2"/>
        <v>SPCSPC1</v>
      </c>
      <c r="L24" s="7">
        <f t="shared" si="3"/>
        <v>0</v>
      </c>
      <c r="P24" s="8" t="s">
        <v>26</v>
      </c>
      <c r="Q24" s="19">
        <f t="shared" si="4"/>
        <v>10</v>
      </c>
      <c r="R24" s="19">
        <f t="shared" si="5"/>
        <v>5</v>
      </c>
      <c r="S24" s="19">
        <f t="shared" si="6"/>
        <v>5</v>
      </c>
      <c r="T24" s="6">
        <f t="shared" si="7"/>
        <v>5</v>
      </c>
      <c r="U24" s="24">
        <f t="shared" si="10"/>
        <v>1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46" ht="12.6" customHeight="1" x14ac:dyDescent="0.15">
      <c r="A25" s="29" t="s">
        <v>748</v>
      </c>
      <c r="B25" s="31">
        <f>VLOOKUP(A25,Master!$A:$H,2,FALSE)</f>
        <v>41223</v>
      </c>
      <c r="C25" s="65">
        <f>VLOOKUP(A25,Master!$A:$H,3,FALSE)</f>
        <v>0.54166666666666696</v>
      </c>
      <c r="D25" s="31" t="str">
        <f>VLOOKUP(A25,Master!$A:$H,4,FALSE)</f>
        <v>JUD</v>
      </c>
      <c r="E25" s="31" t="s">
        <v>46</v>
      </c>
      <c r="F25" s="31" t="s">
        <v>7</v>
      </c>
      <c r="G25" s="66">
        <f>VLOOKUP(A25,Master!$A:$H,7,FALSE)</f>
        <v>6</v>
      </c>
      <c r="H25" s="31" t="str">
        <f>VLOOKUP(A25,Master!$A:$H,8,FALSE)</f>
        <v>Boys</v>
      </c>
      <c r="I25" s="5" t="str">
        <f t="shared" si="8"/>
        <v>JOE2BRG1</v>
      </c>
      <c r="J25" s="5" t="str">
        <f t="shared" si="9"/>
        <v>JUDBRG1</v>
      </c>
      <c r="K25" s="5" t="str">
        <f t="shared" si="2"/>
        <v>SPCSPC2</v>
      </c>
      <c r="L25" s="7">
        <f t="shared" si="3"/>
        <v>0</v>
      </c>
      <c r="M25" s="5"/>
      <c r="N25" s="5"/>
      <c r="O25" s="5"/>
      <c r="P25" s="8" t="s">
        <v>14</v>
      </c>
      <c r="Q25" s="19">
        <f t="shared" si="4"/>
        <v>10</v>
      </c>
      <c r="R25" s="19">
        <f t="shared" si="5"/>
        <v>5</v>
      </c>
      <c r="S25" s="19">
        <f t="shared" si="6"/>
        <v>5</v>
      </c>
      <c r="T25" s="6">
        <f t="shared" si="7"/>
        <v>5</v>
      </c>
      <c r="U25" s="24">
        <f t="shared" si="10"/>
        <v>0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46" ht="12.6" customHeight="1" x14ac:dyDescent="0.15">
      <c r="A26" s="29" t="s">
        <v>749</v>
      </c>
      <c r="B26" s="31">
        <f>VLOOKUP(A26,Master!$A:$H,2,FALSE)</f>
        <v>41223</v>
      </c>
      <c r="C26" s="65">
        <f>VLOOKUP(A26,Master!$A:$H,3,FALSE)</f>
        <v>0.66666666666666696</v>
      </c>
      <c r="D26" s="31" t="str">
        <f>VLOOKUP(A26,Master!$A:$H,4,FALSE)</f>
        <v>MAR-K</v>
      </c>
      <c r="E26" s="31" t="s">
        <v>42</v>
      </c>
      <c r="F26" s="31" t="s">
        <v>23</v>
      </c>
      <c r="G26" s="66">
        <f>VLOOKUP(A26,Master!$A:$H,7,FALSE)</f>
        <v>6</v>
      </c>
      <c r="H26" s="31" t="str">
        <f>VLOOKUP(A26,Master!$A:$H,8,FALSE)</f>
        <v>Boys</v>
      </c>
      <c r="I26" s="5" t="str">
        <f t="shared" si="8"/>
        <v>HSP1JUD3</v>
      </c>
      <c r="J26" s="5" t="str">
        <f t="shared" si="9"/>
        <v>MAR-KJUD3</v>
      </c>
      <c r="K26" s="5" t="str">
        <f t="shared" si="2"/>
        <v>STMSTM1</v>
      </c>
      <c r="L26" s="7">
        <f t="shared" si="3"/>
        <v>1</v>
      </c>
      <c r="M26" s="5"/>
      <c r="N26" s="5"/>
      <c r="O26" s="5"/>
      <c r="P26" s="8" t="s">
        <v>18</v>
      </c>
      <c r="Q26" s="19">
        <f t="shared" si="4"/>
        <v>10</v>
      </c>
      <c r="R26" s="19">
        <f t="shared" si="5"/>
        <v>5</v>
      </c>
      <c r="S26" s="19">
        <f t="shared" si="6"/>
        <v>5</v>
      </c>
      <c r="T26" s="6">
        <f t="shared" si="7"/>
        <v>4</v>
      </c>
      <c r="U26" s="24">
        <f t="shared" si="10"/>
        <v>0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46" ht="12.6" customHeight="1" x14ac:dyDescent="0.15">
      <c r="A27" s="29" t="s">
        <v>750</v>
      </c>
      <c r="B27" s="31">
        <f>VLOOKUP(A27,Master!$A:$H,2,FALSE)</f>
        <v>41223</v>
      </c>
      <c r="C27" s="65">
        <f>VLOOKUP(A27,Master!$A:$H,3,FALSE)</f>
        <v>0.625</v>
      </c>
      <c r="D27" s="31" t="str">
        <f>VLOOKUP(A27,Master!$A:$H,4,FALSE)</f>
        <v>SJN</v>
      </c>
      <c r="E27" s="31" t="s">
        <v>16</v>
      </c>
      <c r="F27" s="31" t="s">
        <v>6</v>
      </c>
      <c r="G27" s="66">
        <f>VLOOKUP(A27,Master!$A:$H,7,FALSE)</f>
        <v>6</v>
      </c>
      <c r="H27" s="31" t="str">
        <f>VLOOKUP(A27,Master!$A:$H,8,FALSE)</f>
        <v>Boys</v>
      </c>
      <c r="I27" s="5" t="str">
        <f t="shared" si="8"/>
        <v>CTK2IHM2</v>
      </c>
      <c r="J27" s="5" t="str">
        <f t="shared" si="9"/>
        <v>SJNIHM2</v>
      </c>
      <c r="K27" s="5" t="str">
        <f t="shared" si="2"/>
        <v>STMSTM2</v>
      </c>
      <c r="L27" s="7">
        <f t="shared" si="3"/>
        <v>0</v>
      </c>
      <c r="P27" s="8" t="s">
        <v>22</v>
      </c>
      <c r="Q27" s="19">
        <f t="shared" si="4"/>
        <v>10</v>
      </c>
      <c r="R27" s="19">
        <f t="shared" si="5"/>
        <v>5</v>
      </c>
      <c r="S27" s="19">
        <f t="shared" si="6"/>
        <v>5</v>
      </c>
      <c r="T27" s="6">
        <f t="shared" si="7"/>
        <v>5</v>
      </c>
      <c r="U27" s="24">
        <f t="shared" si="10"/>
        <v>0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46" ht="12.6" customHeight="1" x14ac:dyDescent="0.15">
      <c r="A28" s="29" t="s">
        <v>751</v>
      </c>
      <c r="B28" s="31">
        <f>VLOOKUP(A28,Master!$A:$H,2,FALSE)</f>
        <v>41223</v>
      </c>
      <c r="C28" s="65">
        <f>VLOOKUP(A28,Master!$A:$H,3,FALSE)</f>
        <v>0.58333333333333304</v>
      </c>
      <c r="D28" s="31" t="str">
        <f>VLOOKUP(A28,Master!$A:$H,4,FALSE)</f>
        <v>JUD</v>
      </c>
      <c r="E28" s="31" t="s">
        <v>44</v>
      </c>
      <c r="F28" s="31" t="s">
        <v>15</v>
      </c>
      <c r="G28" s="66">
        <f>VLOOKUP(A28,Master!$A:$H,7,FALSE)</f>
        <v>6</v>
      </c>
      <c r="H28" s="31" t="str">
        <f>VLOOKUP(A28,Master!$A:$H,8,FALSE)</f>
        <v>Boys</v>
      </c>
      <c r="I28" s="5" t="str">
        <f t="shared" si="8"/>
        <v>SCL1IHM1</v>
      </c>
      <c r="J28" s="5" t="str">
        <f t="shared" si="9"/>
        <v>JUDIHM1</v>
      </c>
      <c r="K28" s="5" t="str">
        <f t="shared" si="2"/>
        <v>TRNTRN1</v>
      </c>
      <c r="L28" s="7">
        <f t="shared" si="3"/>
        <v>0</v>
      </c>
      <c r="P28" s="8" t="s">
        <v>60</v>
      </c>
      <c r="Q28" s="19">
        <f t="shared" si="4"/>
        <v>10</v>
      </c>
      <c r="R28" s="19">
        <f t="shared" si="5"/>
        <v>4</v>
      </c>
      <c r="S28" s="19">
        <f t="shared" si="6"/>
        <v>6</v>
      </c>
      <c r="T28" s="6">
        <f t="shared" si="7"/>
        <v>4</v>
      </c>
      <c r="U28" s="24">
        <f t="shared" si="10"/>
        <v>1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46" ht="12.6" customHeight="1" x14ac:dyDescent="0.15">
      <c r="A29" s="29" t="s">
        <v>752</v>
      </c>
      <c r="B29" s="31">
        <f>VLOOKUP(A29,Master!$A:$H,2,FALSE)</f>
        <v>41223</v>
      </c>
      <c r="C29" s="65">
        <f>VLOOKUP(A29,Master!$A:$H,3,FALSE)</f>
        <v>0.66666666666666696</v>
      </c>
      <c r="D29" s="31" t="str">
        <f>VLOOKUP(A29,Master!$A:$H,4,FALSE)</f>
        <v>CTK</v>
      </c>
      <c r="E29" s="31" t="s">
        <v>61</v>
      </c>
      <c r="F29" s="31" t="s">
        <v>60</v>
      </c>
      <c r="G29" s="66">
        <f>VLOOKUP(A29,Master!$A:$H,7,FALSE)</f>
        <v>6</v>
      </c>
      <c r="H29" s="31" t="str">
        <f>VLOOKUP(A29,Master!$A:$H,8,FALSE)</f>
        <v>Boys</v>
      </c>
      <c r="I29" s="5" t="str">
        <f t="shared" si="8"/>
        <v>SCL2TRN1</v>
      </c>
      <c r="J29" s="5" t="str">
        <f t="shared" si="9"/>
        <v>CTKTRN1</v>
      </c>
      <c r="K29" s="5" t="str">
        <f t="shared" si="2"/>
        <v>BYEBYE</v>
      </c>
      <c r="L29" s="7">
        <f t="shared" si="3"/>
        <v>0</v>
      </c>
      <c r="P29" s="8" t="s">
        <v>17</v>
      </c>
      <c r="Q29" s="19">
        <f t="shared" si="4"/>
        <v>10</v>
      </c>
      <c r="R29" s="19">
        <f t="shared" si="5"/>
        <v>10</v>
      </c>
      <c r="S29" s="19">
        <f t="shared" si="6"/>
        <v>0</v>
      </c>
      <c r="T29" s="6">
        <f t="shared" si="7"/>
        <v>10</v>
      </c>
      <c r="U29" s="24">
        <f t="shared" si="10"/>
        <v>0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46" ht="12.6" customHeight="1" x14ac:dyDescent="0.15">
      <c r="A30" s="29" t="s">
        <v>753</v>
      </c>
      <c r="B30" s="31">
        <f>VLOOKUP(A30,Master!$A:$H,2,FALSE)</f>
        <v>41230</v>
      </c>
      <c r="C30" s="65">
        <f>VLOOKUP(A30,Master!$A:$H,3,FALSE)</f>
        <v>0.41666666666666702</v>
      </c>
      <c r="D30" s="31" t="str">
        <f>VLOOKUP(A30,Master!$A:$H,4,FALSE)</f>
        <v>TRN</v>
      </c>
      <c r="E30" s="31" t="s">
        <v>61</v>
      </c>
      <c r="F30" s="31" t="s">
        <v>15</v>
      </c>
      <c r="G30" s="66">
        <f>VLOOKUP(A30,Master!$A:$H,7,FALSE)</f>
        <v>6</v>
      </c>
      <c r="H30" s="31" t="str">
        <f>VLOOKUP(A30,Master!$A:$H,8,FALSE)</f>
        <v>Boys</v>
      </c>
      <c r="I30" s="5" t="str">
        <f t="shared" si="8"/>
        <v>SCL2IHM1</v>
      </c>
      <c r="J30" s="5" t="str">
        <f t="shared" si="9"/>
        <v>TRNIHM1</v>
      </c>
      <c r="K30" s="5"/>
      <c r="L30" s="7"/>
      <c r="M30" s="5"/>
      <c r="N30" s="5"/>
      <c r="O30" s="5"/>
    </row>
    <row r="31" spans="1:46" ht="12.6" customHeight="1" x14ac:dyDescent="0.15">
      <c r="A31" s="29" t="s">
        <v>754</v>
      </c>
      <c r="B31" s="31">
        <f>VLOOKUP(A31,Master!$A:$H,2,FALSE)</f>
        <v>41231</v>
      </c>
      <c r="C31" s="65">
        <f>VLOOKUP(A31,Master!$A:$H,3,FALSE)</f>
        <v>0.54166666666666696</v>
      </c>
      <c r="D31" s="31" t="str">
        <f>VLOOKUP(A31,Master!$A:$H,4,FALSE)</f>
        <v>CTK</v>
      </c>
      <c r="E31" s="31" t="s">
        <v>25</v>
      </c>
      <c r="F31" s="31" t="s">
        <v>60</v>
      </c>
      <c r="G31" s="66">
        <f>VLOOKUP(A31,Master!$A:$H,7,FALSE)</f>
        <v>6</v>
      </c>
      <c r="H31" s="31" t="str">
        <f>VLOOKUP(A31,Master!$A:$H,8,FALSE)</f>
        <v>Boys</v>
      </c>
      <c r="I31" s="5" t="str">
        <f t="shared" si="8"/>
        <v>OLA2TRN1</v>
      </c>
      <c r="J31" s="5" t="str">
        <f t="shared" si="9"/>
        <v>CTKTRN1</v>
      </c>
      <c r="K31" s="5"/>
      <c r="L31" s="7"/>
      <c r="M31" s="5"/>
      <c r="N31" s="5"/>
      <c r="O31" s="5"/>
      <c r="R31" s="72" t="s">
        <v>27</v>
      </c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</row>
    <row r="32" spans="1:46" ht="12.6" customHeight="1" x14ac:dyDescent="0.15">
      <c r="A32" s="29" t="s">
        <v>755</v>
      </c>
      <c r="B32" s="31">
        <f>VLOOKUP(A32,Master!$A:$H,2,FALSE)</f>
        <v>41230</v>
      </c>
      <c r="C32" s="65">
        <f>VLOOKUP(A32,Master!$A:$H,3,FALSE)</f>
        <v>0.625</v>
      </c>
      <c r="D32" s="31" t="str">
        <f>VLOOKUP(A32,Master!$A:$H,4,FALSE)</f>
        <v>BRG</v>
      </c>
      <c r="E32" s="31" t="s">
        <v>18</v>
      </c>
      <c r="F32" s="31" t="s">
        <v>9</v>
      </c>
      <c r="G32" s="66">
        <f>VLOOKUP(A32,Master!$A:$H,7,FALSE)</f>
        <v>6</v>
      </c>
      <c r="H32" s="31" t="str">
        <f>VLOOKUP(A32,Master!$A:$H,8,FALSE)</f>
        <v>Boys</v>
      </c>
      <c r="I32" s="5" t="str">
        <f t="shared" si="8"/>
        <v>STM1BRG2</v>
      </c>
      <c r="J32" s="5" t="str">
        <f t="shared" si="9"/>
        <v>BRGBRG2</v>
      </c>
      <c r="K32" s="5"/>
      <c r="L32" s="7"/>
      <c r="M32" s="5"/>
      <c r="N32" s="5"/>
      <c r="O32" s="5"/>
      <c r="Q32" s="9"/>
      <c r="R32" s="10" t="str">
        <f>P2</f>
        <v>BRG1</v>
      </c>
      <c r="S32" s="10" t="str">
        <f>P3</f>
        <v>BRG2</v>
      </c>
      <c r="T32" s="10" t="str">
        <f>P4</f>
        <v>CTK1</v>
      </c>
      <c r="U32" s="10" t="str">
        <f>P5</f>
        <v>CTK2</v>
      </c>
      <c r="V32" s="10" t="str">
        <f>P6</f>
        <v>HSP1</v>
      </c>
      <c r="W32" s="10" t="str">
        <f>P7</f>
        <v>HSP2</v>
      </c>
      <c r="X32" s="10" t="str">
        <f>P8</f>
        <v>IHM1</v>
      </c>
      <c r="Y32" s="10" t="str">
        <f>P9</f>
        <v>IHM2</v>
      </c>
      <c r="Z32" s="10" t="str">
        <f>P10</f>
        <v>JOE1</v>
      </c>
      <c r="AA32" s="10" t="str">
        <f>P11</f>
        <v>JOE2</v>
      </c>
      <c r="AB32" s="10" t="str">
        <f>P12</f>
        <v>JUD1</v>
      </c>
      <c r="AC32" s="10" t="str">
        <f>P13</f>
        <v>JUD2</v>
      </c>
      <c r="AD32" s="10" t="str">
        <f>P14</f>
        <v>JUD3</v>
      </c>
      <c r="AE32" s="10" t="str">
        <f>P15</f>
        <v>NDA1</v>
      </c>
      <c r="AF32" s="10" t="str">
        <f>P16</f>
        <v>NDA2</v>
      </c>
      <c r="AG32" s="10" t="str">
        <f>P17</f>
        <v>OLA1</v>
      </c>
      <c r="AH32" s="10" t="str">
        <f>P18</f>
        <v>OLA2</v>
      </c>
      <c r="AI32" s="10" t="str">
        <f>P19</f>
        <v>SCL1</v>
      </c>
      <c r="AJ32" s="10" t="str">
        <f>P20</f>
        <v>SCL2</v>
      </c>
      <c r="AK32" s="10" t="str">
        <f>P21</f>
        <v>SCS1</v>
      </c>
      <c r="AL32" s="10" t="str">
        <f>P22</f>
        <v>SJN1</v>
      </c>
      <c r="AM32" s="10" t="str">
        <f>P23</f>
        <v>SJN2</v>
      </c>
      <c r="AN32" s="10" t="str">
        <f>P24</f>
        <v>SPC1</v>
      </c>
      <c r="AO32" s="10" t="str">
        <f>P25</f>
        <v>SPC2</v>
      </c>
      <c r="AP32" s="10" t="str">
        <f>P26</f>
        <v>STM1</v>
      </c>
      <c r="AQ32" s="10" t="str">
        <f>P27</f>
        <v>STM2</v>
      </c>
      <c r="AR32" s="10" t="str">
        <f>P28</f>
        <v>TRN1</v>
      </c>
      <c r="AS32" s="10" t="str">
        <f>P29</f>
        <v>BYE</v>
      </c>
      <c r="AT32" s="10" t="s">
        <v>29</v>
      </c>
    </row>
    <row r="33" spans="1:46" ht="12.6" customHeight="1" x14ac:dyDescent="0.15">
      <c r="A33" s="29" t="s">
        <v>756</v>
      </c>
      <c r="B33" s="31">
        <f>VLOOKUP(A33,Master!$A:$H,2,FALSE)</f>
        <v>41230</v>
      </c>
      <c r="C33" s="65">
        <f>VLOOKUP(A33,Master!$A:$H,3,FALSE)</f>
        <v>0.54166666666666696</v>
      </c>
      <c r="D33" s="31" t="str">
        <f>VLOOKUP(A33,Master!$A:$H,4,FALSE)</f>
        <v>MAR-K</v>
      </c>
      <c r="E33" s="31" t="s">
        <v>26</v>
      </c>
      <c r="F33" s="31" t="s">
        <v>13</v>
      </c>
      <c r="G33" s="66">
        <f>VLOOKUP(A33,Master!$A:$H,7,FALSE)</f>
        <v>6</v>
      </c>
      <c r="H33" s="31" t="str">
        <f>VLOOKUP(A33,Master!$A:$H,8,FALSE)</f>
        <v>Boys</v>
      </c>
      <c r="I33" s="5" t="str">
        <f t="shared" si="8"/>
        <v>SPC1SJN2</v>
      </c>
      <c r="J33" s="5" t="str">
        <f t="shared" si="9"/>
        <v>MAR-KSJN2</v>
      </c>
      <c r="K33" s="5"/>
      <c r="L33" s="7"/>
      <c r="M33" s="5"/>
      <c r="N33" s="5"/>
      <c r="O33" s="5"/>
      <c r="P33" s="77" t="s">
        <v>41</v>
      </c>
      <c r="Q33" s="8" t="str">
        <f t="shared" ref="Q33:Q60" si="11">P2</f>
        <v>BRG1</v>
      </c>
      <c r="R33" s="10"/>
      <c r="S33" s="40">
        <f>SUM(COUNTIF($I$2:$I$151,CONCATENATE($Q33,$S$32)))</f>
        <v>0</v>
      </c>
      <c r="T33" s="40">
        <f>SUM(COUNTIF($I$2:$I$151,CONCATENATE($Q33,$T$32)))</f>
        <v>0</v>
      </c>
      <c r="U33" s="40">
        <f>SUM(COUNTIF($I$2:$I$151,CONCATENATE($Q33,$U$32)))</f>
        <v>1</v>
      </c>
      <c r="V33" s="40">
        <f>SUM(COUNTIF($I$2:$I$151,CONCATENATE($Q33,$V$32)))</f>
        <v>0</v>
      </c>
      <c r="W33" s="40">
        <f>SUM(COUNTIF($I$2:$I$151,CONCATENATE($Q33,$W$32)))</f>
        <v>0</v>
      </c>
      <c r="X33" s="40">
        <f t="shared" ref="X33:X38" si="12">SUM(COUNTIF($I$2:$I$151,CONCATENATE($Q33,$X$32)))</f>
        <v>0</v>
      </c>
      <c r="Y33" s="40">
        <f t="shared" ref="Y33:Y39" si="13">SUM(COUNTIF($I$2:$I$151,CONCATENATE($Q33,$Y$32)))</f>
        <v>0</v>
      </c>
      <c r="Z33" s="40">
        <f t="shared" ref="Z33:Z40" si="14">SUM(COUNTIF($I$2:$I$151,CONCATENATE($Q33,$Z$32)))</f>
        <v>0</v>
      </c>
      <c r="AA33" s="40">
        <f t="shared" ref="AA33:AA41" si="15">SUM(COUNTIF($I$2:$I$151,CONCATENATE($Q33,$AA$32)))</f>
        <v>0</v>
      </c>
      <c r="AB33" s="40">
        <f t="shared" ref="AB33:AB42" si="16">SUM(COUNTIF($I$2:$I$151,CONCATENATE($Q33,$AB$32)))</f>
        <v>0</v>
      </c>
      <c r="AC33" s="40">
        <f t="shared" ref="AC33:AC43" si="17">SUM(COUNTIF($I$2:$I$151,CONCATENATE($Q33,$AC$32)))</f>
        <v>0</v>
      </c>
      <c r="AD33" s="40">
        <f t="shared" ref="AD33:AD44" si="18">SUM(COUNTIF($I$2:$I$151,CONCATENATE($Q33,$AD$32)))</f>
        <v>0</v>
      </c>
      <c r="AE33" s="40">
        <f t="shared" ref="AE33:AE45" si="19">SUM(COUNTIF($I$2:$I$151,CONCATENATE($Q33,$AE$32)))</f>
        <v>1</v>
      </c>
      <c r="AF33" s="40">
        <f t="shared" ref="AF33:AF46" si="20">SUM(COUNTIF($I$2:$I$151,CONCATENATE($Q33,$AF$32)))</f>
        <v>0</v>
      </c>
      <c r="AG33" s="40">
        <f t="shared" ref="AG33:AG47" si="21">SUM(COUNTIF($I$2:$I$151,CONCATENATE($Q33,$AG$32)))</f>
        <v>0</v>
      </c>
      <c r="AH33" s="40">
        <f t="shared" ref="AH33:AH48" si="22">SUM(COUNTIF($I$2:$I$151,CONCATENATE($Q33,$AH$32)))</f>
        <v>1</v>
      </c>
      <c r="AI33" s="40">
        <f t="shared" ref="AI33:AI49" si="23">SUM(COUNTIF($I$2:$I$151,CONCATENATE($Q33,$AI$32)))</f>
        <v>0</v>
      </c>
      <c r="AJ33" s="40">
        <f t="shared" ref="AJ33:AJ50" si="24">SUM(COUNTIF($I$2:$I$151,CONCATENATE($Q33,$AJ$32)))</f>
        <v>0</v>
      </c>
      <c r="AK33" s="40">
        <f t="shared" ref="AK33:AK51" si="25">SUM(COUNTIF($I$2:$I$151,CONCATENATE($Q33,$AK$32)))</f>
        <v>0</v>
      </c>
      <c r="AL33" s="40">
        <f t="shared" ref="AL33:AL52" si="26">SUM(COUNTIF($I$2:$I$151,CONCATENATE($Q33,$AL$32)))</f>
        <v>0</v>
      </c>
      <c r="AM33" s="40">
        <f t="shared" ref="AM33:AM53" si="27">SUM(COUNTIF($I$2:$I$151,CONCATENATE($Q33,$AM$32)))</f>
        <v>1</v>
      </c>
      <c r="AN33" s="40">
        <f t="shared" ref="AN33:AN54" si="28">SUM(COUNTIF($I$2:$I$151,CONCATENATE($Q33,$AN$32)))</f>
        <v>0</v>
      </c>
      <c r="AO33" s="40">
        <f t="shared" ref="AO33:AO55" si="29">SUM(COUNTIF($I$2:$I$151,CONCATENATE($Q33,$AO$32)))</f>
        <v>0</v>
      </c>
      <c r="AP33" s="40">
        <f t="shared" ref="AP33:AP56" si="30">SUM(COUNTIF($I$2:$I$151,CONCATENATE($Q33,$AP$32)))</f>
        <v>1</v>
      </c>
      <c r="AQ33" s="40">
        <f t="shared" ref="AQ33:AQ57" si="31">SUM(COUNTIF($I$2:$I$151,CONCATENATE($Q33,$AQ$32)))</f>
        <v>0</v>
      </c>
      <c r="AR33" s="40">
        <f t="shared" ref="AR33:AR58" si="32">SUM(COUNTIF($I$2:$I$151,CONCATENATE($Q33,$AR$32)))</f>
        <v>0</v>
      </c>
      <c r="AS33" s="40">
        <f t="shared" ref="AS33:AS59" si="33">SUM(COUNTIF($I$2:$I$151,CONCATENATE($Q33,$AS$32)))</f>
        <v>0</v>
      </c>
      <c r="AT33" s="23">
        <f t="shared" ref="AT33:AT61" si="34">SUM(R33:AS33)</f>
        <v>5</v>
      </c>
    </row>
    <row r="34" spans="1:46" ht="12.6" customHeight="1" x14ac:dyDescent="0.15">
      <c r="A34" s="29" t="s">
        <v>757</v>
      </c>
      <c r="B34" s="31">
        <f>VLOOKUP(A34,Master!$A:$H,2,FALSE)</f>
        <v>41230</v>
      </c>
      <c r="C34" s="65">
        <f>VLOOKUP(A34,Master!$A:$H,3,FALSE)</f>
        <v>0.625</v>
      </c>
      <c r="D34" s="31" t="str">
        <f>VLOOKUP(A34,Master!$A:$H,4,FALSE)</f>
        <v>SPC</v>
      </c>
      <c r="E34" s="31" t="s">
        <v>6</v>
      </c>
      <c r="F34" s="31" t="s">
        <v>44</v>
      </c>
      <c r="G34" s="66">
        <f>VLOOKUP(A34,Master!$A:$H,7,FALSE)</f>
        <v>6</v>
      </c>
      <c r="H34" s="31" t="str">
        <f>VLOOKUP(A34,Master!$A:$H,8,FALSE)</f>
        <v>Boys</v>
      </c>
      <c r="I34" s="5" t="str">
        <f t="shared" si="8"/>
        <v>IHM2SCL1</v>
      </c>
      <c r="J34" s="5" t="str">
        <f t="shared" si="9"/>
        <v>SPCSCL1</v>
      </c>
      <c r="K34" s="5"/>
      <c r="L34" s="7"/>
      <c r="M34" s="5"/>
      <c r="N34" s="5"/>
      <c r="O34" s="5"/>
      <c r="P34" s="78"/>
      <c r="Q34" s="8" t="str">
        <f t="shared" si="11"/>
        <v>BRG2</v>
      </c>
      <c r="R34" s="40">
        <f>COUNTIF($I$2:$I$151,CONCATENATE($Q$34,R$32))</f>
        <v>0</v>
      </c>
      <c r="S34" s="10"/>
      <c r="T34" s="40">
        <f>SUM(COUNTIF($I$2:$I$151,CONCATENATE($Q34,$T$32)))</f>
        <v>0</v>
      </c>
      <c r="U34" s="40">
        <f>SUM(COUNTIF($I$2:$I$151,CONCATENATE($Q34,$U$32)))</f>
        <v>0</v>
      </c>
      <c r="V34" s="40">
        <f>SUM(COUNTIF($I$2:$I$151,CONCATENATE($Q34,$V$32)))</f>
        <v>0</v>
      </c>
      <c r="W34" s="40">
        <f>SUM(COUNTIF($I$2:$I$151,CONCATENATE($Q34,$W$32)))</f>
        <v>0</v>
      </c>
      <c r="X34" s="40">
        <f t="shared" si="12"/>
        <v>0</v>
      </c>
      <c r="Y34" s="40">
        <f t="shared" si="13"/>
        <v>1</v>
      </c>
      <c r="Z34" s="40">
        <f t="shared" si="14"/>
        <v>0</v>
      </c>
      <c r="AA34" s="40">
        <f t="shared" si="15"/>
        <v>0</v>
      </c>
      <c r="AB34" s="40">
        <f t="shared" si="16"/>
        <v>0</v>
      </c>
      <c r="AC34" s="40">
        <f t="shared" si="17"/>
        <v>0</v>
      </c>
      <c r="AD34" s="40">
        <f t="shared" si="18"/>
        <v>1</v>
      </c>
      <c r="AE34" s="40">
        <f t="shared" si="19"/>
        <v>0</v>
      </c>
      <c r="AF34" s="40">
        <f t="shared" si="20"/>
        <v>0</v>
      </c>
      <c r="AG34" s="40">
        <f t="shared" si="21"/>
        <v>0</v>
      </c>
      <c r="AH34" s="40">
        <f t="shared" si="22"/>
        <v>0</v>
      </c>
      <c r="AI34" s="40">
        <f t="shared" si="23"/>
        <v>0</v>
      </c>
      <c r="AJ34" s="40">
        <f t="shared" si="24"/>
        <v>1</v>
      </c>
      <c r="AK34" s="40">
        <f t="shared" si="25"/>
        <v>0</v>
      </c>
      <c r="AL34" s="40">
        <f t="shared" si="26"/>
        <v>0</v>
      </c>
      <c r="AM34" s="40">
        <f t="shared" si="27"/>
        <v>0</v>
      </c>
      <c r="AN34" s="40">
        <f t="shared" si="28"/>
        <v>1</v>
      </c>
      <c r="AO34" s="40">
        <f t="shared" si="29"/>
        <v>0</v>
      </c>
      <c r="AP34" s="40">
        <f t="shared" si="30"/>
        <v>0</v>
      </c>
      <c r="AQ34" s="40">
        <f t="shared" si="31"/>
        <v>0</v>
      </c>
      <c r="AR34" s="40">
        <f t="shared" si="32"/>
        <v>0</v>
      </c>
      <c r="AS34" s="40">
        <f t="shared" si="33"/>
        <v>1</v>
      </c>
      <c r="AT34" s="23">
        <f t="shared" si="34"/>
        <v>5</v>
      </c>
    </row>
    <row r="35" spans="1:46" ht="12.6" customHeight="1" x14ac:dyDescent="0.15">
      <c r="A35" s="29" t="s">
        <v>758</v>
      </c>
      <c r="B35" s="31">
        <f>VLOOKUP(A35,Master!$A:$H,2,FALSE)</f>
        <v>41230</v>
      </c>
      <c r="C35" s="65">
        <f>VLOOKUP(A35,Master!$A:$H,3,FALSE)</f>
        <v>0.66666666666666696</v>
      </c>
      <c r="D35" s="31" t="str">
        <f>VLOOKUP(A35,Master!$A:$H,4,FALSE)</f>
        <v>SPC</v>
      </c>
      <c r="E35" s="31" t="s">
        <v>4</v>
      </c>
      <c r="F35" s="31" t="s">
        <v>17</v>
      </c>
      <c r="G35" s="66">
        <f>VLOOKUP(A35,Master!$A:$H,7,FALSE)</f>
        <v>6</v>
      </c>
      <c r="H35" s="31" t="str">
        <f>VLOOKUP(A35,Master!$A:$H,8,FALSE)</f>
        <v>Boys</v>
      </c>
      <c r="I35" s="5" t="str">
        <f t="shared" si="8"/>
        <v>CTK1BYE</v>
      </c>
      <c r="J35" s="5" t="str">
        <f t="shared" si="9"/>
        <v>SPCBYE</v>
      </c>
      <c r="K35" s="5"/>
      <c r="L35" s="7"/>
      <c r="M35" s="5"/>
      <c r="N35" s="5"/>
      <c r="O35" s="5"/>
      <c r="P35" s="78"/>
      <c r="Q35" s="8" t="str">
        <f t="shared" si="11"/>
        <v>CTK1</v>
      </c>
      <c r="R35" s="40">
        <f>COUNTIF($I$2:$I$151,CONCATENATE($Q$35,R$32))</f>
        <v>0</v>
      </c>
      <c r="S35" s="40">
        <f>COUNTIF($I$2:$I$151,CONCATENATE($Q$35,S$32))</f>
        <v>0</v>
      </c>
      <c r="T35" s="10"/>
      <c r="U35" s="40">
        <f>SUM(COUNTIF($I$2:$I$151,CONCATENATE($Q35,$U$32)))</f>
        <v>0</v>
      </c>
      <c r="V35" s="40">
        <f>SUM(COUNTIF($I$2:$I$151,CONCATENATE($Q35,$V$32)))</f>
        <v>0</v>
      </c>
      <c r="W35" s="40">
        <f>SUM(COUNTIF($I$2:$I$151,CONCATENATE($Q35,$W$32)))</f>
        <v>1</v>
      </c>
      <c r="X35" s="40">
        <f t="shared" si="12"/>
        <v>0</v>
      </c>
      <c r="Y35" s="40">
        <f t="shared" si="13"/>
        <v>0</v>
      </c>
      <c r="Z35" s="40">
        <f t="shared" si="14"/>
        <v>0</v>
      </c>
      <c r="AA35" s="40">
        <f t="shared" si="15"/>
        <v>1</v>
      </c>
      <c r="AB35" s="40">
        <f t="shared" si="16"/>
        <v>0</v>
      </c>
      <c r="AC35" s="40">
        <f t="shared" si="17"/>
        <v>0</v>
      </c>
      <c r="AD35" s="40">
        <f t="shared" si="18"/>
        <v>0</v>
      </c>
      <c r="AE35" s="40">
        <f t="shared" si="19"/>
        <v>0</v>
      </c>
      <c r="AF35" s="40">
        <f t="shared" si="20"/>
        <v>0</v>
      </c>
      <c r="AG35" s="40">
        <f t="shared" si="21"/>
        <v>1</v>
      </c>
      <c r="AH35" s="40">
        <f t="shared" si="22"/>
        <v>0</v>
      </c>
      <c r="AI35" s="40">
        <f t="shared" si="23"/>
        <v>0</v>
      </c>
      <c r="AJ35" s="40">
        <f t="shared" si="24"/>
        <v>0</v>
      </c>
      <c r="AK35" s="40">
        <f t="shared" si="25"/>
        <v>1</v>
      </c>
      <c r="AL35" s="40">
        <f t="shared" si="26"/>
        <v>0</v>
      </c>
      <c r="AM35" s="40">
        <f t="shared" si="27"/>
        <v>0</v>
      </c>
      <c r="AN35" s="40">
        <f t="shared" si="28"/>
        <v>0</v>
      </c>
      <c r="AO35" s="40">
        <f t="shared" si="29"/>
        <v>0</v>
      </c>
      <c r="AP35" s="40">
        <f t="shared" si="30"/>
        <v>0</v>
      </c>
      <c r="AQ35" s="40">
        <f t="shared" si="31"/>
        <v>0</v>
      </c>
      <c r="AR35" s="40">
        <f t="shared" si="32"/>
        <v>0</v>
      </c>
      <c r="AS35" s="40">
        <f t="shared" si="33"/>
        <v>1</v>
      </c>
      <c r="AT35" s="23">
        <f t="shared" si="34"/>
        <v>5</v>
      </c>
    </row>
    <row r="36" spans="1:46" ht="12.6" customHeight="1" x14ac:dyDescent="0.15">
      <c r="A36" s="29" t="s">
        <v>759</v>
      </c>
      <c r="B36" s="31">
        <f>VLOOKUP(A36,Master!$A:$H,2,FALSE)</f>
        <v>41230</v>
      </c>
      <c r="C36" s="65">
        <f>VLOOKUP(A36,Master!$A:$H,3,FALSE)</f>
        <v>0.66666666666666696</v>
      </c>
      <c r="D36" s="31" t="str">
        <f>VLOOKUP(A36,Master!$A:$H,4,FALSE)</f>
        <v>STM</v>
      </c>
      <c r="E36" s="31" t="s">
        <v>45</v>
      </c>
      <c r="F36" s="31" t="s">
        <v>49</v>
      </c>
      <c r="G36" s="66">
        <f>VLOOKUP(A36,Master!$A:$H,7,FALSE)</f>
        <v>6</v>
      </c>
      <c r="H36" s="31" t="str">
        <f>VLOOKUP(A36,Master!$A:$H,8,FALSE)</f>
        <v>Boys</v>
      </c>
      <c r="I36" s="5" t="str">
        <f t="shared" si="8"/>
        <v>HSP2SCS1</v>
      </c>
      <c r="J36" s="5" t="str">
        <f t="shared" si="9"/>
        <v>STMSCS1</v>
      </c>
      <c r="K36" s="5"/>
      <c r="L36" s="7"/>
      <c r="M36" s="5"/>
      <c r="N36" s="5"/>
      <c r="O36" s="5"/>
      <c r="P36" s="78"/>
      <c r="Q36" s="8" t="str">
        <f t="shared" si="11"/>
        <v>CTK2</v>
      </c>
      <c r="R36" s="40">
        <f>COUNTIF($I$2:$I$151,CONCATENATE($Q$36,R$32))</f>
        <v>0</v>
      </c>
      <c r="S36" s="40">
        <f>COUNTIF($I$2:$I$151,CONCATENATE($Q$36,S$32))</f>
        <v>0</v>
      </c>
      <c r="T36" s="40">
        <f>COUNTIF($I$2:$I$151,CONCATENATE($Q$36,T$32))</f>
        <v>0</v>
      </c>
      <c r="U36" s="10"/>
      <c r="V36" s="40">
        <f>SUM(COUNTIF($I$2:$I$151,CONCATENATE($Q36,$V$32)))</f>
        <v>0</v>
      </c>
      <c r="W36" s="40">
        <f>SUM(COUNTIF($I$2:$I$151,CONCATENATE($Q36,$W$32)))</f>
        <v>0</v>
      </c>
      <c r="X36" s="40">
        <f t="shared" si="12"/>
        <v>0</v>
      </c>
      <c r="Y36" s="40">
        <f t="shared" si="13"/>
        <v>1</v>
      </c>
      <c r="Z36" s="40">
        <f t="shared" si="14"/>
        <v>0</v>
      </c>
      <c r="AA36" s="40">
        <f t="shared" si="15"/>
        <v>0</v>
      </c>
      <c r="AB36" s="40">
        <f t="shared" si="16"/>
        <v>0</v>
      </c>
      <c r="AC36" s="40">
        <f t="shared" si="17"/>
        <v>1</v>
      </c>
      <c r="AD36" s="40">
        <f t="shared" si="18"/>
        <v>1</v>
      </c>
      <c r="AE36" s="40">
        <f t="shared" si="19"/>
        <v>0</v>
      </c>
      <c r="AF36" s="40">
        <f t="shared" si="20"/>
        <v>0</v>
      </c>
      <c r="AG36" s="40">
        <f t="shared" si="21"/>
        <v>0</v>
      </c>
      <c r="AH36" s="40">
        <f t="shared" si="22"/>
        <v>0</v>
      </c>
      <c r="AI36" s="40">
        <f t="shared" si="23"/>
        <v>0</v>
      </c>
      <c r="AJ36" s="40">
        <f t="shared" si="24"/>
        <v>0</v>
      </c>
      <c r="AK36" s="40">
        <f t="shared" si="25"/>
        <v>1</v>
      </c>
      <c r="AL36" s="40">
        <f t="shared" si="26"/>
        <v>0</v>
      </c>
      <c r="AM36" s="40">
        <f t="shared" si="27"/>
        <v>0</v>
      </c>
      <c r="AN36" s="40">
        <f t="shared" si="28"/>
        <v>0</v>
      </c>
      <c r="AO36" s="40">
        <f t="shared" si="29"/>
        <v>1</v>
      </c>
      <c r="AP36" s="40">
        <f t="shared" si="30"/>
        <v>0</v>
      </c>
      <c r="AQ36" s="40">
        <f t="shared" si="31"/>
        <v>0</v>
      </c>
      <c r="AR36" s="40">
        <f t="shared" si="32"/>
        <v>0</v>
      </c>
      <c r="AS36" s="40">
        <f t="shared" si="33"/>
        <v>0</v>
      </c>
      <c r="AT36" s="23">
        <f t="shared" si="34"/>
        <v>5</v>
      </c>
    </row>
    <row r="37" spans="1:46" ht="12.6" customHeight="1" x14ac:dyDescent="0.15">
      <c r="A37" s="29" t="s">
        <v>760</v>
      </c>
      <c r="B37" s="31">
        <f>VLOOKUP(A37,Master!$A:$H,2,FALSE)</f>
        <v>41230</v>
      </c>
      <c r="C37" s="65">
        <f>VLOOKUP(A37,Master!$A:$H,3,FALSE)</f>
        <v>0.41666666666666702</v>
      </c>
      <c r="D37" s="31" t="str">
        <f>VLOOKUP(A37,Master!$A:$H,4,FALSE)</f>
        <v>IHM</v>
      </c>
      <c r="E37" s="31" t="s">
        <v>12</v>
      </c>
      <c r="F37" s="31" t="s">
        <v>43</v>
      </c>
      <c r="G37" s="66">
        <f>VLOOKUP(A37,Master!$A:$H,7,FALSE)</f>
        <v>6</v>
      </c>
      <c r="H37" s="31" t="str">
        <f>VLOOKUP(A37,Master!$A:$H,8,FALSE)</f>
        <v>Boys</v>
      </c>
      <c r="I37" s="5" t="str">
        <f t="shared" si="8"/>
        <v>JUD1JOE1</v>
      </c>
      <c r="J37" s="5" t="str">
        <f t="shared" si="9"/>
        <v>IHMJOE1</v>
      </c>
      <c r="K37" s="5"/>
      <c r="L37" s="7"/>
      <c r="M37" s="5"/>
      <c r="N37" s="5"/>
      <c r="O37" s="5"/>
      <c r="P37" s="78"/>
      <c r="Q37" s="8" t="str">
        <f t="shared" si="11"/>
        <v>HSP1</v>
      </c>
      <c r="R37" s="40">
        <f>COUNTIF($I$2:$I$151,CONCATENATE($Q$37,R$32))</f>
        <v>1</v>
      </c>
      <c r="S37" s="40">
        <f>COUNTIF($I$2:$I$151,CONCATENATE($Q$37,S$32))</f>
        <v>0</v>
      </c>
      <c r="T37" s="40">
        <f>COUNTIF($I$2:$I$151,CONCATENATE($Q$37,T$32))</f>
        <v>1</v>
      </c>
      <c r="U37" s="40">
        <f>COUNTIF($I$2:$I$151,CONCATENATE($Q$37,U$32))</f>
        <v>0</v>
      </c>
      <c r="V37" s="10"/>
      <c r="W37" s="40">
        <f>SUM(COUNTIF($I$2:$I$151,CONCATENATE($Q37,$W$32)))</f>
        <v>0</v>
      </c>
      <c r="X37" s="40">
        <f t="shared" si="12"/>
        <v>0</v>
      </c>
      <c r="Y37" s="40">
        <f t="shared" si="13"/>
        <v>0</v>
      </c>
      <c r="Z37" s="40">
        <f t="shared" si="14"/>
        <v>0</v>
      </c>
      <c r="AA37" s="40">
        <f t="shared" si="15"/>
        <v>0</v>
      </c>
      <c r="AB37" s="40">
        <f t="shared" si="16"/>
        <v>1</v>
      </c>
      <c r="AC37" s="40">
        <f t="shared" si="17"/>
        <v>0</v>
      </c>
      <c r="AD37" s="40">
        <f t="shared" si="18"/>
        <v>1</v>
      </c>
      <c r="AE37" s="40">
        <f t="shared" si="19"/>
        <v>0</v>
      </c>
      <c r="AF37" s="40">
        <f t="shared" si="20"/>
        <v>0</v>
      </c>
      <c r="AG37" s="40">
        <f t="shared" si="21"/>
        <v>0</v>
      </c>
      <c r="AH37" s="40">
        <f t="shared" si="22"/>
        <v>0</v>
      </c>
      <c r="AI37" s="40">
        <f t="shared" si="23"/>
        <v>0</v>
      </c>
      <c r="AJ37" s="40">
        <f t="shared" si="24"/>
        <v>0</v>
      </c>
      <c r="AK37" s="40">
        <f t="shared" si="25"/>
        <v>0</v>
      </c>
      <c r="AL37" s="40">
        <f t="shared" si="26"/>
        <v>0</v>
      </c>
      <c r="AM37" s="40">
        <f t="shared" si="27"/>
        <v>0</v>
      </c>
      <c r="AN37" s="40">
        <f t="shared" si="28"/>
        <v>0</v>
      </c>
      <c r="AO37" s="40">
        <f t="shared" si="29"/>
        <v>1</v>
      </c>
      <c r="AP37" s="40">
        <f t="shared" si="30"/>
        <v>0</v>
      </c>
      <c r="AQ37" s="40">
        <f t="shared" si="31"/>
        <v>0</v>
      </c>
      <c r="AR37" s="40">
        <f t="shared" si="32"/>
        <v>0</v>
      </c>
      <c r="AS37" s="40">
        <f t="shared" si="33"/>
        <v>0</v>
      </c>
      <c r="AT37" s="23">
        <f t="shared" si="34"/>
        <v>5</v>
      </c>
    </row>
    <row r="38" spans="1:46" ht="12.6" customHeight="1" x14ac:dyDescent="0.15">
      <c r="A38" s="29" t="s">
        <v>761</v>
      </c>
      <c r="B38" s="31">
        <f>VLOOKUP(A38,Master!$A:$H,2,FALSE)</f>
        <v>41230</v>
      </c>
      <c r="C38" s="65">
        <f>VLOOKUP(A38,Master!$A:$H,3,FALSE)</f>
        <v>0.58333333333333304</v>
      </c>
      <c r="D38" s="31" t="str">
        <f>VLOOKUP(A38,Master!$A:$H,4,FALSE)</f>
        <v>SCS</v>
      </c>
      <c r="E38" s="31" t="s">
        <v>50</v>
      </c>
      <c r="F38" s="31" t="s">
        <v>24</v>
      </c>
      <c r="G38" s="66">
        <f>VLOOKUP(A38,Master!$A:$H,7,FALSE)</f>
        <v>6</v>
      </c>
      <c r="H38" s="31" t="str">
        <f>VLOOKUP(A38,Master!$A:$H,8,FALSE)</f>
        <v>Boys</v>
      </c>
      <c r="I38" s="5" t="str">
        <f t="shared" si="8"/>
        <v>NDA2JUD2</v>
      </c>
      <c r="J38" s="5" t="str">
        <f t="shared" si="9"/>
        <v>SCSJUD2</v>
      </c>
      <c r="K38" s="5"/>
      <c r="L38" s="7"/>
      <c r="M38" s="5"/>
      <c r="N38" s="5"/>
      <c r="O38" s="5"/>
      <c r="P38" s="78"/>
      <c r="Q38" s="8" t="str">
        <f t="shared" si="11"/>
        <v>HSP2</v>
      </c>
      <c r="R38" s="40">
        <f>COUNTIF($I$2:$I$151,CONCATENATE($Q$38,R$32))</f>
        <v>0</v>
      </c>
      <c r="S38" s="40">
        <f>COUNTIF($I$2:$I$151,CONCATENATE($Q$38,S$32))</f>
        <v>0</v>
      </c>
      <c r="T38" s="40">
        <f>COUNTIF($I$2:$I$151,CONCATENATE($Q$38,T$32))</f>
        <v>0</v>
      </c>
      <c r="U38" s="40">
        <f>COUNTIF($I$2:$I$151,CONCATENATE($Q$38,U$32))</f>
        <v>0</v>
      </c>
      <c r="V38" s="40">
        <f>COUNTIF($I$2:$I$151,CONCATENATE($Q$38,V$32))</f>
        <v>0</v>
      </c>
      <c r="W38" s="10"/>
      <c r="X38" s="40">
        <f t="shared" si="12"/>
        <v>0</v>
      </c>
      <c r="Y38" s="40">
        <f t="shared" si="13"/>
        <v>0</v>
      </c>
      <c r="Z38" s="40">
        <f t="shared" si="14"/>
        <v>0</v>
      </c>
      <c r="AA38" s="40">
        <f t="shared" si="15"/>
        <v>0</v>
      </c>
      <c r="AB38" s="40">
        <f t="shared" si="16"/>
        <v>1</v>
      </c>
      <c r="AC38" s="40">
        <f t="shared" si="17"/>
        <v>0</v>
      </c>
      <c r="AD38" s="40">
        <f t="shared" si="18"/>
        <v>0</v>
      </c>
      <c r="AE38" s="40">
        <f t="shared" si="19"/>
        <v>1</v>
      </c>
      <c r="AF38" s="40">
        <f t="shared" si="20"/>
        <v>1</v>
      </c>
      <c r="AG38" s="40">
        <f t="shared" si="21"/>
        <v>0</v>
      </c>
      <c r="AH38" s="40">
        <f t="shared" si="22"/>
        <v>0</v>
      </c>
      <c r="AI38" s="40">
        <f t="shared" si="23"/>
        <v>0</v>
      </c>
      <c r="AJ38" s="40">
        <f t="shared" si="24"/>
        <v>0</v>
      </c>
      <c r="AK38" s="40">
        <f t="shared" si="25"/>
        <v>1</v>
      </c>
      <c r="AL38" s="40">
        <f t="shared" si="26"/>
        <v>0</v>
      </c>
      <c r="AM38" s="40">
        <f t="shared" si="27"/>
        <v>0</v>
      </c>
      <c r="AN38" s="40">
        <f t="shared" si="28"/>
        <v>0</v>
      </c>
      <c r="AO38" s="40">
        <f t="shared" si="29"/>
        <v>0</v>
      </c>
      <c r="AP38" s="40">
        <f t="shared" si="30"/>
        <v>0</v>
      </c>
      <c r="AQ38" s="40">
        <f t="shared" si="31"/>
        <v>0</v>
      </c>
      <c r="AR38" s="40">
        <f t="shared" si="32"/>
        <v>0</v>
      </c>
      <c r="AS38" s="40">
        <f t="shared" si="33"/>
        <v>1</v>
      </c>
      <c r="AT38" s="23">
        <f t="shared" si="34"/>
        <v>5</v>
      </c>
    </row>
    <row r="39" spans="1:46" ht="12.6" customHeight="1" x14ac:dyDescent="0.15">
      <c r="A39" s="29" t="s">
        <v>762</v>
      </c>
      <c r="B39" s="31">
        <f>VLOOKUP(A39,Master!$A:$H,2,FALSE)</f>
        <v>41230</v>
      </c>
      <c r="C39" s="65">
        <f>VLOOKUP(A39,Master!$A:$H,3,FALSE)</f>
        <v>0.54166666666666696</v>
      </c>
      <c r="D39" s="31" t="str">
        <f>VLOOKUP(A39,Master!$A:$H,4,FALSE)</f>
        <v>OLA</v>
      </c>
      <c r="E39" s="31" t="s">
        <v>20</v>
      </c>
      <c r="F39" s="31" t="s">
        <v>22</v>
      </c>
      <c r="G39" s="66">
        <f>VLOOKUP(A39,Master!$A:$H,7,FALSE)</f>
        <v>6</v>
      </c>
      <c r="H39" s="31" t="str">
        <f>VLOOKUP(A39,Master!$A:$H,8,FALSE)</f>
        <v>Boys</v>
      </c>
      <c r="I39" s="5" t="str">
        <f t="shared" si="8"/>
        <v>OLA1STM2</v>
      </c>
      <c r="J39" s="5" t="str">
        <f t="shared" si="9"/>
        <v>OLASTM2</v>
      </c>
      <c r="K39" s="5"/>
      <c r="L39" s="7"/>
      <c r="M39" s="5"/>
      <c r="N39" s="5"/>
      <c r="O39" s="5"/>
      <c r="P39" s="78"/>
      <c r="Q39" s="8" t="str">
        <f t="shared" si="11"/>
        <v>IHM1</v>
      </c>
      <c r="R39" s="40">
        <f t="shared" ref="R39:W39" si="35">COUNTIF($I$2:$I$151,CONCATENATE($Q$39,R$32))</f>
        <v>0</v>
      </c>
      <c r="S39" s="40">
        <f t="shared" si="35"/>
        <v>1</v>
      </c>
      <c r="T39" s="40">
        <f t="shared" si="35"/>
        <v>0</v>
      </c>
      <c r="U39" s="40">
        <f t="shared" si="35"/>
        <v>1</v>
      </c>
      <c r="V39" s="40">
        <f t="shared" si="35"/>
        <v>0</v>
      </c>
      <c r="W39" s="40">
        <f t="shared" si="35"/>
        <v>0</v>
      </c>
      <c r="X39" s="10"/>
      <c r="Y39" s="40">
        <f t="shared" si="13"/>
        <v>0</v>
      </c>
      <c r="Z39" s="40">
        <f t="shared" si="14"/>
        <v>0</v>
      </c>
      <c r="AA39" s="40">
        <f t="shared" si="15"/>
        <v>0</v>
      </c>
      <c r="AB39" s="40">
        <f t="shared" si="16"/>
        <v>0</v>
      </c>
      <c r="AC39" s="40">
        <f t="shared" si="17"/>
        <v>0</v>
      </c>
      <c r="AD39" s="40">
        <f t="shared" si="18"/>
        <v>0</v>
      </c>
      <c r="AE39" s="40">
        <f t="shared" si="19"/>
        <v>0</v>
      </c>
      <c r="AF39" s="40">
        <f t="shared" si="20"/>
        <v>0</v>
      </c>
      <c r="AG39" s="40">
        <f t="shared" si="21"/>
        <v>0</v>
      </c>
      <c r="AH39" s="40">
        <f t="shared" si="22"/>
        <v>1</v>
      </c>
      <c r="AI39" s="40">
        <f t="shared" si="23"/>
        <v>0</v>
      </c>
      <c r="AJ39" s="40">
        <f t="shared" si="24"/>
        <v>0</v>
      </c>
      <c r="AK39" s="40">
        <f t="shared" si="25"/>
        <v>0</v>
      </c>
      <c r="AL39" s="40">
        <f t="shared" si="26"/>
        <v>0</v>
      </c>
      <c r="AM39" s="40">
        <f t="shared" si="27"/>
        <v>0</v>
      </c>
      <c r="AN39" s="40">
        <f t="shared" si="28"/>
        <v>1</v>
      </c>
      <c r="AO39" s="40">
        <f t="shared" si="29"/>
        <v>0</v>
      </c>
      <c r="AP39" s="40">
        <f t="shared" si="30"/>
        <v>0</v>
      </c>
      <c r="AQ39" s="40">
        <f t="shared" si="31"/>
        <v>0</v>
      </c>
      <c r="AR39" s="40">
        <f t="shared" si="32"/>
        <v>0</v>
      </c>
      <c r="AS39" s="40">
        <f t="shared" si="33"/>
        <v>1</v>
      </c>
      <c r="AT39" s="23">
        <f t="shared" si="34"/>
        <v>5</v>
      </c>
    </row>
    <row r="40" spans="1:46" ht="12.6" customHeight="1" x14ac:dyDescent="0.15">
      <c r="A40" s="29" t="s">
        <v>763</v>
      </c>
      <c r="B40" s="31">
        <f>VLOOKUP(A40,Master!$A:$H,2,FALSE)</f>
        <v>41230</v>
      </c>
      <c r="C40" s="65">
        <f>VLOOKUP(A40,Master!$A:$H,3,FALSE)</f>
        <v>0</v>
      </c>
      <c r="D40" s="31" t="str">
        <f>VLOOKUP(A40,Master!$A:$H,4,FALSE)</f>
        <v>BYE</v>
      </c>
      <c r="E40" s="31" t="s">
        <v>48</v>
      </c>
      <c r="F40" s="31" t="s">
        <v>14</v>
      </c>
      <c r="G40" s="66">
        <f>VLOOKUP(A40,Master!$A:$H,7,FALSE)</f>
        <v>6</v>
      </c>
      <c r="H40" s="31" t="str">
        <f>VLOOKUP(A40,Master!$A:$H,8,FALSE)</f>
        <v>Boys</v>
      </c>
      <c r="I40" s="5" t="str">
        <f t="shared" si="8"/>
        <v>NDA1SPC2</v>
      </c>
      <c r="J40" s="5" t="str">
        <f t="shared" si="9"/>
        <v>BYESPC2</v>
      </c>
      <c r="K40" s="5"/>
      <c r="L40" s="7"/>
      <c r="M40" s="5"/>
      <c r="N40" s="5"/>
      <c r="O40" s="5"/>
      <c r="P40" s="78"/>
      <c r="Q40" s="8" t="str">
        <f t="shared" si="11"/>
        <v>IHM2</v>
      </c>
      <c r="R40" s="40">
        <f t="shared" ref="R40:X40" si="36">COUNTIF($I$2:$I$151,CONCATENATE($Q$40,R$32))</f>
        <v>0</v>
      </c>
      <c r="S40" s="40">
        <f t="shared" si="36"/>
        <v>0</v>
      </c>
      <c r="T40" s="40">
        <f t="shared" si="36"/>
        <v>0</v>
      </c>
      <c r="U40" s="40">
        <f t="shared" si="36"/>
        <v>0</v>
      </c>
      <c r="V40" s="40">
        <f t="shared" si="36"/>
        <v>1</v>
      </c>
      <c r="W40" s="40">
        <f t="shared" si="36"/>
        <v>0</v>
      </c>
      <c r="X40" s="40">
        <f t="shared" si="36"/>
        <v>0</v>
      </c>
      <c r="Y40" s="10"/>
      <c r="Z40" s="40">
        <f t="shared" si="14"/>
        <v>0</v>
      </c>
      <c r="AA40" s="40">
        <f t="shared" si="15"/>
        <v>0</v>
      </c>
      <c r="AB40" s="40">
        <f t="shared" si="16"/>
        <v>0</v>
      </c>
      <c r="AC40" s="40">
        <f t="shared" si="17"/>
        <v>0</v>
      </c>
      <c r="AD40" s="40">
        <f t="shared" si="18"/>
        <v>0</v>
      </c>
      <c r="AE40" s="40">
        <f t="shared" si="19"/>
        <v>0</v>
      </c>
      <c r="AF40" s="40">
        <f t="shared" si="20"/>
        <v>0</v>
      </c>
      <c r="AG40" s="40">
        <f t="shared" si="21"/>
        <v>0</v>
      </c>
      <c r="AH40" s="40">
        <f t="shared" si="22"/>
        <v>1</v>
      </c>
      <c r="AI40" s="40">
        <f t="shared" si="23"/>
        <v>1</v>
      </c>
      <c r="AJ40" s="40">
        <f t="shared" si="24"/>
        <v>1</v>
      </c>
      <c r="AK40" s="40">
        <f t="shared" si="25"/>
        <v>0</v>
      </c>
      <c r="AL40" s="40">
        <f t="shared" si="26"/>
        <v>0</v>
      </c>
      <c r="AM40" s="40">
        <f t="shared" si="27"/>
        <v>1</v>
      </c>
      <c r="AN40" s="40">
        <f t="shared" si="28"/>
        <v>0</v>
      </c>
      <c r="AO40" s="40">
        <f t="shared" si="29"/>
        <v>0</v>
      </c>
      <c r="AP40" s="40">
        <f t="shared" si="30"/>
        <v>1</v>
      </c>
      <c r="AQ40" s="40">
        <f t="shared" si="31"/>
        <v>0</v>
      </c>
      <c r="AR40" s="40">
        <f t="shared" si="32"/>
        <v>1</v>
      </c>
      <c r="AS40" s="40">
        <f t="shared" si="33"/>
        <v>0</v>
      </c>
      <c r="AT40" s="23">
        <f t="shared" si="34"/>
        <v>7</v>
      </c>
    </row>
    <row r="41" spans="1:46" ht="12.6" customHeight="1" x14ac:dyDescent="0.15">
      <c r="A41" s="29" t="s">
        <v>764</v>
      </c>
      <c r="B41" s="31">
        <f>VLOOKUP(A41,Master!$A:$H,2,FALSE)</f>
        <v>41230</v>
      </c>
      <c r="C41" s="65">
        <f>VLOOKUP(A41,Master!$A:$H,3,FALSE)</f>
        <v>0.45833333333333298</v>
      </c>
      <c r="D41" s="31" t="str">
        <f>VLOOKUP(A41,Master!$A:$H,4,FALSE)</f>
        <v>IHM</v>
      </c>
      <c r="E41" s="31" t="s">
        <v>46</v>
      </c>
      <c r="F41" s="31" t="s">
        <v>19</v>
      </c>
      <c r="G41" s="66">
        <f>VLOOKUP(A41,Master!$A:$H,7,FALSE)</f>
        <v>6</v>
      </c>
      <c r="H41" s="31" t="str">
        <f>VLOOKUP(A41,Master!$A:$H,8,FALSE)</f>
        <v>Boys</v>
      </c>
      <c r="I41" s="5" t="str">
        <f t="shared" si="8"/>
        <v>JOE2SJN1</v>
      </c>
      <c r="J41" s="5" t="str">
        <f t="shared" si="9"/>
        <v>IHMSJN1</v>
      </c>
      <c r="K41" s="5"/>
      <c r="L41" s="7"/>
      <c r="M41" s="5"/>
      <c r="N41" s="5"/>
      <c r="O41" s="5"/>
      <c r="P41" s="78"/>
      <c r="Q41" s="8" t="str">
        <f t="shared" si="11"/>
        <v>JOE1</v>
      </c>
      <c r="R41" s="40">
        <f t="shared" ref="R41:Y41" si="37">COUNTIF($I$2:$I$151,CONCATENATE($Q$41,R$32))</f>
        <v>0</v>
      </c>
      <c r="S41" s="40">
        <f t="shared" si="37"/>
        <v>0</v>
      </c>
      <c r="T41" s="40">
        <f t="shared" si="37"/>
        <v>1</v>
      </c>
      <c r="U41" s="40">
        <f t="shared" si="37"/>
        <v>0</v>
      </c>
      <c r="V41" s="40">
        <f t="shared" si="37"/>
        <v>0</v>
      </c>
      <c r="W41" s="40">
        <f t="shared" si="37"/>
        <v>1</v>
      </c>
      <c r="X41" s="40">
        <f t="shared" si="37"/>
        <v>0</v>
      </c>
      <c r="Y41" s="40">
        <f t="shared" si="37"/>
        <v>0</v>
      </c>
      <c r="Z41" s="10"/>
      <c r="AA41" s="40">
        <f t="shared" si="15"/>
        <v>0</v>
      </c>
      <c r="AB41" s="40">
        <f t="shared" si="16"/>
        <v>0</v>
      </c>
      <c r="AC41" s="40">
        <f t="shared" si="17"/>
        <v>1</v>
      </c>
      <c r="AD41" s="40">
        <f t="shared" si="18"/>
        <v>0</v>
      </c>
      <c r="AE41" s="40">
        <f t="shared" si="19"/>
        <v>1</v>
      </c>
      <c r="AF41" s="40">
        <f t="shared" si="20"/>
        <v>1</v>
      </c>
      <c r="AG41" s="40">
        <f t="shared" si="21"/>
        <v>0</v>
      </c>
      <c r="AH41" s="40">
        <f t="shared" si="22"/>
        <v>0</v>
      </c>
      <c r="AI41" s="40">
        <f t="shared" si="23"/>
        <v>0</v>
      </c>
      <c r="AJ41" s="40">
        <f t="shared" si="24"/>
        <v>0</v>
      </c>
      <c r="AK41" s="40">
        <f t="shared" si="25"/>
        <v>0</v>
      </c>
      <c r="AL41" s="40">
        <f t="shared" si="26"/>
        <v>0</v>
      </c>
      <c r="AM41" s="40">
        <f t="shared" si="27"/>
        <v>0</v>
      </c>
      <c r="AN41" s="40">
        <f t="shared" si="28"/>
        <v>0</v>
      </c>
      <c r="AO41" s="40">
        <f t="shared" si="29"/>
        <v>0</v>
      </c>
      <c r="AP41" s="40">
        <f t="shared" si="30"/>
        <v>0</v>
      </c>
      <c r="AQ41" s="40">
        <f t="shared" si="31"/>
        <v>0</v>
      </c>
      <c r="AR41" s="40">
        <f t="shared" si="32"/>
        <v>0</v>
      </c>
      <c r="AS41" s="40">
        <f t="shared" si="33"/>
        <v>1</v>
      </c>
      <c r="AT41" s="23">
        <f t="shared" si="34"/>
        <v>6</v>
      </c>
    </row>
    <row r="42" spans="1:46" ht="12.6" customHeight="1" x14ac:dyDescent="0.15">
      <c r="A42" s="29" t="s">
        <v>765</v>
      </c>
      <c r="B42" s="31">
        <f>VLOOKUP(A42,Master!$A:$H,2,FALSE)</f>
        <v>41230</v>
      </c>
      <c r="C42" s="65">
        <f>VLOOKUP(A42,Master!$A:$H,3,FALSE)</f>
        <v>0.58333333333333304</v>
      </c>
      <c r="D42" s="31" t="str">
        <f>VLOOKUP(A42,Master!$A:$H,4,FALSE)</f>
        <v>HSP</v>
      </c>
      <c r="E42" s="31" t="s">
        <v>42</v>
      </c>
      <c r="F42" s="31" t="s">
        <v>7</v>
      </c>
      <c r="G42" s="66">
        <f>VLOOKUP(A42,Master!$A:$H,7,FALSE)</f>
        <v>6</v>
      </c>
      <c r="H42" s="31" t="str">
        <f>VLOOKUP(A42,Master!$A:$H,8,FALSE)</f>
        <v>Boys</v>
      </c>
      <c r="I42" s="5" t="str">
        <f t="shared" si="8"/>
        <v>HSP1BRG1</v>
      </c>
      <c r="J42" s="5" t="str">
        <f t="shared" si="9"/>
        <v>HSPBRG1</v>
      </c>
      <c r="K42" s="5"/>
      <c r="L42" s="7"/>
      <c r="M42" s="5"/>
      <c r="N42" s="5"/>
      <c r="O42" s="5"/>
      <c r="P42" s="78"/>
      <c r="Q42" s="8" t="str">
        <f t="shared" si="11"/>
        <v>JOE2</v>
      </c>
      <c r="R42" s="40">
        <f t="shared" ref="R42:Z42" si="38">COUNTIF($I$2:$I$151,CONCATENATE($Q$42,R$32))</f>
        <v>1</v>
      </c>
      <c r="S42" s="40">
        <f t="shared" si="38"/>
        <v>0</v>
      </c>
      <c r="T42" s="40">
        <f t="shared" si="38"/>
        <v>0</v>
      </c>
      <c r="U42" s="40">
        <f t="shared" si="38"/>
        <v>0</v>
      </c>
      <c r="V42" s="40">
        <f t="shared" si="38"/>
        <v>0</v>
      </c>
      <c r="W42" s="40">
        <f t="shared" si="38"/>
        <v>1</v>
      </c>
      <c r="X42" s="40">
        <f t="shared" si="38"/>
        <v>0</v>
      </c>
      <c r="Y42" s="40">
        <f t="shared" si="38"/>
        <v>0</v>
      </c>
      <c r="Z42" s="40">
        <f t="shared" si="38"/>
        <v>0</v>
      </c>
      <c r="AA42" s="10"/>
      <c r="AB42" s="40">
        <f t="shared" si="16"/>
        <v>0</v>
      </c>
      <c r="AC42" s="40">
        <f t="shared" si="17"/>
        <v>0</v>
      </c>
      <c r="AD42" s="40">
        <f t="shared" si="18"/>
        <v>0</v>
      </c>
      <c r="AE42" s="40">
        <f t="shared" si="19"/>
        <v>0</v>
      </c>
      <c r="AF42" s="40">
        <f t="shared" si="20"/>
        <v>0</v>
      </c>
      <c r="AG42" s="40">
        <f t="shared" si="21"/>
        <v>0</v>
      </c>
      <c r="AH42" s="40">
        <f t="shared" si="22"/>
        <v>0</v>
      </c>
      <c r="AI42" s="40">
        <f t="shared" si="23"/>
        <v>0</v>
      </c>
      <c r="AJ42" s="40">
        <f t="shared" si="24"/>
        <v>0</v>
      </c>
      <c r="AK42" s="40">
        <f t="shared" si="25"/>
        <v>1</v>
      </c>
      <c r="AL42" s="40">
        <f t="shared" si="26"/>
        <v>1</v>
      </c>
      <c r="AM42" s="40">
        <f t="shared" si="27"/>
        <v>0</v>
      </c>
      <c r="AN42" s="40">
        <f t="shared" si="28"/>
        <v>0</v>
      </c>
      <c r="AO42" s="40">
        <f t="shared" si="29"/>
        <v>0</v>
      </c>
      <c r="AP42" s="40">
        <f t="shared" si="30"/>
        <v>0</v>
      </c>
      <c r="AQ42" s="40">
        <f t="shared" si="31"/>
        <v>1</v>
      </c>
      <c r="AR42" s="40">
        <f t="shared" si="32"/>
        <v>0</v>
      </c>
      <c r="AS42" s="40">
        <f t="shared" si="33"/>
        <v>0</v>
      </c>
      <c r="AT42" s="23">
        <f t="shared" si="34"/>
        <v>5</v>
      </c>
    </row>
    <row r="43" spans="1:46" ht="12.6" customHeight="1" x14ac:dyDescent="0.15">
      <c r="A43" s="29" t="s">
        <v>766</v>
      </c>
      <c r="B43" s="31">
        <f>VLOOKUP(A43,Master!$A:$H,2,FALSE)</f>
        <v>41230</v>
      </c>
      <c r="C43" s="65">
        <f>VLOOKUP(A43,Master!$A:$H,3,FALSE)</f>
        <v>0.5</v>
      </c>
      <c r="D43" s="31" t="str">
        <f>VLOOKUP(A43,Master!$A:$H,4,FALSE)</f>
        <v>SJN</v>
      </c>
      <c r="E43" s="31" t="s">
        <v>16</v>
      </c>
      <c r="F43" s="31" t="s">
        <v>23</v>
      </c>
      <c r="G43" s="66">
        <f>VLOOKUP(A43,Master!$A:$H,7,FALSE)</f>
        <v>6</v>
      </c>
      <c r="H43" s="31" t="str">
        <f>VLOOKUP(A43,Master!$A:$H,8,FALSE)</f>
        <v>Boys</v>
      </c>
      <c r="I43" s="5" t="str">
        <f t="shared" si="8"/>
        <v>CTK2JUD3</v>
      </c>
      <c r="J43" s="5" t="str">
        <f t="shared" si="9"/>
        <v>SJNJUD3</v>
      </c>
      <c r="K43" s="5"/>
      <c r="L43" s="7"/>
      <c r="M43" s="5"/>
      <c r="N43" s="5"/>
      <c r="O43" s="5"/>
      <c r="P43" s="78"/>
      <c r="Q43" s="8" t="str">
        <f t="shared" si="11"/>
        <v>JUD1</v>
      </c>
      <c r="R43" s="40">
        <f t="shared" ref="R43:AA43" si="39">COUNTIF($I$2:$I$151,CONCATENATE($Q$43,R$32))</f>
        <v>0</v>
      </c>
      <c r="S43" s="40">
        <f t="shared" si="39"/>
        <v>0</v>
      </c>
      <c r="T43" s="40">
        <f t="shared" si="39"/>
        <v>1</v>
      </c>
      <c r="U43" s="40">
        <f t="shared" si="39"/>
        <v>1</v>
      </c>
      <c r="V43" s="40">
        <f t="shared" si="39"/>
        <v>0</v>
      </c>
      <c r="W43" s="40">
        <f t="shared" si="39"/>
        <v>0</v>
      </c>
      <c r="X43" s="40">
        <f t="shared" si="39"/>
        <v>0</v>
      </c>
      <c r="Y43" s="40">
        <f t="shared" si="39"/>
        <v>0</v>
      </c>
      <c r="Z43" s="40">
        <f t="shared" si="39"/>
        <v>1</v>
      </c>
      <c r="AA43" s="40">
        <f t="shared" si="39"/>
        <v>1</v>
      </c>
      <c r="AB43" s="10"/>
      <c r="AC43" s="40">
        <f t="shared" si="17"/>
        <v>0</v>
      </c>
      <c r="AD43" s="40">
        <f t="shared" si="18"/>
        <v>0</v>
      </c>
      <c r="AE43" s="40">
        <f t="shared" si="19"/>
        <v>0</v>
      </c>
      <c r="AF43" s="40">
        <f t="shared" si="20"/>
        <v>1</v>
      </c>
      <c r="AG43" s="40">
        <f t="shared" si="21"/>
        <v>0</v>
      </c>
      <c r="AH43" s="40">
        <f t="shared" si="22"/>
        <v>0</v>
      </c>
      <c r="AI43" s="40">
        <f t="shared" si="23"/>
        <v>0</v>
      </c>
      <c r="AJ43" s="40">
        <f t="shared" si="24"/>
        <v>0</v>
      </c>
      <c r="AK43" s="40">
        <f t="shared" si="25"/>
        <v>0</v>
      </c>
      <c r="AL43" s="40">
        <f t="shared" si="26"/>
        <v>0</v>
      </c>
      <c r="AM43" s="40">
        <f t="shared" si="27"/>
        <v>0</v>
      </c>
      <c r="AN43" s="40">
        <f t="shared" si="28"/>
        <v>0</v>
      </c>
      <c r="AO43" s="40">
        <f t="shared" si="29"/>
        <v>0</v>
      </c>
      <c r="AP43" s="40">
        <f t="shared" si="30"/>
        <v>0</v>
      </c>
      <c r="AQ43" s="40">
        <f t="shared" si="31"/>
        <v>0</v>
      </c>
      <c r="AR43" s="40">
        <f t="shared" si="32"/>
        <v>0</v>
      </c>
      <c r="AS43" s="40">
        <f t="shared" si="33"/>
        <v>0</v>
      </c>
      <c r="AT43" s="23">
        <f t="shared" si="34"/>
        <v>5</v>
      </c>
    </row>
    <row r="44" spans="1:46" ht="12.6" customHeight="1" x14ac:dyDescent="0.15">
      <c r="A44" s="29" t="s">
        <v>767</v>
      </c>
      <c r="B44" s="31">
        <f>VLOOKUP(A44,Master!$A:$H,2,FALSE)</f>
        <v>41244</v>
      </c>
      <c r="C44" s="65">
        <f>VLOOKUP(A44,Master!$A:$H,3,FALSE)</f>
        <v>0.625</v>
      </c>
      <c r="D44" s="31" t="str">
        <f>VLOOKUP(A44,Master!$A:$H,4,FALSE)</f>
        <v>JOE</v>
      </c>
      <c r="E44" s="31" t="s">
        <v>23</v>
      </c>
      <c r="F44" s="31" t="s">
        <v>44</v>
      </c>
      <c r="G44" s="66">
        <f>VLOOKUP(A44,Master!$A:$H,7,FALSE)</f>
        <v>6</v>
      </c>
      <c r="H44" s="31" t="str">
        <f>VLOOKUP(A44,Master!$A:$H,8,FALSE)</f>
        <v>Boys</v>
      </c>
      <c r="I44" s="5" t="str">
        <f t="shared" si="8"/>
        <v>JUD3SCL1</v>
      </c>
      <c r="J44" s="5" t="str">
        <f t="shared" si="9"/>
        <v>JOESCL1</v>
      </c>
      <c r="K44" s="5"/>
      <c r="L44" s="7"/>
      <c r="M44" s="5"/>
      <c r="N44" s="5"/>
      <c r="O44" s="5"/>
      <c r="P44" s="78"/>
      <c r="Q44" s="8" t="str">
        <f t="shared" si="11"/>
        <v>JUD2</v>
      </c>
      <c r="R44" s="40">
        <f t="shared" ref="R44:AB44" si="40">COUNTIF($I$2:$I$151,CONCATENATE($Q$44,R$32))</f>
        <v>0</v>
      </c>
      <c r="S44" s="40">
        <f t="shared" si="40"/>
        <v>0</v>
      </c>
      <c r="T44" s="40">
        <f t="shared" si="40"/>
        <v>0</v>
      </c>
      <c r="U44" s="40">
        <f t="shared" si="40"/>
        <v>0</v>
      </c>
      <c r="V44" s="40">
        <f t="shared" si="40"/>
        <v>1</v>
      </c>
      <c r="W44" s="40">
        <f t="shared" si="40"/>
        <v>1</v>
      </c>
      <c r="X44" s="40">
        <f t="shared" si="40"/>
        <v>0</v>
      </c>
      <c r="Y44" s="40">
        <f t="shared" si="40"/>
        <v>0</v>
      </c>
      <c r="Z44" s="40">
        <f t="shared" si="40"/>
        <v>0</v>
      </c>
      <c r="AA44" s="40">
        <f t="shared" si="40"/>
        <v>1</v>
      </c>
      <c r="AB44" s="40">
        <f t="shared" si="40"/>
        <v>0</v>
      </c>
      <c r="AC44" s="10"/>
      <c r="AD44" s="40">
        <f t="shared" si="18"/>
        <v>0</v>
      </c>
      <c r="AE44" s="40">
        <f t="shared" si="19"/>
        <v>0</v>
      </c>
      <c r="AF44" s="40">
        <f t="shared" si="20"/>
        <v>0</v>
      </c>
      <c r="AG44" s="40">
        <f t="shared" si="21"/>
        <v>1</v>
      </c>
      <c r="AH44" s="40">
        <f t="shared" si="22"/>
        <v>0</v>
      </c>
      <c r="AI44" s="40">
        <f t="shared" si="23"/>
        <v>1</v>
      </c>
      <c r="AJ44" s="40">
        <f t="shared" si="24"/>
        <v>0</v>
      </c>
      <c r="AK44" s="40">
        <f t="shared" si="25"/>
        <v>0</v>
      </c>
      <c r="AL44" s="40">
        <f t="shared" si="26"/>
        <v>0</v>
      </c>
      <c r="AM44" s="40">
        <f t="shared" si="27"/>
        <v>0</v>
      </c>
      <c r="AN44" s="40">
        <f t="shared" si="28"/>
        <v>0</v>
      </c>
      <c r="AO44" s="40">
        <f t="shared" si="29"/>
        <v>0</v>
      </c>
      <c r="AP44" s="40">
        <f t="shared" si="30"/>
        <v>0</v>
      </c>
      <c r="AQ44" s="40">
        <f t="shared" si="31"/>
        <v>0</v>
      </c>
      <c r="AR44" s="40">
        <f t="shared" si="32"/>
        <v>0</v>
      </c>
      <c r="AS44" s="40">
        <f t="shared" si="33"/>
        <v>0</v>
      </c>
      <c r="AT44" s="23">
        <f t="shared" si="34"/>
        <v>5</v>
      </c>
    </row>
    <row r="45" spans="1:46" ht="12.6" customHeight="1" x14ac:dyDescent="0.15">
      <c r="A45" s="29" t="s">
        <v>768</v>
      </c>
      <c r="B45" s="31">
        <f>VLOOKUP(A45,Master!$A:$H,2,FALSE)</f>
        <v>41244</v>
      </c>
      <c r="C45" s="65">
        <f>VLOOKUP(A45,Master!$A:$H,3,FALSE)</f>
        <v>0.41666666666666702</v>
      </c>
      <c r="D45" s="31" t="str">
        <f>VLOOKUP(A45,Master!$A:$H,4,FALSE)</f>
        <v>TRN</v>
      </c>
      <c r="E45" s="31" t="s">
        <v>6</v>
      </c>
      <c r="F45" s="31" t="s">
        <v>61</v>
      </c>
      <c r="G45" s="66">
        <f>VLOOKUP(A45,Master!$A:$H,7,FALSE)</f>
        <v>6</v>
      </c>
      <c r="H45" s="31" t="str">
        <f>VLOOKUP(A45,Master!$A:$H,8,FALSE)</f>
        <v>Boys</v>
      </c>
      <c r="I45" s="5" t="str">
        <f t="shared" si="8"/>
        <v>IHM2SCL2</v>
      </c>
      <c r="J45" s="5" t="str">
        <f t="shared" si="9"/>
        <v>TRNSCL2</v>
      </c>
      <c r="K45" s="5"/>
      <c r="L45" s="7"/>
      <c r="M45" s="5"/>
      <c r="N45" s="5"/>
      <c r="O45" s="5"/>
      <c r="P45" s="78"/>
      <c r="Q45" s="8" t="str">
        <f t="shared" si="11"/>
        <v>JUD3</v>
      </c>
      <c r="R45" s="40">
        <f t="shared" ref="R45:AC45" si="41">COUNTIF($I$2:$I$151,CONCATENATE($Q$45,R$32))</f>
        <v>0</v>
      </c>
      <c r="S45" s="40">
        <f t="shared" si="41"/>
        <v>0</v>
      </c>
      <c r="T45" s="40">
        <f t="shared" si="41"/>
        <v>0</v>
      </c>
      <c r="U45" s="40">
        <f t="shared" si="41"/>
        <v>0</v>
      </c>
      <c r="V45" s="40">
        <f t="shared" si="41"/>
        <v>0</v>
      </c>
      <c r="W45" s="40">
        <f t="shared" si="41"/>
        <v>0</v>
      </c>
      <c r="X45" s="40">
        <f t="shared" si="41"/>
        <v>0</v>
      </c>
      <c r="Y45" s="40">
        <f t="shared" si="41"/>
        <v>0</v>
      </c>
      <c r="Z45" s="40">
        <f t="shared" si="41"/>
        <v>0</v>
      </c>
      <c r="AA45" s="40">
        <f t="shared" si="41"/>
        <v>1</v>
      </c>
      <c r="AB45" s="40">
        <f t="shared" si="41"/>
        <v>0</v>
      </c>
      <c r="AC45" s="40">
        <f t="shared" si="41"/>
        <v>0</v>
      </c>
      <c r="AD45" s="10"/>
      <c r="AE45" s="40">
        <f t="shared" si="19"/>
        <v>0</v>
      </c>
      <c r="AF45" s="40">
        <f t="shared" si="20"/>
        <v>0</v>
      </c>
      <c r="AG45" s="40">
        <f t="shared" si="21"/>
        <v>0</v>
      </c>
      <c r="AH45" s="40">
        <f t="shared" si="22"/>
        <v>0</v>
      </c>
      <c r="AI45" s="40">
        <f t="shared" si="23"/>
        <v>1</v>
      </c>
      <c r="AJ45" s="40">
        <f t="shared" si="24"/>
        <v>1</v>
      </c>
      <c r="AK45" s="40">
        <f t="shared" si="25"/>
        <v>0</v>
      </c>
      <c r="AL45" s="40">
        <f t="shared" si="26"/>
        <v>0</v>
      </c>
      <c r="AM45" s="40">
        <f t="shared" si="27"/>
        <v>1</v>
      </c>
      <c r="AN45" s="40">
        <f t="shared" si="28"/>
        <v>1</v>
      </c>
      <c r="AO45" s="40">
        <f t="shared" si="29"/>
        <v>0</v>
      </c>
      <c r="AP45" s="40">
        <f t="shared" si="30"/>
        <v>0</v>
      </c>
      <c r="AQ45" s="40">
        <f t="shared" si="31"/>
        <v>0</v>
      </c>
      <c r="AR45" s="40">
        <f t="shared" si="32"/>
        <v>0</v>
      </c>
      <c r="AS45" s="40">
        <f t="shared" si="33"/>
        <v>0</v>
      </c>
      <c r="AT45" s="23">
        <f t="shared" si="34"/>
        <v>5</v>
      </c>
    </row>
    <row r="46" spans="1:46" ht="12.6" customHeight="1" x14ac:dyDescent="0.15">
      <c r="A46" s="29" t="s">
        <v>769</v>
      </c>
      <c r="B46" s="31">
        <f>VLOOKUP(A46,Master!$A:$H,2,FALSE)</f>
        <v>41244</v>
      </c>
      <c r="C46" s="65">
        <f>VLOOKUP(A46,Master!$A:$H,3,FALSE)</f>
        <v>0.66666666666666696</v>
      </c>
      <c r="D46" s="31" t="str">
        <f>VLOOKUP(A46,Master!$A:$H,4,FALSE)</f>
        <v>STM</v>
      </c>
      <c r="E46" s="31" t="s">
        <v>15</v>
      </c>
      <c r="F46" s="31" t="s">
        <v>25</v>
      </c>
      <c r="G46" s="66">
        <f>VLOOKUP(A46,Master!$A:$H,7,FALSE)</f>
        <v>6</v>
      </c>
      <c r="H46" s="31" t="str">
        <f>VLOOKUP(A46,Master!$A:$H,8,FALSE)</f>
        <v>Boys</v>
      </c>
      <c r="I46" s="5" t="str">
        <f t="shared" si="8"/>
        <v>IHM1OLA2</v>
      </c>
      <c r="J46" s="5" t="str">
        <f t="shared" si="9"/>
        <v>STMOLA2</v>
      </c>
      <c r="K46" s="5"/>
      <c r="L46" s="7"/>
      <c r="M46" s="5"/>
      <c r="N46" s="5"/>
      <c r="O46" s="5"/>
      <c r="P46" s="78"/>
      <c r="Q46" s="8" t="str">
        <f t="shared" si="11"/>
        <v>NDA1</v>
      </c>
      <c r="R46" s="40">
        <f t="shared" ref="R46:AD46" si="42">COUNTIF($I$2:$I$151,CONCATENATE($Q$46,R$32))</f>
        <v>0</v>
      </c>
      <c r="S46" s="40">
        <f t="shared" si="42"/>
        <v>0</v>
      </c>
      <c r="T46" s="40">
        <f t="shared" si="42"/>
        <v>1</v>
      </c>
      <c r="U46" s="40">
        <f t="shared" si="42"/>
        <v>0</v>
      </c>
      <c r="V46" s="40">
        <f t="shared" si="42"/>
        <v>0</v>
      </c>
      <c r="W46" s="40">
        <f t="shared" si="42"/>
        <v>0</v>
      </c>
      <c r="X46" s="40">
        <f t="shared" si="42"/>
        <v>0</v>
      </c>
      <c r="Y46" s="40">
        <f t="shared" si="42"/>
        <v>0</v>
      </c>
      <c r="Z46" s="40">
        <f t="shared" si="42"/>
        <v>0</v>
      </c>
      <c r="AA46" s="40">
        <f t="shared" si="42"/>
        <v>0</v>
      </c>
      <c r="AB46" s="40">
        <f t="shared" si="42"/>
        <v>1</v>
      </c>
      <c r="AC46" s="40">
        <f t="shared" si="42"/>
        <v>1</v>
      </c>
      <c r="AD46" s="40">
        <f t="shared" si="42"/>
        <v>0</v>
      </c>
      <c r="AE46" s="10"/>
      <c r="AF46" s="40">
        <f t="shared" si="20"/>
        <v>0</v>
      </c>
      <c r="AG46" s="40">
        <f t="shared" si="21"/>
        <v>0</v>
      </c>
      <c r="AH46" s="40">
        <f t="shared" si="22"/>
        <v>0</v>
      </c>
      <c r="AI46" s="40">
        <f t="shared" si="23"/>
        <v>0</v>
      </c>
      <c r="AJ46" s="40">
        <f t="shared" si="24"/>
        <v>0</v>
      </c>
      <c r="AK46" s="40">
        <f t="shared" si="25"/>
        <v>0</v>
      </c>
      <c r="AL46" s="40">
        <f t="shared" si="26"/>
        <v>1</v>
      </c>
      <c r="AM46" s="40">
        <f t="shared" si="27"/>
        <v>0</v>
      </c>
      <c r="AN46" s="40">
        <f t="shared" si="28"/>
        <v>0</v>
      </c>
      <c r="AO46" s="40">
        <f t="shared" si="29"/>
        <v>1</v>
      </c>
      <c r="AP46" s="40">
        <f t="shared" si="30"/>
        <v>0</v>
      </c>
      <c r="AQ46" s="40">
        <f t="shared" si="31"/>
        <v>0</v>
      </c>
      <c r="AR46" s="40">
        <f t="shared" si="32"/>
        <v>0</v>
      </c>
      <c r="AS46" s="40">
        <f t="shared" si="33"/>
        <v>0</v>
      </c>
      <c r="AT46" s="23">
        <f t="shared" si="34"/>
        <v>5</v>
      </c>
    </row>
    <row r="47" spans="1:46" ht="12.6" customHeight="1" x14ac:dyDescent="0.15">
      <c r="A47" s="29" t="s">
        <v>770</v>
      </c>
      <c r="B47" s="31">
        <f>VLOOKUP(A47,Master!$A:$H,2,FALSE)</f>
        <v>41244</v>
      </c>
      <c r="C47" s="65">
        <f>VLOOKUP(A47,Master!$A:$H,3,FALSE)</f>
        <v>0.66666666666666696</v>
      </c>
      <c r="D47" s="31" t="str">
        <f>VLOOKUP(A47,Master!$A:$H,4,FALSE)</f>
        <v>OLA</v>
      </c>
      <c r="E47" s="31" t="s">
        <v>60</v>
      </c>
      <c r="F47" s="31" t="s">
        <v>18</v>
      </c>
      <c r="G47" s="66">
        <f>VLOOKUP(A47,Master!$A:$H,7,FALSE)</f>
        <v>6</v>
      </c>
      <c r="H47" s="31" t="str">
        <f>VLOOKUP(A47,Master!$A:$H,8,FALSE)</f>
        <v>Boys</v>
      </c>
      <c r="I47" s="5" t="str">
        <f t="shared" si="8"/>
        <v>TRN1STM1</v>
      </c>
      <c r="J47" s="5" t="str">
        <f t="shared" si="9"/>
        <v>OLASTM1</v>
      </c>
      <c r="K47" s="5"/>
      <c r="L47" s="7"/>
      <c r="M47" s="5"/>
      <c r="N47" s="5"/>
      <c r="O47" s="5"/>
      <c r="P47" s="78"/>
      <c r="Q47" s="8" t="str">
        <f t="shared" si="11"/>
        <v>NDA2</v>
      </c>
      <c r="R47" s="40">
        <f t="shared" ref="R47:AE47" si="43">COUNTIF($I$2:$I$151,CONCATENATE($Q$47,R$32))</f>
        <v>0</v>
      </c>
      <c r="S47" s="40">
        <f t="shared" si="43"/>
        <v>0</v>
      </c>
      <c r="T47" s="40">
        <f t="shared" si="43"/>
        <v>1</v>
      </c>
      <c r="U47" s="40">
        <f t="shared" si="43"/>
        <v>0</v>
      </c>
      <c r="V47" s="40">
        <f t="shared" si="43"/>
        <v>0</v>
      </c>
      <c r="W47" s="40">
        <f t="shared" si="43"/>
        <v>0</v>
      </c>
      <c r="X47" s="40">
        <f t="shared" si="43"/>
        <v>0</v>
      </c>
      <c r="Y47" s="40">
        <f t="shared" si="43"/>
        <v>0</v>
      </c>
      <c r="Z47" s="40">
        <f t="shared" si="43"/>
        <v>0</v>
      </c>
      <c r="AA47" s="40">
        <f t="shared" si="43"/>
        <v>0</v>
      </c>
      <c r="AB47" s="40">
        <f t="shared" si="43"/>
        <v>0</v>
      </c>
      <c r="AC47" s="40">
        <f t="shared" si="43"/>
        <v>1</v>
      </c>
      <c r="AD47" s="40">
        <f t="shared" si="43"/>
        <v>0</v>
      </c>
      <c r="AE47" s="40">
        <f t="shared" si="43"/>
        <v>0</v>
      </c>
      <c r="AF47" s="10"/>
      <c r="AG47" s="40">
        <f t="shared" si="21"/>
        <v>1</v>
      </c>
      <c r="AH47" s="40">
        <f t="shared" si="22"/>
        <v>0</v>
      </c>
      <c r="AI47" s="40">
        <f t="shared" si="23"/>
        <v>0</v>
      </c>
      <c r="AJ47" s="40">
        <f t="shared" si="24"/>
        <v>0</v>
      </c>
      <c r="AK47" s="40">
        <f t="shared" si="25"/>
        <v>0</v>
      </c>
      <c r="AL47" s="40">
        <f t="shared" si="26"/>
        <v>0</v>
      </c>
      <c r="AM47" s="40">
        <f t="shared" si="27"/>
        <v>0</v>
      </c>
      <c r="AN47" s="40">
        <f t="shared" si="28"/>
        <v>0</v>
      </c>
      <c r="AO47" s="40">
        <f t="shared" si="29"/>
        <v>0</v>
      </c>
      <c r="AP47" s="40">
        <f t="shared" si="30"/>
        <v>0</v>
      </c>
      <c r="AQ47" s="40">
        <f t="shared" si="31"/>
        <v>1</v>
      </c>
      <c r="AR47" s="40">
        <f t="shared" si="32"/>
        <v>0</v>
      </c>
      <c r="AS47" s="40">
        <f t="shared" si="33"/>
        <v>1</v>
      </c>
      <c r="AT47" s="23">
        <f t="shared" si="34"/>
        <v>5</v>
      </c>
    </row>
    <row r="48" spans="1:46" ht="12.6" customHeight="1" x14ac:dyDescent="0.15">
      <c r="A48" s="29" t="s">
        <v>771</v>
      </c>
      <c r="B48" s="31">
        <f>VLOOKUP(A48,Master!$A:$H,2,FALSE)</f>
        <v>41244</v>
      </c>
      <c r="C48" s="65">
        <f>VLOOKUP(A48,Master!$A:$H,3,FALSE)</f>
        <v>0.66666666666666696</v>
      </c>
      <c r="D48" s="31" t="str">
        <f>VLOOKUP(A48,Master!$A:$H,4,FALSE)</f>
        <v>BRG</v>
      </c>
      <c r="E48" s="31" t="s">
        <v>9</v>
      </c>
      <c r="F48" s="31" t="s">
        <v>26</v>
      </c>
      <c r="G48" s="66">
        <f>VLOOKUP(A48,Master!$A:$H,7,FALSE)</f>
        <v>6</v>
      </c>
      <c r="H48" s="31" t="str">
        <f>VLOOKUP(A48,Master!$A:$H,8,FALSE)</f>
        <v>Boys</v>
      </c>
      <c r="I48" s="5" t="str">
        <f t="shared" si="8"/>
        <v>BRG2SPC1</v>
      </c>
      <c r="J48" s="5" t="str">
        <f t="shared" si="9"/>
        <v>BRGSPC1</v>
      </c>
      <c r="K48" s="5"/>
      <c r="L48" s="7"/>
      <c r="M48" s="5"/>
      <c r="N48" s="5"/>
      <c r="O48" s="5"/>
      <c r="P48" s="78"/>
      <c r="Q48" s="8" t="str">
        <f t="shared" si="11"/>
        <v>OLA1</v>
      </c>
      <c r="R48" s="40">
        <f t="shared" ref="R48:AF48" si="44">COUNTIF($I$2:$I$151,CONCATENATE($Q$48,R$32))</f>
        <v>0</v>
      </c>
      <c r="S48" s="40">
        <f t="shared" si="44"/>
        <v>0</v>
      </c>
      <c r="T48" s="40">
        <f t="shared" si="44"/>
        <v>0</v>
      </c>
      <c r="U48" s="40">
        <f t="shared" si="44"/>
        <v>0</v>
      </c>
      <c r="V48" s="40">
        <f t="shared" si="44"/>
        <v>0</v>
      </c>
      <c r="W48" s="40">
        <f t="shared" si="44"/>
        <v>1</v>
      </c>
      <c r="X48" s="40">
        <f t="shared" si="44"/>
        <v>0</v>
      </c>
      <c r="Y48" s="40">
        <f t="shared" si="44"/>
        <v>0</v>
      </c>
      <c r="Z48" s="40">
        <f t="shared" si="44"/>
        <v>1</v>
      </c>
      <c r="AA48" s="40">
        <f t="shared" si="44"/>
        <v>0</v>
      </c>
      <c r="AB48" s="40">
        <f t="shared" si="44"/>
        <v>1</v>
      </c>
      <c r="AC48" s="40">
        <f t="shared" si="44"/>
        <v>0</v>
      </c>
      <c r="AD48" s="40">
        <f t="shared" si="44"/>
        <v>0</v>
      </c>
      <c r="AE48" s="40">
        <f t="shared" si="44"/>
        <v>0</v>
      </c>
      <c r="AF48" s="40">
        <f t="shared" si="44"/>
        <v>0</v>
      </c>
      <c r="AG48" s="10"/>
      <c r="AH48" s="40">
        <f t="shared" si="22"/>
        <v>0</v>
      </c>
      <c r="AI48" s="40">
        <f t="shared" si="23"/>
        <v>0</v>
      </c>
      <c r="AJ48" s="40">
        <f t="shared" si="24"/>
        <v>0</v>
      </c>
      <c r="AK48" s="40">
        <f t="shared" si="25"/>
        <v>1</v>
      </c>
      <c r="AL48" s="40">
        <f t="shared" si="26"/>
        <v>0</v>
      </c>
      <c r="AM48" s="40">
        <f t="shared" si="27"/>
        <v>0</v>
      </c>
      <c r="AN48" s="40">
        <f t="shared" si="28"/>
        <v>0</v>
      </c>
      <c r="AO48" s="40">
        <f t="shared" si="29"/>
        <v>1</v>
      </c>
      <c r="AP48" s="40">
        <f t="shared" si="30"/>
        <v>0</v>
      </c>
      <c r="AQ48" s="40">
        <f t="shared" si="31"/>
        <v>1</v>
      </c>
      <c r="AR48" s="40">
        <f t="shared" si="32"/>
        <v>0</v>
      </c>
      <c r="AS48" s="40">
        <f t="shared" si="33"/>
        <v>0</v>
      </c>
      <c r="AT48" s="23">
        <f t="shared" si="34"/>
        <v>6</v>
      </c>
    </row>
    <row r="49" spans="1:46" ht="12.6" customHeight="1" x14ac:dyDescent="0.15">
      <c r="A49" s="29" t="s">
        <v>772</v>
      </c>
      <c r="B49" s="31">
        <f>VLOOKUP(A49,Master!$A:$H,2,FALSE)</f>
        <v>41244</v>
      </c>
      <c r="C49" s="65">
        <f>VLOOKUP(A49,Master!$A:$H,3,FALSE)</f>
        <v>0.66666666666666696</v>
      </c>
      <c r="D49" s="31" t="str">
        <f>VLOOKUP(A49,Master!$A:$H,4,FALSE)</f>
        <v>JUD</v>
      </c>
      <c r="E49" s="31" t="s">
        <v>13</v>
      </c>
      <c r="F49" s="31" t="s">
        <v>17</v>
      </c>
      <c r="G49" s="66">
        <f>VLOOKUP(A49,Master!$A:$H,7,FALSE)</f>
        <v>6</v>
      </c>
      <c r="H49" s="31" t="str">
        <f>VLOOKUP(A49,Master!$A:$H,8,FALSE)</f>
        <v>Boys</v>
      </c>
      <c r="I49" s="5" t="str">
        <f t="shared" si="8"/>
        <v>SJN2BYE</v>
      </c>
      <c r="J49" s="5" t="str">
        <f t="shared" si="9"/>
        <v>JUDBYE</v>
      </c>
      <c r="K49" s="5"/>
      <c r="L49" s="7"/>
      <c r="M49" s="5"/>
      <c r="N49" s="5"/>
      <c r="O49" s="5"/>
      <c r="P49" s="78"/>
      <c r="Q49" s="8" t="str">
        <f t="shared" si="11"/>
        <v>OLA2</v>
      </c>
      <c r="R49" s="40">
        <f t="shared" ref="R49:AG49" si="45">COUNTIF($I$2:$I$151,CONCATENATE($Q$49,R$32))</f>
        <v>0</v>
      </c>
      <c r="S49" s="40">
        <f t="shared" si="45"/>
        <v>1</v>
      </c>
      <c r="T49" s="40">
        <f t="shared" si="45"/>
        <v>0</v>
      </c>
      <c r="U49" s="40">
        <f t="shared" si="45"/>
        <v>0</v>
      </c>
      <c r="V49" s="40">
        <f t="shared" si="45"/>
        <v>0</v>
      </c>
      <c r="W49" s="40">
        <f t="shared" si="45"/>
        <v>0</v>
      </c>
      <c r="X49" s="40">
        <f t="shared" si="45"/>
        <v>0</v>
      </c>
      <c r="Y49" s="40">
        <f t="shared" si="45"/>
        <v>0</v>
      </c>
      <c r="Z49" s="40">
        <f t="shared" si="45"/>
        <v>0</v>
      </c>
      <c r="AA49" s="40">
        <f t="shared" si="45"/>
        <v>0</v>
      </c>
      <c r="AB49" s="40">
        <f t="shared" si="45"/>
        <v>0</v>
      </c>
      <c r="AC49" s="40">
        <f t="shared" si="45"/>
        <v>0</v>
      </c>
      <c r="AD49" s="40">
        <f t="shared" si="45"/>
        <v>1</v>
      </c>
      <c r="AE49" s="40">
        <f t="shared" si="45"/>
        <v>0</v>
      </c>
      <c r="AF49" s="40">
        <f t="shared" si="45"/>
        <v>0</v>
      </c>
      <c r="AG49" s="40">
        <f t="shared" si="45"/>
        <v>0</v>
      </c>
      <c r="AH49" s="10"/>
      <c r="AI49" s="40">
        <f t="shared" si="23"/>
        <v>0</v>
      </c>
      <c r="AJ49" s="40">
        <f t="shared" si="24"/>
        <v>0</v>
      </c>
      <c r="AK49" s="40">
        <f t="shared" si="25"/>
        <v>0</v>
      </c>
      <c r="AL49" s="40">
        <f t="shared" si="26"/>
        <v>1</v>
      </c>
      <c r="AM49" s="40">
        <f t="shared" si="27"/>
        <v>0</v>
      </c>
      <c r="AN49" s="40">
        <f t="shared" si="28"/>
        <v>0</v>
      </c>
      <c r="AO49" s="40">
        <f t="shared" si="29"/>
        <v>0</v>
      </c>
      <c r="AP49" s="40">
        <f t="shared" si="30"/>
        <v>0</v>
      </c>
      <c r="AQ49" s="40">
        <f t="shared" si="31"/>
        <v>1</v>
      </c>
      <c r="AR49" s="40">
        <f t="shared" si="32"/>
        <v>1</v>
      </c>
      <c r="AS49" s="40">
        <f t="shared" si="33"/>
        <v>0</v>
      </c>
      <c r="AT49" s="23">
        <f t="shared" si="34"/>
        <v>5</v>
      </c>
    </row>
    <row r="50" spans="1:46" ht="12.6" customHeight="1" x14ac:dyDescent="0.15">
      <c r="A50" s="29" t="s">
        <v>773</v>
      </c>
      <c r="B50" s="31">
        <f>VLOOKUP(A50,Master!$A:$H,2,FALSE)</f>
        <v>41244</v>
      </c>
      <c r="C50" s="65">
        <f>VLOOKUP(A50,Master!$A:$H,3,FALSE)</f>
        <v>0.625</v>
      </c>
      <c r="D50" s="31" t="str">
        <f>VLOOKUP(A50,Master!$A:$H,4,FALSE)</f>
        <v>SPC</v>
      </c>
      <c r="E50" s="31" t="s">
        <v>7</v>
      </c>
      <c r="F50" s="31" t="s">
        <v>16</v>
      </c>
      <c r="G50" s="66">
        <f>VLOOKUP(A50,Master!$A:$H,7,FALSE)</f>
        <v>6</v>
      </c>
      <c r="H50" s="31" t="str">
        <f>VLOOKUP(A50,Master!$A:$H,8,FALSE)</f>
        <v>Boys</v>
      </c>
      <c r="I50" s="5" t="str">
        <f t="shared" si="8"/>
        <v>BRG1CTK2</v>
      </c>
      <c r="J50" s="5" t="str">
        <f t="shared" si="9"/>
        <v>SPCCTK2</v>
      </c>
      <c r="K50" s="5"/>
      <c r="L50" s="7"/>
      <c r="M50" s="5"/>
      <c r="N50" s="5"/>
      <c r="O50" s="5"/>
      <c r="P50" s="78"/>
      <c r="Q50" s="8" t="str">
        <f t="shared" si="11"/>
        <v>SCL1</v>
      </c>
      <c r="R50" s="40">
        <f t="shared" ref="R50:AH50" si="46">COUNTIF($I$2:$I$151,CONCATENATE($Q$50,R$32))</f>
        <v>1</v>
      </c>
      <c r="S50" s="40">
        <f t="shared" si="46"/>
        <v>0</v>
      </c>
      <c r="T50" s="40">
        <f t="shared" si="46"/>
        <v>0</v>
      </c>
      <c r="U50" s="40">
        <f t="shared" si="46"/>
        <v>0</v>
      </c>
      <c r="V50" s="40">
        <f t="shared" si="46"/>
        <v>0</v>
      </c>
      <c r="W50" s="40">
        <f t="shared" si="46"/>
        <v>0</v>
      </c>
      <c r="X50" s="40">
        <f t="shared" si="46"/>
        <v>1</v>
      </c>
      <c r="Y50" s="40">
        <f t="shared" si="46"/>
        <v>0</v>
      </c>
      <c r="Z50" s="40">
        <f t="shared" si="46"/>
        <v>0</v>
      </c>
      <c r="AA50" s="40">
        <f t="shared" si="46"/>
        <v>0</v>
      </c>
      <c r="AB50" s="40">
        <f t="shared" si="46"/>
        <v>1</v>
      </c>
      <c r="AC50" s="40">
        <f t="shared" si="46"/>
        <v>0</v>
      </c>
      <c r="AD50" s="40">
        <f t="shared" si="46"/>
        <v>0</v>
      </c>
      <c r="AE50" s="40">
        <f t="shared" si="46"/>
        <v>0</v>
      </c>
      <c r="AF50" s="40">
        <f t="shared" si="46"/>
        <v>0</v>
      </c>
      <c r="AG50" s="40">
        <f t="shared" si="46"/>
        <v>0</v>
      </c>
      <c r="AH50" s="40">
        <f t="shared" si="46"/>
        <v>0</v>
      </c>
      <c r="AI50" s="10"/>
      <c r="AJ50" s="40">
        <f t="shared" si="24"/>
        <v>0</v>
      </c>
      <c r="AK50" s="40">
        <f t="shared" si="25"/>
        <v>0</v>
      </c>
      <c r="AL50" s="40">
        <f t="shared" si="26"/>
        <v>1</v>
      </c>
      <c r="AM50" s="40">
        <f t="shared" si="27"/>
        <v>0</v>
      </c>
      <c r="AN50" s="40">
        <f t="shared" si="28"/>
        <v>0</v>
      </c>
      <c r="AO50" s="40">
        <f t="shared" si="29"/>
        <v>0</v>
      </c>
      <c r="AP50" s="40">
        <f t="shared" si="30"/>
        <v>0</v>
      </c>
      <c r="AQ50" s="40">
        <f t="shared" si="31"/>
        <v>1</v>
      </c>
      <c r="AR50" s="40">
        <f t="shared" si="32"/>
        <v>0</v>
      </c>
      <c r="AS50" s="40">
        <f t="shared" si="33"/>
        <v>0</v>
      </c>
      <c r="AT50" s="23">
        <f t="shared" si="34"/>
        <v>5</v>
      </c>
    </row>
    <row r="51" spans="1:46" ht="12.6" customHeight="1" x14ac:dyDescent="0.15">
      <c r="A51" s="29" t="s">
        <v>774</v>
      </c>
      <c r="B51" s="31">
        <f>VLOOKUP(A51,Master!$A:$H,2,FALSE)</f>
        <v>41244</v>
      </c>
      <c r="C51" s="65">
        <f>VLOOKUP(A51,Master!$A:$H,3,FALSE)</f>
        <v>0.58333333333333304</v>
      </c>
      <c r="D51" s="31" t="str">
        <f>VLOOKUP(A51,Master!$A:$H,4,FALSE)</f>
        <v>SJN</v>
      </c>
      <c r="E51" s="31" t="s">
        <v>4</v>
      </c>
      <c r="F51" s="31" t="s">
        <v>45</v>
      </c>
      <c r="G51" s="66">
        <f>VLOOKUP(A51,Master!$A:$H,7,FALSE)</f>
        <v>6</v>
      </c>
      <c r="H51" s="31" t="str">
        <f>VLOOKUP(A51,Master!$A:$H,8,FALSE)</f>
        <v>Boys</v>
      </c>
      <c r="I51" s="5" t="str">
        <f t="shared" si="8"/>
        <v>CTK1HSP2</v>
      </c>
      <c r="J51" s="5" t="str">
        <f t="shared" si="9"/>
        <v>SJNHSP2</v>
      </c>
      <c r="K51" s="5"/>
      <c r="L51" s="7"/>
      <c r="M51" s="5"/>
      <c r="N51" s="5"/>
      <c r="O51" s="5"/>
      <c r="P51" s="78"/>
      <c r="Q51" s="8" t="str">
        <f t="shared" si="11"/>
        <v>SCL2</v>
      </c>
      <c r="R51" s="40">
        <f t="shared" ref="R51:AI51" si="47">COUNTIF($I$2:$I$151,CONCATENATE($Q$51,R$32))</f>
        <v>1</v>
      </c>
      <c r="S51" s="40">
        <f t="shared" si="47"/>
        <v>0</v>
      </c>
      <c r="T51" s="40">
        <f t="shared" si="47"/>
        <v>0</v>
      </c>
      <c r="U51" s="40">
        <f t="shared" si="47"/>
        <v>0</v>
      </c>
      <c r="V51" s="40">
        <f t="shared" si="47"/>
        <v>0</v>
      </c>
      <c r="W51" s="40">
        <f t="shared" si="47"/>
        <v>0</v>
      </c>
      <c r="X51" s="40">
        <f t="shared" si="47"/>
        <v>1</v>
      </c>
      <c r="Y51" s="40">
        <f t="shared" si="47"/>
        <v>0</v>
      </c>
      <c r="Z51" s="40">
        <f t="shared" si="47"/>
        <v>0</v>
      </c>
      <c r="AA51" s="40">
        <f t="shared" si="47"/>
        <v>0</v>
      </c>
      <c r="AB51" s="40">
        <f t="shared" si="47"/>
        <v>0</v>
      </c>
      <c r="AC51" s="40">
        <f t="shared" si="47"/>
        <v>1</v>
      </c>
      <c r="AD51" s="40">
        <f t="shared" si="47"/>
        <v>0</v>
      </c>
      <c r="AE51" s="40">
        <f t="shared" si="47"/>
        <v>0</v>
      </c>
      <c r="AF51" s="40">
        <f t="shared" si="47"/>
        <v>0</v>
      </c>
      <c r="AG51" s="40">
        <f t="shared" si="47"/>
        <v>0</v>
      </c>
      <c r="AH51" s="40">
        <f t="shared" si="47"/>
        <v>0</v>
      </c>
      <c r="AI51" s="40">
        <f t="shared" si="47"/>
        <v>0</v>
      </c>
      <c r="AJ51" s="10"/>
      <c r="AK51" s="40">
        <f t="shared" si="25"/>
        <v>0</v>
      </c>
      <c r="AL51" s="40">
        <f t="shared" si="26"/>
        <v>0</v>
      </c>
      <c r="AM51" s="40">
        <f t="shared" si="27"/>
        <v>0</v>
      </c>
      <c r="AN51" s="40">
        <f t="shared" si="28"/>
        <v>0</v>
      </c>
      <c r="AO51" s="40">
        <f t="shared" si="29"/>
        <v>1</v>
      </c>
      <c r="AP51" s="40">
        <f t="shared" si="30"/>
        <v>0</v>
      </c>
      <c r="AQ51" s="40">
        <f t="shared" si="31"/>
        <v>0</v>
      </c>
      <c r="AR51" s="40">
        <f t="shared" si="32"/>
        <v>1</v>
      </c>
      <c r="AS51" s="40">
        <f t="shared" si="33"/>
        <v>0</v>
      </c>
      <c r="AT51" s="23">
        <f t="shared" si="34"/>
        <v>5</v>
      </c>
    </row>
    <row r="52" spans="1:46" ht="12.6" customHeight="1" x14ac:dyDescent="0.15">
      <c r="A52" s="29" t="s">
        <v>775</v>
      </c>
      <c r="B52" s="31">
        <f>VLOOKUP(A52,Master!$A:$H,2,FALSE)</f>
        <v>41244</v>
      </c>
      <c r="C52" s="65">
        <f>VLOOKUP(A52,Master!$A:$H,3,FALSE)</f>
        <v>0.70833333333333304</v>
      </c>
      <c r="D52" s="31" t="str">
        <f>VLOOKUP(A52,Master!$A:$H,4,FALSE)</f>
        <v>CTK</v>
      </c>
      <c r="E52" s="31" t="s">
        <v>49</v>
      </c>
      <c r="F52" s="31" t="s">
        <v>43</v>
      </c>
      <c r="G52" s="66">
        <f>VLOOKUP(A52,Master!$A:$H,7,FALSE)</f>
        <v>6</v>
      </c>
      <c r="H52" s="31" t="str">
        <f>VLOOKUP(A52,Master!$A:$H,8,FALSE)</f>
        <v>Boys</v>
      </c>
      <c r="I52" s="5" t="str">
        <f t="shared" si="8"/>
        <v>SCS1JOE1</v>
      </c>
      <c r="J52" s="5" t="str">
        <f t="shared" si="9"/>
        <v>CTKJOE1</v>
      </c>
      <c r="K52" s="5"/>
      <c r="L52" s="7"/>
      <c r="M52" s="5"/>
      <c r="N52" s="5"/>
      <c r="O52" s="5"/>
      <c r="P52" s="78"/>
      <c r="Q52" s="8" t="str">
        <f t="shared" si="11"/>
        <v>SCS1</v>
      </c>
      <c r="R52" s="40">
        <f t="shared" ref="R52:AJ52" si="48">COUNTIF($I$2:$I$151,CONCATENATE($Q$52,R$32))</f>
        <v>0</v>
      </c>
      <c r="S52" s="40">
        <f t="shared" si="48"/>
        <v>0</v>
      </c>
      <c r="T52" s="40">
        <f t="shared" si="48"/>
        <v>0</v>
      </c>
      <c r="U52" s="40">
        <f t="shared" si="48"/>
        <v>0</v>
      </c>
      <c r="V52" s="40">
        <f t="shared" si="48"/>
        <v>1</v>
      </c>
      <c r="W52" s="40">
        <f t="shared" si="48"/>
        <v>0</v>
      </c>
      <c r="X52" s="40">
        <f t="shared" si="48"/>
        <v>0</v>
      </c>
      <c r="Y52" s="40">
        <f t="shared" si="48"/>
        <v>0</v>
      </c>
      <c r="Z52" s="40">
        <f t="shared" si="48"/>
        <v>1</v>
      </c>
      <c r="AA52" s="40">
        <f t="shared" si="48"/>
        <v>0</v>
      </c>
      <c r="AB52" s="40">
        <f t="shared" si="48"/>
        <v>0</v>
      </c>
      <c r="AC52" s="40">
        <f t="shared" si="48"/>
        <v>0</v>
      </c>
      <c r="AD52" s="40">
        <f t="shared" si="48"/>
        <v>0</v>
      </c>
      <c r="AE52" s="40">
        <f t="shared" si="48"/>
        <v>1</v>
      </c>
      <c r="AF52" s="40">
        <f t="shared" si="48"/>
        <v>1</v>
      </c>
      <c r="AG52" s="40">
        <f t="shared" si="48"/>
        <v>0</v>
      </c>
      <c r="AH52" s="40">
        <f t="shared" si="48"/>
        <v>0</v>
      </c>
      <c r="AI52" s="40">
        <f t="shared" si="48"/>
        <v>0</v>
      </c>
      <c r="AJ52" s="40">
        <f t="shared" si="48"/>
        <v>0</v>
      </c>
      <c r="AK52" s="10"/>
      <c r="AL52" s="40">
        <f t="shared" si="26"/>
        <v>0</v>
      </c>
      <c r="AM52" s="40">
        <f t="shared" si="27"/>
        <v>0</v>
      </c>
      <c r="AN52" s="40">
        <f t="shared" si="28"/>
        <v>0</v>
      </c>
      <c r="AO52" s="40">
        <f t="shared" si="29"/>
        <v>0</v>
      </c>
      <c r="AP52" s="40">
        <f t="shared" si="30"/>
        <v>0</v>
      </c>
      <c r="AQ52" s="40">
        <f t="shared" si="31"/>
        <v>0</v>
      </c>
      <c r="AR52" s="40">
        <f t="shared" si="32"/>
        <v>0</v>
      </c>
      <c r="AS52" s="40">
        <f t="shared" si="33"/>
        <v>1</v>
      </c>
      <c r="AT52" s="23">
        <f t="shared" si="34"/>
        <v>5</v>
      </c>
    </row>
    <row r="53" spans="1:46" ht="12.6" customHeight="1" x14ac:dyDescent="0.15">
      <c r="A53" s="29" t="s">
        <v>776</v>
      </c>
      <c r="B53" s="31">
        <f>VLOOKUP(A53,Master!$A:$H,2,FALSE)</f>
        <v>41244</v>
      </c>
      <c r="C53" s="65">
        <f>VLOOKUP(A53,Master!$A:$H,3,FALSE)</f>
        <v>0.625</v>
      </c>
      <c r="D53" s="31" t="str">
        <f>VLOOKUP(A53,Master!$A:$H,4,FALSE)</f>
        <v>BRG</v>
      </c>
      <c r="E53" s="31" t="s">
        <v>12</v>
      </c>
      <c r="F53" s="31" t="s">
        <v>50</v>
      </c>
      <c r="G53" s="66">
        <f>VLOOKUP(A53,Master!$A:$H,7,FALSE)</f>
        <v>6</v>
      </c>
      <c r="H53" s="31" t="str">
        <f>VLOOKUP(A53,Master!$A:$H,8,FALSE)</f>
        <v>Boys</v>
      </c>
      <c r="I53" s="5" t="str">
        <f t="shared" si="8"/>
        <v>JUD1NDA2</v>
      </c>
      <c r="J53" s="5" t="str">
        <f t="shared" si="9"/>
        <v>BRGNDA2</v>
      </c>
      <c r="K53" s="5"/>
      <c r="L53" s="7"/>
      <c r="M53" s="5"/>
      <c r="N53" s="5"/>
      <c r="O53" s="5"/>
      <c r="P53" s="78"/>
      <c r="Q53" s="8" t="str">
        <f t="shared" si="11"/>
        <v>SJN1</v>
      </c>
      <c r="R53" s="40">
        <f t="shared" ref="R53:AK53" si="49">COUNTIF($I$2:$I$151,CONCATENATE($Q$53,R$32))</f>
        <v>0</v>
      </c>
      <c r="S53" s="40">
        <f t="shared" si="49"/>
        <v>0</v>
      </c>
      <c r="T53" s="40">
        <f t="shared" si="49"/>
        <v>0</v>
      </c>
      <c r="U53" s="40">
        <f t="shared" si="49"/>
        <v>1</v>
      </c>
      <c r="V53" s="40">
        <f t="shared" si="49"/>
        <v>1</v>
      </c>
      <c r="W53" s="40">
        <f t="shared" si="49"/>
        <v>0</v>
      </c>
      <c r="X53" s="40">
        <f t="shared" si="49"/>
        <v>0</v>
      </c>
      <c r="Y53" s="40">
        <f t="shared" si="49"/>
        <v>0</v>
      </c>
      <c r="Z53" s="40">
        <f t="shared" si="49"/>
        <v>0</v>
      </c>
      <c r="AA53" s="40">
        <f t="shared" si="49"/>
        <v>0</v>
      </c>
      <c r="AB53" s="40">
        <f t="shared" si="49"/>
        <v>0</v>
      </c>
      <c r="AC53" s="40">
        <f t="shared" si="49"/>
        <v>0</v>
      </c>
      <c r="AD53" s="40">
        <f t="shared" si="49"/>
        <v>0</v>
      </c>
      <c r="AE53" s="40">
        <f t="shared" si="49"/>
        <v>0</v>
      </c>
      <c r="AF53" s="40">
        <f t="shared" si="49"/>
        <v>0</v>
      </c>
      <c r="AG53" s="40">
        <f t="shared" si="49"/>
        <v>1</v>
      </c>
      <c r="AH53" s="40">
        <f t="shared" si="49"/>
        <v>0</v>
      </c>
      <c r="AI53" s="40">
        <f t="shared" si="49"/>
        <v>0</v>
      </c>
      <c r="AJ53" s="40">
        <f t="shared" si="49"/>
        <v>1</v>
      </c>
      <c r="AK53" s="40">
        <f t="shared" si="49"/>
        <v>0</v>
      </c>
      <c r="AL53" s="10"/>
      <c r="AM53" s="40">
        <f t="shared" si="27"/>
        <v>0</v>
      </c>
      <c r="AN53" s="40">
        <f t="shared" si="28"/>
        <v>1</v>
      </c>
      <c r="AO53" s="40">
        <f t="shared" si="29"/>
        <v>0</v>
      </c>
      <c r="AP53" s="40">
        <f t="shared" si="30"/>
        <v>0</v>
      </c>
      <c r="AQ53" s="40">
        <f t="shared" si="31"/>
        <v>0</v>
      </c>
      <c r="AR53" s="40">
        <f t="shared" si="32"/>
        <v>0</v>
      </c>
      <c r="AS53" s="40">
        <f t="shared" si="33"/>
        <v>0</v>
      </c>
      <c r="AT53" s="23">
        <f t="shared" si="34"/>
        <v>5</v>
      </c>
    </row>
    <row r="54" spans="1:46" ht="12.6" customHeight="1" x14ac:dyDescent="0.15">
      <c r="A54" s="29" t="s">
        <v>777</v>
      </c>
      <c r="B54" s="31">
        <f>VLOOKUP(A54,Master!$A:$H,2,FALSE)</f>
        <v>41244</v>
      </c>
      <c r="C54" s="65">
        <f>VLOOKUP(A54,Master!$A:$H,3,FALSE)</f>
        <v>0.70833333333333304</v>
      </c>
      <c r="D54" s="31" t="str">
        <f>VLOOKUP(A54,Master!$A:$H,4,FALSE)</f>
        <v>OLA</v>
      </c>
      <c r="E54" s="31" t="s">
        <v>24</v>
      </c>
      <c r="F54" s="31" t="s">
        <v>20</v>
      </c>
      <c r="G54" s="66">
        <f>VLOOKUP(A54,Master!$A:$H,7,FALSE)</f>
        <v>6</v>
      </c>
      <c r="H54" s="31" t="str">
        <f>VLOOKUP(A54,Master!$A:$H,8,FALSE)</f>
        <v>Boys</v>
      </c>
      <c r="I54" s="5" t="str">
        <f t="shared" si="8"/>
        <v>JUD2OLA1</v>
      </c>
      <c r="J54" s="5" t="str">
        <f t="shared" si="9"/>
        <v>OLAOLA1</v>
      </c>
      <c r="K54" s="5"/>
      <c r="L54" s="7"/>
      <c r="M54" s="5"/>
      <c r="N54" s="5"/>
      <c r="O54" s="5"/>
      <c r="P54" s="78"/>
      <c r="Q54" s="8" t="str">
        <f t="shared" si="11"/>
        <v>SJN2</v>
      </c>
      <c r="R54" s="40">
        <f t="shared" ref="R54:AL54" si="50">COUNTIF($I$2:$I$151,CONCATENATE($Q$54,R$32))</f>
        <v>0</v>
      </c>
      <c r="S54" s="40">
        <f t="shared" si="50"/>
        <v>1</v>
      </c>
      <c r="T54" s="40">
        <f t="shared" si="50"/>
        <v>0</v>
      </c>
      <c r="U54" s="40">
        <f t="shared" si="50"/>
        <v>0</v>
      </c>
      <c r="V54" s="40">
        <f t="shared" si="50"/>
        <v>0</v>
      </c>
      <c r="W54" s="40">
        <f t="shared" si="50"/>
        <v>0</v>
      </c>
      <c r="X54" s="40">
        <f t="shared" si="50"/>
        <v>1</v>
      </c>
      <c r="Y54" s="40">
        <f t="shared" si="50"/>
        <v>0</v>
      </c>
      <c r="Z54" s="40">
        <f t="shared" si="50"/>
        <v>0</v>
      </c>
      <c r="AA54" s="40">
        <f t="shared" si="50"/>
        <v>0</v>
      </c>
      <c r="AB54" s="40">
        <f t="shared" si="50"/>
        <v>0</v>
      </c>
      <c r="AC54" s="40">
        <f t="shared" si="50"/>
        <v>0</v>
      </c>
      <c r="AD54" s="40">
        <f t="shared" si="50"/>
        <v>0</v>
      </c>
      <c r="AE54" s="40">
        <f t="shared" si="50"/>
        <v>0</v>
      </c>
      <c r="AF54" s="40">
        <f t="shared" si="50"/>
        <v>0</v>
      </c>
      <c r="AG54" s="40">
        <f t="shared" si="50"/>
        <v>0</v>
      </c>
      <c r="AH54" s="40">
        <f t="shared" si="50"/>
        <v>1</v>
      </c>
      <c r="AI54" s="40">
        <f t="shared" si="50"/>
        <v>0</v>
      </c>
      <c r="AJ54" s="40">
        <f t="shared" si="50"/>
        <v>0</v>
      </c>
      <c r="AK54" s="40">
        <f t="shared" si="50"/>
        <v>0</v>
      </c>
      <c r="AL54" s="40">
        <f t="shared" si="50"/>
        <v>0</v>
      </c>
      <c r="AM54" s="10"/>
      <c r="AN54" s="40">
        <f t="shared" si="28"/>
        <v>0</v>
      </c>
      <c r="AO54" s="40">
        <f t="shared" si="29"/>
        <v>0</v>
      </c>
      <c r="AP54" s="40">
        <f t="shared" si="30"/>
        <v>1</v>
      </c>
      <c r="AQ54" s="40">
        <f t="shared" si="31"/>
        <v>0</v>
      </c>
      <c r="AR54" s="40">
        <f t="shared" si="32"/>
        <v>0</v>
      </c>
      <c r="AS54" s="40">
        <f t="shared" si="33"/>
        <v>1</v>
      </c>
      <c r="AT54" s="23">
        <f t="shared" si="34"/>
        <v>5</v>
      </c>
    </row>
    <row r="55" spans="1:46" ht="12.6" customHeight="1" x14ac:dyDescent="0.15">
      <c r="A55" s="29" t="s">
        <v>778</v>
      </c>
      <c r="B55" s="31">
        <f>VLOOKUP(A55,Master!$A:$H,2,FALSE)</f>
        <v>41244</v>
      </c>
      <c r="C55" s="65">
        <f>VLOOKUP(A55,Master!$A:$H,3,FALSE)</f>
        <v>0.45833333333333331</v>
      </c>
      <c r="D55" s="31" t="str">
        <f>VLOOKUP(A55,Master!$A:$H,4,FALSE)</f>
        <v>HSP</v>
      </c>
      <c r="E55" s="31" t="s">
        <v>22</v>
      </c>
      <c r="F55" s="31" t="s">
        <v>48</v>
      </c>
      <c r="G55" s="66">
        <f>VLOOKUP(A55,Master!$A:$H,7,FALSE)</f>
        <v>6</v>
      </c>
      <c r="H55" s="31" t="str">
        <f>VLOOKUP(A55,Master!$A:$H,8,FALSE)</f>
        <v>Boys</v>
      </c>
      <c r="I55" s="5" t="str">
        <f t="shared" si="8"/>
        <v>STM2NDA1</v>
      </c>
      <c r="J55" s="5" t="str">
        <f t="shared" si="9"/>
        <v>HSPNDA1</v>
      </c>
      <c r="K55" s="5"/>
      <c r="L55" s="7"/>
      <c r="M55" s="5"/>
      <c r="N55" s="5"/>
      <c r="O55" s="5"/>
      <c r="P55" s="78"/>
      <c r="Q55" s="8" t="str">
        <f t="shared" si="11"/>
        <v>SPC1</v>
      </c>
      <c r="R55" s="40">
        <f t="shared" ref="R55:AM55" si="51">COUNTIF($I$2:$I$151,CONCATENATE($Q$55,R$32))</f>
        <v>1</v>
      </c>
      <c r="S55" s="40">
        <f t="shared" si="51"/>
        <v>0</v>
      </c>
      <c r="T55" s="40">
        <f t="shared" si="51"/>
        <v>0</v>
      </c>
      <c r="U55" s="40">
        <f t="shared" si="51"/>
        <v>0</v>
      </c>
      <c r="V55" s="40">
        <f t="shared" si="51"/>
        <v>0</v>
      </c>
      <c r="W55" s="40">
        <f t="shared" si="51"/>
        <v>0</v>
      </c>
      <c r="X55" s="40">
        <f t="shared" si="51"/>
        <v>0</v>
      </c>
      <c r="Y55" s="40">
        <f t="shared" si="51"/>
        <v>1</v>
      </c>
      <c r="Z55" s="40">
        <f t="shared" si="51"/>
        <v>0</v>
      </c>
      <c r="AA55" s="40">
        <f t="shared" si="51"/>
        <v>0</v>
      </c>
      <c r="AB55" s="40">
        <f t="shared" si="51"/>
        <v>0</v>
      </c>
      <c r="AC55" s="40">
        <f t="shared" si="51"/>
        <v>0</v>
      </c>
      <c r="AD55" s="40">
        <f t="shared" si="51"/>
        <v>0</v>
      </c>
      <c r="AE55" s="40">
        <f t="shared" si="51"/>
        <v>0</v>
      </c>
      <c r="AF55" s="40">
        <f t="shared" si="51"/>
        <v>0</v>
      </c>
      <c r="AG55" s="40">
        <f t="shared" si="51"/>
        <v>0</v>
      </c>
      <c r="AH55" s="40">
        <f t="shared" si="51"/>
        <v>0</v>
      </c>
      <c r="AI55" s="40">
        <f t="shared" si="51"/>
        <v>0</v>
      </c>
      <c r="AJ55" s="40">
        <f t="shared" si="51"/>
        <v>0</v>
      </c>
      <c r="AK55" s="40">
        <f t="shared" si="51"/>
        <v>0</v>
      </c>
      <c r="AL55" s="40">
        <f t="shared" si="51"/>
        <v>0</v>
      </c>
      <c r="AM55" s="40">
        <f t="shared" si="51"/>
        <v>1</v>
      </c>
      <c r="AN55" s="10"/>
      <c r="AO55" s="40">
        <f t="shared" si="29"/>
        <v>0</v>
      </c>
      <c r="AP55" s="40">
        <f t="shared" si="30"/>
        <v>0</v>
      </c>
      <c r="AQ55" s="40">
        <f t="shared" si="31"/>
        <v>0</v>
      </c>
      <c r="AR55" s="40">
        <f t="shared" si="32"/>
        <v>1</v>
      </c>
      <c r="AS55" s="40">
        <f t="shared" si="33"/>
        <v>1</v>
      </c>
      <c r="AT55" s="23">
        <f t="shared" si="34"/>
        <v>5</v>
      </c>
    </row>
    <row r="56" spans="1:46" ht="12.6" customHeight="1" x14ac:dyDescent="0.15">
      <c r="A56" s="29" t="s">
        <v>779</v>
      </c>
      <c r="B56" s="31">
        <f>VLOOKUP(A56,Master!$A:$H,2,FALSE)</f>
        <v>41244</v>
      </c>
      <c r="C56" s="65">
        <f>VLOOKUP(A56,Master!$A:$H,3,FALSE)</f>
        <v>0</v>
      </c>
      <c r="D56" s="31" t="str">
        <f>VLOOKUP(A56,Master!$A:$H,4,FALSE)</f>
        <v>BYE</v>
      </c>
      <c r="E56" s="31" t="s">
        <v>14</v>
      </c>
      <c r="F56" s="31" t="s">
        <v>46</v>
      </c>
      <c r="G56" s="66">
        <f>VLOOKUP(A56,Master!$A:$H,7,FALSE)</f>
        <v>6</v>
      </c>
      <c r="H56" s="31" t="str">
        <f>VLOOKUP(A56,Master!$A:$H,8,FALSE)</f>
        <v>Boys</v>
      </c>
      <c r="I56" s="5" t="str">
        <f t="shared" si="8"/>
        <v>SPC2JOE2</v>
      </c>
      <c r="J56" s="5" t="str">
        <f t="shared" si="9"/>
        <v>BYEJOE2</v>
      </c>
      <c r="K56" s="5"/>
      <c r="L56" s="7"/>
      <c r="P56" s="78"/>
      <c r="Q56" s="8" t="str">
        <f t="shared" si="11"/>
        <v>SPC2</v>
      </c>
      <c r="R56" s="40">
        <f t="shared" ref="R56:AN56" si="52">COUNTIF($I$2:$I$151,CONCATENATE($Q$56,R$32))</f>
        <v>0</v>
      </c>
      <c r="S56" s="40">
        <f t="shared" si="52"/>
        <v>0</v>
      </c>
      <c r="T56" s="40">
        <f t="shared" si="52"/>
        <v>0</v>
      </c>
      <c r="U56" s="40">
        <f t="shared" si="52"/>
        <v>0</v>
      </c>
      <c r="V56" s="40">
        <f t="shared" si="52"/>
        <v>0</v>
      </c>
      <c r="W56" s="40">
        <f t="shared" si="52"/>
        <v>0</v>
      </c>
      <c r="X56" s="40">
        <f t="shared" si="52"/>
        <v>0</v>
      </c>
      <c r="Y56" s="40">
        <f t="shared" si="52"/>
        <v>0</v>
      </c>
      <c r="Z56" s="40">
        <f t="shared" si="52"/>
        <v>0</v>
      </c>
      <c r="AA56" s="40">
        <f t="shared" si="52"/>
        <v>1</v>
      </c>
      <c r="AB56" s="40">
        <f t="shared" si="52"/>
        <v>0</v>
      </c>
      <c r="AC56" s="40">
        <f t="shared" si="52"/>
        <v>0</v>
      </c>
      <c r="AD56" s="40">
        <f t="shared" si="52"/>
        <v>0</v>
      </c>
      <c r="AE56" s="40">
        <f t="shared" si="52"/>
        <v>0</v>
      </c>
      <c r="AF56" s="40">
        <f t="shared" si="52"/>
        <v>1</v>
      </c>
      <c r="AG56" s="40">
        <f t="shared" si="52"/>
        <v>0</v>
      </c>
      <c r="AH56" s="40">
        <f t="shared" si="52"/>
        <v>1</v>
      </c>
      <c r="AI56" s="40">
        <f t="shared" si="52"/>
        <v>1</v>
      </c>
      <c r="AJ56" s="40">
        <f t="shared" si="52"/>
        <v>0</v>
      </c>
      <c r="AK56" s="40">
        <f t="shared" si="52"/>
        <v>0</v>
      </c>
      <c r="AL56" s="40">
        <f t="shared" si="52"/>
        <v>0</v>
      </c>
      <c r="AM56" s="40">
        <f t="shared" si="52"/>
        <v>0</v>
      </c>
      <c r="AN56" s="40">
        <f t="shared" si="52"/>
        <v>0</v>
      </c>
      <c r="AO56" s="10"/>
      <c r="AP56" s="40">
        <f t="shared" si="30"/>
        <v>1</v>
      </c>
      <c r="AQ56" s="40">
        <f t="shared" si="31"/>
        <v>0</v>
      </c>
      <c r="AR56" s="40">
        <f t="shared" si="32"/>
        <v>0</v>
      </c>
      <c r="AS56" s="40">
        <f t="shared" si="33"/>
        <v>0</v>
      </c>
      <c r="AT56" s="23">
        <f t="shared" si="34"/>
        <v>5</v>
      </c>
    </row>
    <row r="57" spans="1:46" ht="12.6" customHeight="1" x14ac:dyDescent="0.15">
      <c r="A57" s="29" t="s">
        <v>780</v>
      </c>
      <c r="B57" s="31">
        <f>VLOOKUP(A57,Master!$A:$H,2,FALSE)</f>
        <v>41244</v>
      </c>
      <c r="C57" s="65">
        <f>VLOOKUP(A57,Master!$A:$H,3,FALSE)</f>
        <v>0.58333333333333404</v>
      </c>
      <c r="D57" s="31" t="str">
        <f>VLOOKUP(A57,Master!$A:$H,4,FALSE)</f>
        <v>SCL</v>
      </c>
      <c r="E57" s="31" t="s">
        <v>19</v>
      </c>
      <c r="F57" s="31" t="s">
        <v>42</v>
      </c>
      <c r="G57" s="66">
        <f>VLOOKUP(A57,Master!$A:$H,7,FALSE)</f>
        <v>6</v>
      </c>
      <c r="H57" s="31" t="str">
        <f>VLOOKUP(A57,Master!$A:$H,8,FALSE)</f>
        <v>Boys</v>
      </c>
      <c r="I57" s="5" t="str">
        <f t="shared" si="8"/>
        <v>SJN1HSP1</v>
      </c>
      <c r="J57" s="5" t="str">
        <f t="shared" si="9"/>
        <v>SCLHSP1</v>
      </c>
      <c r="K57" s="5"/>
      <c r="L57" s="7"/>
      <c r="P57" s="78"/>
      <c r="Q57" s="8" t="str">
        <f t="shared" si="11"/>
        <v>STM1</v>
      </c>
      <c r="R57" s="40">
        <f t="shared" ref="R57:AO57" si="53">COUNTIF($I$2:$I$151,CONCATENATE($Q$57,R$32))</f>
        <v>0</v>
      </c>
      <c r="S57" s="40">
        <f t="shared" si="53"/>
        <v>1</v>
      </c>
      <c r="T57" s="40">
        <f t="shared" si="53"/>
        <v>0</v>
      </c>
      <c r="U57" s="40">
        <f t="shared" si="53"/>
        <v>0</v>
      </c>
      <c r="V57" s="40">
        <f t="shared" si="53"/>
        <v>0</v>
      </c>
      <c r="W57" s="40">
        <f t="shared" si="53"/>
        <v>0</v>
      </c>
      <c r="X57" s="40">
        <f t="shared" si="53"/>
        <v>1</v>
      </c>
      <c r="Y57" s="40">
        <f t="shared" si="53"/>
        <v>0</v>
      </c>
      <c r="Z57" s="40">
        <f t="shared" si="53"/>
        <v>0</v>
      </c>
      <c r="AA57" s="40">
        <f t="shared" si="53"/>
        <v>0</v>
      </c>
      <c r="AB57" s="40">
        <f t="shared" si="53"/>
        <v>0</v>
      </c>
      <c r="AC57" s="40">
        <f t="shared" si="53"/>
        <v>0</v>
      </c>
      <c r="AD57" s="40">
        <f t="shared" si="53"/>
        <v>1</v>
      </c>
      <c r="AE57" s="40">
        <f t="shared" si="53"/>
        <v>0</v>
      </c>
      <c r="AF57" s="40">
        <f t="shared" si="53"/>
        <v>0</v>
      </c>
      <c r="AG57" s="40">
        <f t="shared" si="53"/>
        <v>0</v>
      </c>
      <c r="AH57" s="40">
        <f t="shared" si="53"/>
        <v>0</v>
      </c>
      <c r="AI57" s="40">
        <f t="shared" si="53"/>
        <v>0</v>
      </c>
      <c r="AJ57" s="40">
        <f t="shared" si="53"/>
        <v>0</v>
      </c>
      <c r="AK57" s="40">
        <f t="shared" si="53"/>
        <v>0</v>
      </c>
      <c r="AL57" s="40">
        <f t="shared" si="53"/>
        <v>1</v>
      </c>
      <c r="AM57" s="40">
        <f t="shared" si="53"/>
        <v>0</v>
      </c>
      <c r="AN57" s="40">
        <f t="shared" si="53"/>
        <v>1</v>
      </c>
      <c r="AO57" s="40">
        <f t="shared" si="53"/>
        <v>0</v>
      </c>
      <c r="AP57" s="10"/>
      <c r="AQ57" s="40">
        <f t="shared" si="31"/>
        <v>0</v>
      </c>
      <c r="AR57" s="40">
        <f t="shared" si="32"/>
        <v>0</v>
      </c>
      <c r="AS57" s="40">
        <f t="shared" si="33"/>
        <v>0</v>
      </c>
      <c r="AT57" s="23">
        <f t="shared" si="34"/>
        <v>5</v>
      </c>
    </row>
    <row r="58" spans="1:46" ht="12.6" customHeight="1" x14ac:dyDescent="0.15">
      <c r="A58" s="29" t="s">
        <v>781</v>
      </c>
      <c r="B58" s="31">
        <f>VLOOKUP(A58,Master!$A:$H,2,FALSE)</f>
        <v>41251</v>
      </c>
      <c r="C58" s="65">
        <f>VLOOKUP(A58,Master!$A:$H,3,FALSE)</f>
        <v>0</v>
      </c>
      <c r="D58" s="31" t="str">
        <f>VLOOKUP(A58,Master!$A:$H,4,FALSE)</f>
        <v>BYE</v>
      </c>
      <c r="E58" s="31" t="s">
        <v>19</v>
      </c>
      <c r="F58" s="31" t="s">
        <v>16</v>
      </c>
      <c r="G58" s="66">
        <f>VLOOKUP(A58,Master!$A:$H,7,FALSE)</f>
        <v>6</v>
      </c>
      <c r="H58" s="31" t="str">
        <f>VLOOKUP(A58,Master!$A:$H,8,FALSE)</f>
        <v>Boys</v>
      </c>
      <c r="I58" s="5" t="str">
        <f t="shared" si="8"/>
        <v>SJN1CTK2</v>
      </c>
      <c r="J58" s="5" t="str">
        <f t="shared" si="9"/>
        <v>BYECTK2</v>
      </c>
      <c r="K58" s="5"/>
      <c r="L58" s="7"/>
      <c r="P58" s="78"/>
      <c r="Q58" s="8" t="str">
        <f t="shared" si="11"/>
        <v>STM2</v>
      </c>
      <c r="R58" s="40">
        <f t="shared" ref="R58:AP58" si="54">COUNTIF($I$2:$I$151,CONCATENATE($Q$58,R$32))</f>
        <v>0</v>
      </c>
      <c r="S58" s="40">
        <f t="shared" si="54"/>
        <v>0</v>
      </c>
      <c r="T58" s="40">
        <f t="shared" si="54"/>
        <v>0</v>
      </c>
      <c r="U58" s="40">
        <f t="shared" si="54"/>
        <v>1</v>
      </c>
      <c r="V58" s="40">
        <f t="shared" si="54"/>
        <v>1</v>
      </c>
      <c r="W58" s="40">
        <f t="shared" si="54"/>
        <v>0</v>
      </c>
      <c r="X58" s="40">
        <f t="shared" si="54"/>
        <v>0</v>
      </c>
      <c r="Y58" s="40">
        <f t="shared" si="54"/>
        <v>0</v>
      </c>
      <c r="Z58" s="40">
        <f t="shared" si="54"/>
        <v>1</v>
      </c>
      <c r="AA58" s="40">
        <f t="shared" si="54"/>
        <v>0</v>
      </c>
      <c r="AB58" s="40">
        <f t="shared" si="54"/>
        <v>0</v>
      </c>
      <c r="AC58" s="40">
        <f t="shared" si="54"/>
        <v>0</v>
      </c>
      <c r="AD58" s="40">
        <f t="shared" si="54"/>
        <v>0</v>
      </c>
      <c r="AE58" s="40">
        <f t="shared" si="54"/>
        <v>1</v>
      </c>
      <c r="AF58" s="40">
        <f t="shared" si="54"/>
        <v>0</v>
      </c>
      <c r="AG58" s="40">
        <f t="shared" si="54"/>
        <v>0</v>
      </c>
      <c r="AH58" s="40">
        <f t="shared" si="54"/>
        <v>0</v>
      </c>
      <c r="AI58" s="40">
        <f t="shared" si="54"/>
        <v>0</v>
      </c>
      <c r="AJ58" s="40">
        <f t="shared" si="54"/>
        <v>1</v>
      </c>
      <c r="AK58" s="40">
        <f t="shared" si="54"/>
        <v>0</v>
      </c>
      <c r="AL58" s="40">
        <f t="shared" si="54"/>
        <v>0</v>
      </c>
      <c r="AM58" s="40">
        <f t="shared" si="54"/>
        <v>0</v>
      </c>
      <c r="AN58" s="40">
        <f t="shared" si="54"/>
        <v>0</v>
      </c>
      <c r="AO58" s="40">
        <f t="shared" si="54"/>
        <v>0</v>
      </c>
      <c r="AP58" s="40">
        <f t="shared" si="54"/>
        <v>0</v>
      </c>
      <c r="AQ58" s="10"/>
      <c r="AR58" s="40">
        <f t="shared" si="32"/>
        <v>0</v>
      </c>
      <c r="AS58" s="40">
        <f t="shared" si="33"/>
        <v>0</v>
      </c>
      <c r="AT58" s="23">
        <f t="shared" si="34"/>
        <v>5</v>
      </c>
    </row>
    <row r="59" spans="1:46" ht="12.6" customHeight="1" x14ac:dyDescent="0.15">
      <c r="A59" s="29" t="s">
        <v>782</v>
      </c>
      <c r="B59" s="31">
        <f>VLOOKUP(A59,Master!$A:$H,2,FALSE)</f>
        <v>41251</v>
      </c>
      <c r="C59" s="65">
        <f>VLOOKUP(A59,Master!$A:$H,3,FALSE)</f>
        <v>0.625</v>
      </c>
      <c r="D59" s="31" t="str">
        <f>VLOOKUP(A59,Master!$A:$H,4,FALSE)</f>
        <v>IHM</v>
      </c>
      <c r="E59" s="31" t="s">
        <v>44</v>
      </c>
      <c r="F59" s="31" t="s">
        <v>7</v>
      </c>
      <c r="G59" s="66">
        <f>VLOOKUP(A59,Master!$A:$H,7,FALSE)</f>
        <v>6</v>
      </c>
      <c r="H59" s="31" t="str">
        <f>VLOOKUP(A59,Master!$A:$H,8,FALSE)</f>
        <v>Boys</v>
      </c>
      <c r="I59" s="5" t="str">
        <f t="shared" si="8"/>
        <v>SCL1BRG1</v>
      </c>
      <c r="J59" s="5" t="str">
        <f t="shared" si="9"/>
        <v>IHMBRG1</v>
      </c>
      <c r="K59" s="5"/>
      <c r="L59" s="7"/>
      <c r="P59" s="78"/>
      <c r="Q59" s="8" t="str">
        <f t="shared" si="11"/>
        <v>TRN1</v>
      </c>
      <c r="R59" s="40">
        <f t="shared" ref="R59:AQ59" si="55">COUNTIF($I$2:$I$151,CONCATENATE($Q$59,R$32))</f>
        <v>0</v>
      </c>
      <c r="S59" s="40">
        <f t="shared" si="55"/>
        <v>1</v>
      </c>
      <c r="T59" s="40">
        <f t="shared" si="55"/>
        <v>0</v>
      </c>
      <c r="U59" s="40">
        <f t="shared" si="55"/>
        <v>0</v>
      </c>
      <c r="V59" s="40">
        <f t="shared" si="55"/>
        <v>0</v>
      </c>
      <c r="W59" s="40">
        <f t="shared" si="55"/>
        <v>0</v>
      </c>
      <c r="X59" s="40">
        <f t="shared" si="55"/>
        <v>1</v>
      </c>
      <c r="Y59" s="40">
        <f t="shared" si="55"/>
        <v>0</v>
      </c>
      <c r="Z59" s="40">
        <f t="shared" si="55"/>
        <v>0</v>
      </c>
      <c r="AA59" s="40">
        <f t="shared" si="55"/>
        <v>0</v>
      </c>
      <c r="AB59" s="40">
        <f t="shared" si="55"/>
        <v>0</v>
      </c>
      <c r="AC59" s="40">
        <f t="shared" si="55"/>
        <v>0</v>
      </c>
      <c r="AD59" s="40">
        <f t="shared" si="55"/>
        <v>0</v>
      </c>
      <c r="AE59" s="40">
        <f t="shared" si="55"/>
        <v>0</v>
      </c>
      <c r="AF59" s="40">
        <f t="shared" si="55"/>
        <v>0</v>
      </c>
      <c r="AG59" s="40">
        <f t="shared" si="55"/>
        <v>0</v>
      </c>
      <c r="AH59" s="40">
        <f t="shared" si="55"/>
        <v>0</v>
      </c>
      <c r="AI59" s="40">
        <f t="shared" si="55"/>
        <v>1</v>
      </c>
      <c r="AJ59" s="40">
        <f t="shared" si="55"/>
        <v>0</v>
      </c>
      <c r="AK59" s="40">
        <f t="shared" si="55"/>
        <v>0</v>
      </c>
      <c r="AL59" s="40">
        <f t="shared" si="55"/>
        <v>0</v>
      </c>
      <c r="AM59" s="40">
        <f t="shared" si="55"/>
        <v>1</v>
      </c>
      <c r="AN59" s="40">
        <f t="shared" si="55"/>
        <v>0</v>
      </c>
      <c r="AO59" s="40">
        <f t="shared" si="55"/>
        <v>0</v>
      </c>
      <c r="AP59" s="40">
        <f t="shared" si="55"/>
        <v>1</v>
      </c>
      <c r="AQ59" s="40">
        <f t="shared" si="55"/>
        <v>0</v>
      </c>
      <c r="AR59" s="10"/>
      <c r="AS59" s="40">
        <f t="shared" si="33"/>
        <v>1</v>
      </c>
      <c r="AT59" s="23">
        <f t="shared" si="34"/>
        <v>6</v>
      </c>
    </row>
    <row r="60" spans="1:46" ht="12.6" customHeight="1" x14ac:dyDescent="0.15">
      <c r="A60" s="29" t="s">
        <v>783</v>
      </c>
      <c r="B60" s="31">
        <f>VLOOKUP(A60,Master!$A:$H,2,FALSE)</f>
        <v>41251</v>
      </c>
      <c r="C60" s="65">
        <f>VLOOKUP(A60,Master!$A:$H,3,FALSE)</f>
        <v>0.54166666666666696</v>
      </c>
      <c r="D60" s="31" t="str">
        <f>VLOOKUP(A60,Master!$A:$H,4,FALSE)</f>
        <v>HSP</v>
      </c>
      <c r="E60" s="31" t="s">
        <v>23</v>
      </c>
      <c r="F60" s="31" t="s">
        <v>61</v>
      </c>
      <c r="G60" s="66">
        <f>VLOOKUP(A60,Master!$A:$H,7,FALSE)</f>
        <v>6</v>
      </c>
      <c r="H60" s="31" t="str">
        <f>VLOOKUP(A60,Master!$A:$H,8,FALSE)</f>
        <v>Boys</v>
      </c>
      <c r="I60" s="5" t="str">
        <f t="shared" si="8"/>
        <v>JUD3SCL2</v>
      </c>
      <c r="J60" s="5" t="str">
        <f t="shared" si="9"/>
        <v>HSPSCL2</v>
      </c>
      <c r="K60" s="5"/>
      <c r="L60" s="7"/>
      <c r="P60" s="79"/>
      <c r="Q60" s="8" t="str">
        <f t="shared" si="11"/>
        <v>BYE</v>
      </c>
      <c r="R60" s="40">
        <f t="shared" ref="R60:AR60" si="56">COUNTIF($I$2:$I$151,CONCATENATE($Q$60,R$32))</f>
        <v>0</v>
      </c>
      <c r="S60" s="40">
        <f t="shared" si="56"/>
        <v>0</v>
      </c>
      <c r="T60" s="40">
        <f t="shared" si="56"/>
        <v>0</v>
      </c>
      <c r="U60" s="40">
        <f t="shared" si="56"/>
        <v>0</v>
      </c>
      <c r="V60" s="40">
        <f t="shared" si="56"/>
        <v>0</v>
      </c>
      <c r="W60" s="40">
        <f t="shared" si="56"/>
        <v>0</v>
      </c>
      <c r="X60" s="40">
        <f t="shared" si="56"/>
        <v>0</v>
      </c>
      <c r="Y60" s="40">
        <f t="shared" si="56"/>
        <v>0</v>
      </c>
      <c r="Z60" s="40">
        <f t="shared" si="56"/>
        <v>0</v>
      </c>
      <c r="AA60" s="40">
        <f t="shared" si="56"/>
        <v>0</v>
      </c>
      <c r="AB60" s="40">
        <f t="shared" si="56"/>
        <v>0</v>
      </c>
      <c r="AC60" s="40">
        <f t="shared" si="56"/>
        <v>0</v>
      </c>
      <c r="AD60" s="40">
        <f t="shared" si="56"/>
        <v>0</v>
      </c>
      <c r="AE60" s="40">
        <f t="shared" si="56"/>
        <v>0</v>
      </c>
      <c r="AF60" s="40">
        <f t="shared" si="56"/>
        <v>0</v>
      </c>
      <c r="AG60" s="40">
        <f t="shared" si="56"/>
        <v>0</v>
      </c>
      <c r="AH60" s="40">
        <f t="shared" si="56"/>
        <v>0</v>
      </c>
      <c r="AI60" s="40">
        <f t="shared" si="56"/>
        <v>0</v>
      </c>
      <c r="AJ60" s="40">
        <f t="shared" si="56"/>
        <v>0</v>
      </c>
      <c r="AK60" s="40">
        <f t="shared" si="56"/>
        <v>0</v>
      </c>
      <c r="AL60" s="40">
        <f t="shared" si="56"/>
        <v>0</v>
      </c>
      <c r="AM60" s="40">
        <f t="shared" si="56"/>
        <v>0</v>
      </c>
      <c r="AN60" s="40">
        <f t="shared" si="56"/>
        <v>0</v>
      </c>
      <c r="AO60" s="40">
        <f t="shared" si="56"/>
        <v>0</v>
      </c>
      <c r="AP60" s="40">
        <f t="shared" si="56"/>
        <v>0</v>
      </c>
      <c r="AQ60" s="40">
        <f t="shared" si="56"/>
        <v>0</v>
      </c>
      <c r="AR60" s="40">
        <f t="shared" si="56"/>
        <v>0</v>
      </c>
      <c r="AS60" s="10"/>
      <c r="AT60" s="23">
        <f t="shared" si="34"/>
        <v>0</v>
      </c>
    </row>
    <row r="61" spans="1:46" ht="12.6" customHeight="1" x14ac:dyDescent="0.2">
      <c r="A61" s="29" t="s">
        <v>784</v>
      </c>
      <c r="B61" s="31">
        <f>VLOOKUP(A61,Master!$A:$H,2,FALSE)</f>
        <v>41251</v>
      </c>
      <c r="C61" s="65">
        <f>VLOOKUP(A61,Master!$A:$H,3,FALSE)</f>
        <v>0.625</v>
      </c>
      <c r="D61" s="31" t="str">
        <f>VLOOKUP(A61,Master!$A:$H,4,FALSE)</f>
        <v>SJN</v>
      </c>
      <c r="E61" s="31" t="s">
        <v>6</v>
      </c>
      <c r="F61" s="31" t="s">
        <v>25</v>
      </c>
      <c r="G61" s="66">
        <f>VLOOKUP(A61,Master!$A:$H,7,FALSE)</f>
        <v>6</v>
      </c>
      <c r="H61" s="31" t="str">
        <f>VLOOKUP(A61,Master!$A:$H,8,FALSE)</f>
        <v>Boys</v>
      </c>
      <c r="I61" s="5" t="str">
        <f t="shared" si="8"/>
        <v>IHM2OLA2</v>
      </c>
      <c r="J61" s="5" t="str">
        <f t="shared" si="9"/>
        <v>SJNOLA2</v>
      </c>
      <c r="K61" s="5"/>
      <c r="L61" s="7"/>
      <c r="P61"/>
      <c r="Q61" s="55" t="s">
        <v>29</v>
      </c>
      <c r="R61" s="9">
        <f t="shared" ref="R61:AS61" si="57">SUM(R33:R60)</f>
        <v>5</v>
      </c>
      <c r="S61" s="9">
        <f t="shared" si="57"/>
        <v>5</v>
      </c>
      <c r="T61" s="9">
        <f t="shared" si="57"/>
        <v>5</v>
      </c>
      <c r="U61" s="9">
        <f t="shared" si="57"/>
        <v>5</v>
      </c>
      <c r="V61" s="9">
        <f t="shared" si="57"/>
        <v>5</v>
      </c>
      <c r="W61" s="9">
        <f t="shared" si="57"/>
        <v>5</v>
      </c>
      <c r="X61" s="9">
        <f t="shared" si="57"/>
        <v>5</v>
      </c>
      <c r="Y61" s="9">
        <f t="shared" si="57"/>
        <v>3</v>
      </c>
      <c r="Z61" s="9">
        <f t="shared" si="57"/>
        <v>4</v>
      </c>
      <c r="AA61" s="9">
        <f t="shared" si="57"/>
        <v>5</v>
      </c>
      <c r="AB61" s="9">
        <f t="shared" si="57"/>
        <v>5</v>
      </c>
      <c r="AC61" s="9">
        <f t="shared" si="57"/>
        <v>5</v>
      </c>
      <c r="AD61" s="9">
        <f t="shared" si="57"/>
        <v>5</v>
      </c>
      <c r="AE61" s="9">
        <f t="shared" si="57"/>
        <v>5</v>
      </c>
      <c r="AF61" s="9">
        <f t="shared" si="57"/>
        <v>5</v>
      </c>
      <c r="AG61" s="9">
        <f t="shared" si="57"/>
        <v>4</v>
      </c>
      <c r="AH61" s="9">
        <f t="shared" si="57"/>
        <v>5</v>
      </c>
      <c r="AI61" s="9">
        <f t="shared" si="57"/>
        <v>5</v>
      </c>
      <c r="AJ61" s="9">
        <f t="shared" si="57"/>
        <v>5</v>
      </c>
      <c r="AK61" s="9">
        <f t="shared" si="57"/>
        <v>5</v>
      </c>
      <c r="AL61" s="9">
        <f t="shared" si="57"/>
        <v>5</v>
      </c>
      <c r="AM61" s="9">
        <f t="shared" si="57"/>
        <v>5</v>
      </c>
      <c r="AN61" s="9">
        <f t="shared" si="57"/>
        <v>5</v>
      </c>
      <c r="AO61" s="9">
        <f t="shared" si="57"/>
        <v>5</v>
      </c>
      <c r="AP61" s="9">
        <f t="shared" si="57"/>
        <v>5</v>
      </c>
      <c r="AQ61" s="9">
        <f t="shared" si="57"/>
        <v>5</v>
      </c>
      <c r="AR61" s="9">
        <f t="shared" si="57"/>
        <v>4</v>
      </c>
      <c r="AS61" s="9">
        <f t="shared" si="57"/>
        <v>10</v>
      </c>
      <c r="AT61" s="23">
        <f t="shared" si="34"/>
        <v>140</v>
      </c>
    </row>
    <row r="62" spans="1:46" ht="12.6" customHeight="1" x14ac:dyDescent="0.2">
      <c r="A62" s="29" t="s">
        <v>785</v>
      </c>
      <c r="B62" s="31">
        <f>VLOOKUP(A62,Master!$A:$H,2,FALSE)</f>
        <v>41251</v>
      </c>
      <c r="C62" s="65">
        <f>VLOOKUP(A62,Master!$A:$H,3,FALSE)</f>
        <v>0.58333333333333304</v>
      </c>
      <c r="D62" s="31" t="str">
        <f>VLOOKUP(A62,Master!$A:$H,4,FALSE)</f>
        <v>JUD</v>
      </c>
      <c r="E62" s="31" t="s">
        <v>18</v>
      </c>
      <c r="F62" s="31" t="s">
        <v>15</v>
      </c>
      <c r="G62" s="66">
        <f>VLOOKUP(A62,Master!$A:$H,7,FALSE)</f>
        <v>6</v>
      </c>
      <c r="H62" s="31" t="str">
        <f>VLOOKUP(A62,Master!$A:$H,8,FALSE)</f>
        <v>Boys</v>
      </c>
      <c r="I62" s="5" t="str">
        <f t="shared" si="8"/>
        <v>STM1IHM1</v>
      </c>
      <c r="J62" s="5" t="str">
        <f t="shared" si="9"/>
        <v>JUDIHM1</v>
      </c>
      <c r="K62" s="5"/>
      <c r="L62" s="7"/>
      <c r="P62"/>
    </row>
    <row r="63" spans="1:46" ht="12.6" customHeight="1" x14ac:dyDescent="0.2">
      <c r="A63" s="29" t="s">
        <v>786</v>
      </c>
      <c r="B63" s="31">
        <f>VLOOKUP(A63,Master!$A:$H,2,FALSE)</f>
        <v>41251</v>
      </c>
      <c r="C63" s="65">
        <f>VLOOKUP(A63,Master!$A:$H,3,FALSE)</f>
        <v>0.66666666666666696</v>
      </c>
      <c r="D63" s="31" t="str">
        <f>VLOOKUP(A63,Master!$A:$H,4,FALSE)</f>
        <v>CTK</v>
      </c>
      <c r="E63" s="31" t="s">
        <v>26</v>
      </c>
      <c r="F63" s="31" t="s">
        <v>60</v>
      </c>
      <c r="G63" s="66">
        <f>VLOOKUP(A63,Master!$A:$H,7,FALSE)</f>
        <v>6</v>
      </c>
      <c r="H63" s="31" t="str">
        <f>VLOOKUP(A63,Master!$A:$H,8,FALSE)</f>
        <v>Boys</v>
      </c>
      <c r="I63" s="5" t="str">
        <f t="shared" si="8"/>
        <v>SPC1TRN1</v>
      </c>
      <c r="J63" s="5" t="str">
        <f t="shared" si="9"/>
        <v>CTKTRN1</v>
      </c>
      <c r="K63" s="5"/>
      <c r="L63" s="7"/>
      <c r="P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46" ht="12.6" customHeight="1" x14ac:dyDescent="0.2">
      <c r="A64" s="29" t="s">
        <v>787</v>
      </c>
      <c r="B64" s="31">
        <f>VLOOKUP(A64,Master!$A:$H,2,FALSE)</f>
        <v>41251</v>
      </c>
      <c r="C64" s="65">
        <f>VLOOKUP(A64,Master!$A:$H,3,FALSE)</f>
        <v>0.66666666666666696</v>
      </c>
      <c r="D64" s="31" t="str">
        <f>VLOOKUP(A64,Master!$A:$H,4,FALSE)</f>
        <v>BRG</v>
      </c>
      <c r="E64" s="31" t="s">
        <v>13</v>
      </c>
      <c r="F64" s="31" t="s">
        <v>9</v>
      </c>
      <c r="G64" s="66">
        <f>VLOOKUP(A64,Master!$A:$H,7,FALSE)</f>
        <v>6</v>
      </c>
      <c r="H64" s="31" t="str">
        <f>VLOOKUP(A64,Master!$A:$H,8,FALSE)</f>
        <v>Boys</v>
      </c>
      <c r="I64" s="5" t="str">
        <f t="shared" si="8"/>
        <v>SJN2BRG2</v>
      </c>
      <c r="J64" s="5" t="str">
        <f t="shared" si="9"/>
        <v>BRGBRG2</v>
      </c>
      <c r="K64" s="5"/>
      <c r="L64" s="7"/>
      <c r="P64"/>
      <c r="Q64" s="9"/>
      <c r="R64" s="10" t="str">
        <f>P2</f>
        <v>BRG1</v>
      </c>
      <c r="S64" s="10" t="str">
        <f>P3</f>
        <v>BRG2</v>
      </c>
      <c r="T64" s="10" t="str">
        <f>P4</f>
        <v>CTK1</v>
      </c>
      <c r="U64" s="10" t="str">
        <f>P5</f>
        <v>CTK2</v>
      </c>
      <c r="V64" s="10" t="str">
        <f>P6</f>
        <v>HSP1</v>
      </c>
      <c r="W64" s="10" t="str">
        <f>P7</f>
        <v>HSP2</v>
      </c>
      <c r="X64" s="10" t="str">
        <f>P8</f>
        <v>IHM1</v>
      </c>
      <c r="Y64" s="10" t="str">
        <f>P9</f>
        <v>IHM2</v>
      </c>
      <c r="Z64" s="10" t="str">
        <f>P10</f>
        <v>JOE1</v>
      </c>
      <c r="AA64" s="10" t="str">
        <f>P11</f>
        <v>JOE2</v>
      </c>
      <c r="AB64" s="10" t="str">
        <f>P12</f>
        <v>JUD1</v>
      </c>
      <c r="AC64" s="10" t="str">
        <f>P13</f>
        <v>JUD2</v>
      </c>
      <c r="AD64" s="10" t="str">
        <f>P14</f>
        <v>JUD3</v>
      </c>
      <c r="AE64" s="10" t="str">
        <f>P15</f>
        <v>NDA1</v>
      </c>
      <c r="AF64" s="10" t="str">
        <f>P16</f>
        <v>NDA2</v>
      </c>
      <c r="AG64" s="10" t="str">
        <f>P17</f>
        <v>OLA1</v>
      </c>
      <c r="AH64" s="10" t="str">
        <f>P18</f>
        <v>OLA2</v>
      </c>
      <c r="AI64" s="10" t="str">
        <f>P19</f>
        <v>SCL1</v>
      </c>
      <c r="AJ64" s="10" t="str">
        <f>P20</f>
        <v>SCL2</v>
      </c>
      <c r="AK64" s="10" t="str">
        <f>P21</f>
        <v>SCS1</v>
      </c>
      <c r="AL64" s="10" t="str">
        <f>P22</f>
        <v>SJN1</v>
      </c>
      <c r="AM64" s="10" t="str">
        <f>P23</f>
        <v>SJN2</v>
      </c>
      <c r="AN64" s="10" t="str">
        <f>P24</f>
        <v>SPC1</v>
      </c>
      <c r="AO64" s="10" t="str">
        <f>P25</f>
        <v>SPC2</v>
      </c>
      <c r="AP64" s="10" t="str">
        <f>P26</f>
        <v>STM1</v>
      </c>
      <c r="AQ64" s="10" t="str">
        <f>P27</f>
        <v>STM2</v>
      </c>
      <c r="AR64" s="10" t="str">
        <f>P28</f>
        <v>TRN1</v>
      </c>
      <c r="AS64" s="10" t="str">
        <f>P29</f>
        <v>BYE</v>
      </c>
      <c r="AT64" s="10" t="s">
        <v>29</v>
      </c>
    </row>
    <row r="65" spans="1:46" ht="12.6" customHeight="1" x14ac:dyDescent="0.15">
      <c r="A65" s="29" t="s">
        <v>788</v>
      </c>
      <c r="B65" s="31">
        <f>VLOOKUP(A65,Master!$A:$H,2,FALSE)</f>
        <v>41251</v>
      </c>
      <c r="C65" s="65">
        <f>VLOOKUP(A65,Master!$A:$H,3,FALSE)</f>
        <v>0.625</v>
      </c>
      <c r="D65" s="31" t="str">
        <f>VLOOKUP(A65,Master!$A:$H,4,FALSE)</f>
        <v>JOE</v>
      </c>
      <c r="E65" s="31" t="s">
        <v>42</v>
      </c>
      <c r="F65" s="31" t="s">
        <v>14</v>
      </c>
      <c r="G65" s="66">
        <f>VLOOKUP(A65,Master!$A:$H,7,FALSE)</f>
        <v>6</v>
      </c>
      <c r="H65" s="31" t="str">
        <f>VLOOKUP(A65,Master!$A:$H,8,FALSE)</f>
        <v>Boys</v>
      </c>
      <c r="I65" s="5" t="str">
        <f t="shared" si="8"/>
        <v>HSP1SPC2</v>
      </c>
      <c r="J65" s="5" t="str">
        <f t="shared" si="9"/>
        <v>JOESPC2</v>
      </c>
      <c r="K65" s="5"/>
      <c r="L65" s="7"/>
      <c r="M65" s="51"/>
      <c r="N65" s="51"/>
      <c r="O65" s="51"/>
      <c r="P65" s="51">
        <f>SUM(AB65:AD65)</f>
        <v>0</v>
      </c>
      <c r="Q65" s="8" t="str">
        <f t="shared" ref="Q65:Q92" si="58">P2</f>
        <v>BRG1</v>
      </c>
      <c r="R65" s="58">
        <f t="shared" ref="R65:AG80" si="59">SUM(COUNTIF($I$2:$I$151,CONCATENATE($Q65,R$64))+COUNTIF($I$2:$I$151,CONCATENATE(R$64,$Q65)))</f>
        <v>0</v>
      </c>
      <c r="S65" s="58">
        <f t="shared" si="59"/>
        <v>0</v>
      </c>
      <c r="T65" s="57">
        <f t="shared" si="59"/>
        <v>0</v>
      </c>
      <c r="U65" s="57">
        <f t="shared" si="59"/>
        <v>1</v>
      </c>
      <c r="V65" s="57">
        <f t="shared" si="59"/>
        <v>1</v>
      </c>
      <c r="W65" s="57">
        <f t="shared" si="59"/>
        <v>0</v>
      </c>
      <c r="X65" s="57">
        <f t="shared" si="59"/>
        <v>0</v>
      </c>
      <c r="Y65" s="57">
        <f t="shared" si="59"/>
        <v>0</v>
      </c>
      <c r="Z65" s="57">
        <f t="shared" si="59"/>
        <v>0</v>
      </c>
      <c r="AA65" s="57">
        <f t="shared" si="59"/>
        <v>1</v>
      </c>
      <c r="AB65" s="57">
        <f t="shared" si="59"/>
        <v>0</v>
      </c>
      <c r="AC65" s="57">
        <f t="shared" si="59"/>
        <v>0</v>
      </c>
      <c r="AD65" s="57">
        <f t="shared" si="59"/>
        <v>0</v>
      </c>
      <c r="AE65" s="57">
        <f t="shared" si="59"/>
        <v>1</v>
      </c>
      <c r="AF65" s="57">
        <f t="shared" si="59"/>
        <v>0</v>
      </c>
      <c r="AG65" s="57">
        <f t="shared" si="59"/>
        <v>0</v>
      </c>
      <c r="AH65" s="57">
        <f t="shared" ref="AH65:AS80" si="60">SUM(COUNTIF($I$2:$I$151,CONCATENATE($Q65,AH$64))+COUNTIF($I$2:$I$151,CONCATENATE(AH$64,$Q65)))</f>
        <v>1</v>
      </c>
      <c r="AI65" s="57">
        <f t="shared" si="60"/>
        <v>1</v>
      </c>
      <c r="AJ65" s="57">
        <f t="shared" si="60"/>
        <v>1</v>
      </c>
      <c r="AK65" s="57">
        <f t="shared" si="60"/>
        <v>0</v>
      </c>
      <c r="AL65" s="57">
        <f t="shared" si="60"/>
        <v>0</v>
      </c>
      <c r="AM65" s="57">
        <f t="shared" si="60"/>
        <v>1</v>
      </c>
      <c r="AN65" s="57">
        <f t="shared" si="60"/>
        <v>1</v>
      </c>
      <c r="AO65" s="57">
        <f t="shared" si="60"/>
        <v>0</v>
      </c>
      <c r="AP65" s="57">
        <f t="shared" si="60"/>
        <v>1</v>
      </c>
      <c r="AQ65" s="57">
        <f t="shared" si="60"/>
        <v>0</v>
      </c>
      <c r="AR65" s="57">
        <f t="shared" si="60"/>
        <v>0</v>
      </c>
      <c r="AS65" s="57">
        <f t="shared" si="60"/>
        <v>0</v>
      </c>
      <c r="AT65" s="23">
        <f t="shared" ref="AT65:AT92" si="61">SUM(R65:AS65)</f>
        <v>10</v>
      </c>
    </row>
    <row r="66" spans="1:46" ht="12.6" customHeight="1" x14ac:dyDescent="0.15">
      <c r="A66" s="29" t="s">
        <v>789</v>
      </c>
      <c r="B66" s="31">
        <f>VLOOKUP(A66,Master!$A:$H,2,FALSE)</f>
        <v>41251</v>
      </c>
      <c r="C66" s="65">
        <f>VLOOKUP(A66,Master!$A:$H,3,FALSE)</f>
        <v>0.66666666666666696</v>
      </c>
      <c r="D66" s="31" t="str">
        <f>VLOOKUP(A66,Master!$A:$H,4,FALSE)</f>
        <v>SJN</v>
      </c>
      <c r="E66" s="31" t="s">
        <v>45</v>
      </c>
      <c r="F66" s="31" t="s">
        <v>17</v>
      </c>
      <c r="G66" s="66">
        <f>VLOOKUP(A66,Master!$A:$H,7,FALSE)</f>
        <v>6</v>
      </c>
      <c r="H66" s="31" t="str">
        <f>VLOOKUP(A66,Master!$A:$H,8,FALSE)</f>
        <v>Boys</v>
      </c>
      <c r="I66" s="5" t="str">
        <f t="shared" si="8"/>
        <v>HSP2BYE</v>
      </c>
      <c r="J66" s="5" t="str">
        <f t="shared" si="9"/>
        <v>SJNBYE</v>
      </c>
      <c r="K66" s="5"/>
      <c r="L66" s="7"/>
      <c r="M66" s="51"/>
      <c r="N66" s="51"/>
      <c r="O66" s="51"/>
      <c r="P66" s="51">
        <f t="shared" ref="P66:P92" si="62">SUM(AB66:AD66)</f>
        <v>1</v>
      </c>
      <c r="Q66" s="8" t="str">
        <f t="shared" si="58"/>
        <v>BRG2</v>
      </c>
      <c r="R66" s="58">
        <f t="shared" si="59"/>
        <v>0</v>
      </c>
      <c r="S66" s="58">
        <f t="shared" si="59"/>
        <v>0</v>
      </c>
      <c r="T66" s="57">
        <f t="shared" si="59"/>
        <v>0</v>
      </c>
      <c r="U66" s="57">
        <f t="shared" si="59"/>
        <v>0</v>
      </c>
      <c r="V66" s="57">
        <f t="shared" si="59"/>
        <v>0</v>
      </c>
      <c r="W66" s="57">
        <f t="shared" si="59"/>
        <v>0</v>
      </c>
      <c r="X66" s="57">
        <f t="shared" si="59"/>
        <v>1</v>
      </c>
      <c r="Y66" s="57">
        <f t="shared" si="59"/>
        <v>1</v>
      </c>
      <c r="Z66" s="57">
        <f t="shared" si="59"/>
        <v>0</v>
      </c>
      <c r="AA66" s="57">
        <f t="shared" si="59"/>
        <v>0</v>
      </c>
      <c r="AB66" s="57">
        <f t="shared" si="59"/>
        <v>0</v>
      </c>
      <c r="AC66" s="57">
        <f t="shared" si="59"/>
        <v>0</v>
      </c>
      <c r="AD66" s="57">
        <f t="shared" si="59"/>
        <v>1</v>
      </c>
      <c r="AE66" s="57">
        <f t="shared" si="59"/>
        <v>0</v>
      </c>
      <c r="AF66" s="57">
        <f t="shared" si="59"/>
        <v>0</v>
      </c>
      <c r="AG66" s="57">
        <f t="shared" si="59"/>
        <v>0</v>
      </c>
      <c r="AH66" s="57">
        <f t="shared" si="60"/>
        <v>1</v>
      </c>
      <c r="AI66" s="57">
        <f t="shared" si="60"/>
        <v>0</v>
      </c>
      <c r="AJ66" s="57">
        <f t="shared" si="60"/>
        <v>1</v>
      </c>
      <c r="AK66" s="57">
        <f t="shared" si="60"/>
        <v>0</v>
      </c>
      <c r="AL66" s="57">
        <f t="shared" si="60"/>
        <v>0</v>
      </c>
      <c r="AM66" s="57">
        <f t="shared" si="60"/>
        <v>1</v>
      </c>
      <c r="AN66" s="57">
        <f t="shared" si="60"/>
        <v>1</v>
      </c>
      <c r="AO66" s="57">
        <f t="shared" si="60"/>
        <v>0</v>
      </c>
      <c r="AP66" s="57">
        <f t="shared" si="60"/>
        <v>1</v>
      </c>
      <c r="AQ66" s="57">
        <f t="shared" si="60"/>
        <v>0</v>
      </c>
      <c r="AR66" s="57">
        <f t="shared" si="60"/>
        <v>1</v>
      </c>
      <c r="AS66" s="57">
        <f t="shared" si="60"/>
        <v>1</v>
      </c>
      <c r="AT66" s="23">
        <f t="shared" si="61"/>
        <v>10</v>
      </c>
    </row>
    <row r="67" spans="1:46" ht="12.6" customHeight="1" x14ac:dyDescent="0.15">
      <c r="A67" s="29" t="s">
        <v>790</v>
      </c>
      <c r="B67" s="31">
        <f>VLOOKUP(A67,Master!$A:$H,2,FALSE)</f>
        <v>41251</v>
      </c>
      <c r="C67" s="65">
        <f>VLOOKUP(A67,Master!$A:$H,3,FALSE)</f>
        <v>0.70833333333333304</v>
      </c>
      <c r="D67" s="31" t="str">
        <f>VLOOKUP(A67,Master!$A:$H,4,FALSE)</f>
        <v>CTK</v>
      </c>
      <c r="E67" s="31" t="s">
        <v>43</v>
      </c>
      <c r="F67" s="31" t="s">
        <v>4</v>
      </c>
      <c r="G67" s="66">
        <f>VLOOKUP(A67,Master!$A:$H,7,FALSE)</f>
        <v>6</v>
      </c>
      <c r="H67" s="31" t="str">
        <f>VLOOKUP(A67,Master!$A:$H,8,FALSE)</f>
        <v>Boys</v>
      </c>
      <c r="I67" s="5" t="str">
        <f t="shared" ref="I67:I130" si="63">CONCATENATE(E67,F67)</f>
        <v>JOE1CTK1</v>
      </c>
      <c r="J67" s="5" t="str">
        <f t="shared" ref="J67:J130" si="64">CONCATENATE(D67,F67)</f>
        <v>CTKCTK1</v>
      </c>
      <c r="K67" s="5"/>
      <c r="L67" s="7"/>
      <c r="M67" s="51"/>
      <c r="N67" s="51"/>
      <c r="O67" s="51"/>
      <c r="P67" s="51">
        <f t="shared" si="62"/>
        <v>1</v>
      </c>
      <c r="Q67" s="8" t="str">
        <f t="shared" si="58"/>
        <v>CTK1</v>
      </c>
      <c r="R67" s="62">
        <f t="shared" si="59"/>
        <v>0</v>
      </c>
      <c r="S67" s="62">
        <f t="shared" si="59"/>
        <v>0</v>
      </c>
      <c r="T67" s="58">
        <f t="shared" si="59"/>
        <v>0</v>
      </c>
      <c r="U67" s="58">
        <f t="shared" si="59"/>
        <v>0</v>
      </c>
      <c r="V67" s="62">
        <f t="shared" si="59"/>
        <v>1</v>
      </c>
      <c r="W67" s="62">
        <f t="shared" si="59"/>
        <v>1</v>
      </c>
      <c r="X67" s="62">
        <f t="shared" si="59"/>
        <v>0</v>
      </c>
      <c r="Y67" s="62">
        <f t="shared" si="59"/>
        <v>0</v>
      </c>
      <c r="Z67" s="62">
        <f t="shared" si="59"/>
        <v>1</v>
      </c>
      <c r="AA67" s="62">
        <f t="shared" si="59"/>
        <v>1</v>
      </c>
      <c r="AB67" s="62">
        <f t="shared" si="59"/>
        <v>1</v>
      </c>
      <c r="AC67" s="62">
        <f t="shared" si="59"/>
        <v>0</v>
      </c>
      <c r="AD67" s="62">
        <f t="shared" si="59"/>
        <v>0</v>
      </c>
      <c r="AE67" s="62">
        <f t="shared" si="59"/>
        <v>1</v>
      </c>
      <c r="AF67" s="62">
        <f t="shared" si="59"/>
        <v>1</v>
      </c>
      <c r="AG67" s="62">
        <f t="shared" si="59"/>
        <v>1</v>
      </c>
      <c r="AH67" s="62">
        <f t="shared" si="60"/>
        <v>0</v>
      </c>
      <c r="AI67" s="62">
        <f t="shared" si="60"/>
        <v>0</v>
      </c>
      <c r="AJ67" s="62">
        <f t="shared" si="60"/>
        <v>0</v>
      </c>
      <c r="AK67" s="62">
        <f t="shared" si="60"/>
        <v>1</v>
      </c>
      <c r="AL67" s="62">
        <f t="shared" si="60"/>
        <v>0</v>
      </c>
      <c r="AM67" s="62">
        <f t="shared" si="60"/>
        <v>0</v>
      </c>
      <c r="AN67" s="62">
        <f t="shared" si="60"/>
        <v>0</v>
      </c>
      <c r="AO67" s="62">
        <f t="shared" si="60"/>
        <v>0</v>
      </c>
      <c r="AP67" s="62">
        <f t="shared" si="60"/>
        <v>0</v>
      </c>
      <c r="AQ67" s="62">
        <f t="shared" si="60"/>
        <v>0</v>
      </c>
      <c r="AR67" s="62">
        <f t="shared" si="60"/>
        <v>0</v>
      </c>
      <c r="AS67" s="62">
        <f t="shared" si="60"/>
        <v>1</v>
      </c>
      <c r="AT67" s="23">
        <f t="shared" si="61"/>
        <v>10</v>
      </c>
    </row>
    <row r="68" spans="1:46" ht="12.6" customHeight="1" x14ac:dyDescent="0.15">
      <c r="A68" s="29" t="s">
        <v>791</v>
      </c>
      <c r="B68" s="31">
        <f>VLOOKUP(A68,Master!$A:$H,2,FALSE)</f>
        <v>41251</v>
      </c>
      <c r="C68" s="65">
        <f>VLOOKUP(A68,Master!$A:$H,3,FALSE)</f>
        <v>0.70833333333333304</v>
      </c>
      <c r="D68" s="31" t="str">
        <f>VLOOKUP(A68,Master!$A:$H,4,FALSE)</f>
        <v>BRG</v>
      </c>
      <c r="E68" s="31" t="s">
        <v>49</v>
      </c>
      <c r="F68" s="31" t="s">
        <v>50</v>
      </c>
      <c r="G68" s="66">
        <f>VLOOKUP(A68,Master!$A:$H,7,FALSE)</f>
        <v>6</v>
      </c>
      <c r="H68" s="31" t="str">
        <f>VLOOKUP(A68,Master!$A:$H,8,FALSE)</f>
        <v>Boys</v>
      </c>
      <c r="I68" s="5" t="str">
        <f t="shared" si="63"/>
        <v>SCS1NDA2</v>
      </c>
      <c r="J68" s="5" t="str">
        <f t="shared" si="64"/>
        <v>BRGNDA2</v>
      </c>
      <c r="K68" s="5"/>
      <c r="L68" s="7"/>
      <c r="M68" s="51"/>
      <c r="N68" s="51"/>
      <c r="O68" s="51"/>
      <c r="P68" s="51">
        <f t="shared" si="62"/>
        <v>3</v>
      </c>
      <c r="Q68" s="8" t="str">
        <f t="shared" si="58"/>
        <v>CTK2</v>
      </c>
      <c r="R68" s="62">
        <f t="shared" si="59"/>
        <v>1</v>
      </c>
      <c r="S68" s="62">
        <f t="shared" si="59"/>
        <v>0</v>
      </c>
      <c r="T68" s="58">
        <f t="shared" si="59"/>
        <v>0</v>
      </c>
      <c r="U68" s="58">
        <f t="shared" si="59"/>
        <v>0</v>
      </c>
      <c r="V68" s="62">
        <f t="shared" si="59"/>
        <v>0</v>
      </c>
      <c r="W68" s="62">
        <f t="shared" si="59"/>
        <v>0</v>
      </c>
      <c r="X68" s="62">
        <f t="shared" si="59"/>
        <v>1</v>
      </c>
      <c r="Y68" s="62">
        <f t="shared" si="59"/>
        <v>1</v>
      </c>
      <c r="Z68" s="62">
        <f t="shared" si="59"/>
        <v>0</v>
      </c>
      <c r="AA68" s="62">
        <f t="shared" si="59"/>
        <v>0</v>
      </c>
      <c r="AB68" s="62">
        <f t="shared" si="59"/>
        <v>1</v>
      </c>
      <c r="AC68" s="62">
        <f t="shared" si="59"/>
        <v>1</v>
      </c>
      <c r="AD68" s="62">
        <f t="shared" si="59"/>
        <v>1</v>
      </c>
      <c r="AE68" s="62">
        <f t="shared" si="59"/>
        <v>0</v>
      </c>
      <c r="AF68" s="62">
        <f t="shared" si="59"/>
        <v>0</v>
      </c>
      <c r="AG68" s="62">
        <f t="shared" si="59"/>
        <v>0</v>
      </c>
      <c r="AH68" s="62">
        <f t="shared" si="60"/>
        <v>0</v>
      </c>
      <c r="AI68" s="62">
        <f t="shared" si="60"/>
        <v>0</v>
      </c>
      <c r="AJ68" s="62">
        <f t="shared" si="60"/>
        <v>0</v>
      </c>
      <c r="AK68" s="62">
        <f t="shared" si="60"/>
        <v>1</v>
      </c>
      <c r="AL68" s="62">
        <f t="shared" si="60"/>
        <v>1</v>
      </c>
      <c r="AM68" s="62">
        <f t="shared" si="60"/>
        <v>0</v>
      </c>
      <c r="AN68" s="62">
        <f t="shared" si="60"/>
        <v>0</v>
      </c>
      <c r="AO68" s="62">
        <f t="shared" si="60"/>
        <v>1</v>
      </c>
      <c r="AP68" s="62">
        <f t="shared" si="60"/>
        <v>0</v>
      </c>
      <c r="AQ68" s="62">
        <f t="shared" si="60"/>
        <v>1</v>
      </c>
      <c r="AR68" s="62">
        <f t="shared" si="60"/>
        <v>0</v>
      </c>
      <c r="AS68" s="62">
        <f t="shared" si="60"/>
        <v>0</v>
      </c>
      <c r="AT68" s="23">
        <f t="shared" si="61"/>
        <v>10</v>
      </c>
    </row>
    <row r="69" spans="1:46" ht="12.6" customHeight="1" x14ac:dyDescent="0.15">
      <c r="A69" s="29" t="s">
        <v>792</v>
      </c>
      <c r="B69" s="31">
        <f>VLOOKUP(A69,Master!$A:$H,2,FALSE)</f>
        <v>41251</v>
      </c>
      <c r="C69" s="65">
        <f>VLOOKUP(A69,Master!$A:$H,3,FALSE)</f>
        <v>0.66666666666666696</v>
      </c>
      <c r="D69" s="31" t="str">
        <f>VLOOKUP(A69,Master!$A:$H,4,FALSE)</f>
        <v>IHM</v>
      </c>
      <c r="E69" s="31" t="s">
        <v>20</v>
      </c>
      <c r="F69" s="31" t="s">
        <v>12</v>
      </c>
      <c r="G69" s="66">
        <f>VLOOKUP(A69,Master!$A:$H,7,FALSE)</f>
        <v>6</v>
      </c>
      <c r="H69" s="31" t="str">
        <f>VLOOKUP(A69,Master!$A:$H,8,FALSE)</f>
        <v>Boys</v>
      </c>
      <c r="I69" s="5" t="str">
        <f t="shared" si="63"/>
        <v>OLA1JUD1</v>
      </c>
      <c r="J69" s="5" t="str">
        <f t="shared" si="64"/>
        <v>IHMJUD1</v>
      </c>
      <c r="K69" s="5"/>
      <c r="L69" s="7"/>
      <c r="M69" s="51"/>
      <c r="N69" s="51"/>
      <c r="O69" s="51"/>
      <c r="P69" s="51">
        <f t="shared" si="62"/>
        <v>3</v>
      </c>
      <c r="Q69" s="8" t="str">
        <f t="shared" si="58"/>
        <v>HSP1</v>
      </c>
      <c r="R69" s="57">
        <f t="shared" si="59"/>
        <v>1</v>
      </c>
      <c r="S69" s="57">
        <f t="shared" si="59"/>
        <v>0</v>
      </c>
      <c r="T69" s="57">
        <f t="shared" si="59"/>
        <v>1</v>
      </c>
      <c r="U69" s="57">
        <f t="shared" si="59"/>
        <v>0</v>
      </c>
      <c r="V69" s="58">
        <f t="shared" si="59"/>
        <v>0</v>
      </c>
      <c r="W69" s="58">
        <f t="shared" si="59"/>
        <v>0</v>
      </c>
      <c r="X69" s="57">
        <f t="shared" si="59"/>
        <v>0</v>
      </c>
      <c r="Y69" s="57">
        <f t="shared" si="59"/>
        <v>1</v>
      </c>
      <c r="Z69" s="57">
        <f t="shared" si="59"/>
        <v>0</v>
      </c>
      <c r="AA69" s="57">
        <f t="shared" si="59"/>
        <v>0</v>
      </c>
      <c r="AB69" s="57">
        <f t="shared" si="59"/>
        <v>1</v>
      </c>
      <c r="AC69" s="57">
        <f t="shared" si="59"/>
        <v>1</v>
      </c>
      <c r="AD69" s="57">
        <f t="shared" si="59"/>
        <v>1</v>
      </c>
      <c r="AE69" s="57">
        <f t="shared" si="59"/>
        <v>0</v>
      </c>
      <c r="AF69" s="57">
        <f t="shared" si="59"/>
        <v>0</v>
      </c>
      <c r="AG69" s="57">
        <f t="shared" si="59"/>
        <v>0</v>
      </c>
      <c r="AH69" s="57">
        <f t="shared" si="60"/>
        <v>0</v>
      </c>
      <c r="AI69" s="57">
        <f t="shared" si="60"/>
        <v>0</v>
      </c>
      <c r="AJ69" s="57">
        <f t="shared" si="60"/>
        <v>0</v>
      </c>
      <c r="AK69" s="57">
        <f t="shared" si="60"/>
        <v>1</v>
      </c>
      <c r="AL69" s="57">
        <f t="shared" si="60"/>
        <v>1</v>
      </c>
      <c r="AM69" s="57">
        <f t="shared" si="60"/>
        <v>0</v>
      </c>
      <c r="AN69" s="57">
        <f t="shared" si="60"/>
        <v>0</v>
      </c>
      <c r="AO69" s="57">
        <f t="shared" si="60"/>
        <v>1</v>
      </c>
      <c r="AP69" s="57">
        <f t="shared" si="60"/>
        <v>0</v>
      </c>
      <c r="AQ69" s="57">
        <f t="shared" si="60"/>
        <v>1</v>
      </c>
      <c r="AR69" s="57">
        <f t="shared" si="60"/>
        <v>0</v>
      </c>
      <c r="AS69" s="57">
        <f t="shared" si="60"/>
        <v>0</v>
      </c>
      <c r="AT69" s="23">
        <f t="shared" si="61"/>
        <v>10</v>
      </c>
    </row>
    <row r="70" spans="1:46" ht="12.6" customHeight="1" x14ac:dyDescent="0.15">
      <c r="A70" s="29" t="s">
        <v>793</v>
      </c>
      <c r="B70" s="31">
        <f>VLOOKUP(A70,Master!$A:$H,2,FALSE)</f>
        <v>41251</v>
      </c>
      <c r="C70" s="65">
        <f>VLOOKUP(A70,Master!$A:$H,3,FALSE)</f>
        <v>0.58333333333333304</v>
      </c>
      <c r="D70" s="31" t="str">
        <f>VLOOKUP(A70,Master!$A:$H,4,FALSE)</f>
        <v>SCS</v>
      </c>
      <c r="E70" s="31" t="s">
        <v>48</v>
      </c>
      <c r="F70" s="31" t="s">
        <v>24</v>
      </c>
      <c r="G70" s="66">
        <f>VLOOKUP(A70,Master!$A:$H,7,FALSE)</f>
        <v>6</v>
      </c>
      <c r="H70" s="31" t="str">
        <f>VLOOKUP(A70,Master!$A:$H,8,FALSE)</f>
        <v>Boys</v>
      </c>
      <c r="I70" s="5" t="str">
        <f t="shared" si="63"/>
        <v>NDA1JUD2</v>
      </c>
      <c r="J70" s="5" t="str">
        <f t="shared" si="64"/>
        <v>SCSJUD2</v>
      </c>
      <c r="K70" s="5"/>
      <c r="L70" s="7"/>
      <c r="M70" s="51"/>
      <c r="N70" s="51"/>
      <c r="O70" s="51"/>
      <c r="P70" s="51">
        <f t="shared" si="62"/>
        <v>2</v>
      </c>
      <c r="Q70" s="8" t="str">
        <f t="shared" si="58"/>
        <v>HSP2</v>
      </c>
      <c r="R70" s="57">
        <f t="shared" si="59"/>
        <v>0</v>
      </c>
      <c r="S70" s="57">
        <f t="shared" si="59"/>
        <v>0</v>
      </c>
      <c r="T70" s="57">
        <f t="shared" si="59"/>
        <v>1</v>
      </c>
      <c r="U70" s="57">
        <f t="shared" si="59"/>
        <v>0</v>
      </c>
      <c r="V70" s="58">
        <f t="shared" si="59"/>
        <v>0</v>
      </c>
      <c r="W70" s="58">
        <f t="shared" si="59"/>
        <v>0</v>
      </c>
      <c r="X70" s="57">
        <f t="shared" si="59"/>
        <v>0</v>
      </c>
      <c r="Y70" s="57">
        <f t="shared" si="59"/>
        <v>0</v>
      </c>
      <c r="Z70" s="57">
        <f t="shared" si="59"/>
        <v>1</v>
      </c>
      <c r="AA70" s="57">
        <f t="shared" si="59"/>
        <v>1</v>
      </c>
      <c r="AB70" s="57">
        <f t="shared" si="59"/>
        <v>1</v>
      </c>
      <c r="AC70" s="57">
        <f t="shared" si="59"/>
        <v>1</v>
      </c>
      <c r="AD70" s="57">
        <f t="shared" si="59"/>
        <v>0</v>
      </c>
      <c r="AE70" s="57">
        <f t="shared" si="59"/>
        <v>1</v>
      </c>
      <c r="AF70" s="57">
        <f t="shared" si="59"/>
        <v>1</v>
      </c>
      <c r="AG70" s="57">
        <f t="shared" si="59"/>
        <v>1</v>
      </c>
      <c r="AH70" s="57">
        <f t="shared" si="60"/>
        <v>0</v>
      </c>
      <c r="AI70" s="57">
        <f t="shared" si="60"/>
        <v>0</v>
      </c>
      <c r="AJ70" s="57">
        <f t="shared" si="60"/>
        <v>0</v>
      </c>
      <c r="AK70" s="57">
        <f t="shared" si="60"/>
        <v>1</v>
      </c>
      <c r="AL70" s="57">
        <f t="shared" si="60"/>
        <v>0</v>
      </c>
      <c r="AM70" s="57">
        <f t="shared" si="60"/>
        <v>0</v>
      </c>
      <c r="AN70" s="57">
        <f t="shared" si="60"/>
        <v>0</v>
      </c>
      <c r="AO70" s="57">
        <f t="shared" si="60"/>
        <v>0</v>
      </c>
      <c r="AP70" s="57">
        <f t="shared" si="60"/>
        <v>0</v>
      </c>
      <c r="AQ70" s="57">
        <f t="shared" si="60"/>
        <v>0</v>
      </c>
      <c r="AR70" s="57">
        <f t="shared" si="60"/>
        <v>0</v>
      </c>
      <c r="AS70" s="57">
        <f t="shared" si="60"/>
        <v>1</v>
      </c>
      <c r="AT70" s="23">
        <f t="shared" si="61"/>
        <v>10</v>
      </c>
    </row>
    <row r="71" spans="1:46" ht="12.6" customHeight="1" x14ac:dyDescent="0.15">
      <c r="A71" s="29" t="s">
        <v>794</v>
      </c>
      <c r="B71" s="31">
        <f>VLOOKUP(A71,Master!$A:$H,2,FALSE)</f>
        <v>41251</v>
      </c>
      <c r="C71" s="65">
        <f>VLOOKUP(A71,Master!$A:$H,3,FALSE)</f>
        <v>0.58333333333333304</v>
      </c>
      <c r="D71" s="31" t="str">
        <f>VLOOKUP(A71,Master!$A:$H,4,FALSE)</f>
        <v>HSP</v>
      </c>
      <c r="E71" s="31" t="s">
        <v>46</v>
      </c>
      <c r="F71" s="31" t="s">
        <v>22</v>
      </c>
      <c r="G71" s="66">
        <f>VLOOKUP(A71,Master!$A:$H,7,FALSE)</f>
        <v>6</v>
      </c>
      <c r="H71" s="31" t="str">
        <f>VLOOKUP(A71,Master!$A:$H,8,FALSE)</f>
        <v>Boys</v>
      </c>
      <c r="I71" s="5" t="str">
        <f t="shared" si="63"/>
        <v>JOE2STM2</v>
      </c>
      <c r="J71" s="5" t="str">
        <f t="shared" si="64"/>
        <v>HSPSTM2</v>
      </c>
      <c r="K71" s="5"/>
      <c r="L71" s="7"/>
      <c r="M71" s="51"/>
      <c r="N71" s="51"/>
      <c r="O71" s="51"/>
      <c r="P71" s="51">
        <f t="shared" si="62"/>
        <v>0</v>
      </c>
      <c r="Q71" s="8" t="str">
        <f t="shared" si="58"/>
        <v>IHM1</v>
      </c>
      <c r="R71" s="62">
        <f t="shared" si="59"/>
        <v>0</v>
      </c>
      <c r="S71" s="62">
        <f t="shared" si="59"/>
        <v>1</v>
      </c>
      <c r="T71" s="62">
        <f t="shared" si="59"/>
        <v>0</v>
      </c>
      <c r="U71" s="62">
        <f t="shared" si="59"/>
        <v>1</v>
      </c>
      <c r="V71" s="62">
        <f t="shared" si="59"/>
        <v>0</v>
      </c>
      <c r="W71" s="62">
        <f t="shared" si="59"/>
        <v>0</v>
      </c>
      <c r="X71" s="58">
        <f t="shared" si="59"/>
        <v>0</v>
      </c>
      <c r="Y71" s="58">
        <f t="shared" si="59"/>
        <v>0</v>
      </c>
      <c r="Z71" s="62">
        <f t="shared" si="59"/>
        <v>0</v>
      </c>
      <c r="AA71" s="62">
        <f t="shared" si="59"/>
        <v>0</v>
      </c>
      <c r="AB71" s="62">
        <f t="shared" si="59"/>
        <v>0</v>
      </c>
      <c r="AC71" s="62">
        <f t="shared" si="59"/>
        <v>0</v>
      </c>
      <c r="AD71" s="62">
        <f t="shared" si="59"/>
        <v>0</v>
      </c>
      <c r="AE71" s="62">
        <f t="shared" si="59"/>
        <v>0</v>
      </c>
      <c r="AF71" s="62">
        <f t="shared" si="59"/>
        <v>0</v>
      </c>
      <c r="AG71" s="62">
        <f t="shared" si="59"/>
        <v>0</v>
      </c>
      <c r="AH71" s="62">
        <f t="shared" si="60"/>
        <v>1</v>
      </c>
      <c r="AI71" s="62">
        <f t="shared" si="60"/>
        <v>1</v>
      </c>
      <c r="AJ71" s="62">
        <f t="shared" si="60"/>
        <v>1</v>
      </c>
      <c r="AK71" s="62">
        <f t="shared" si="60"/>
        <v>0</v>
      </c>
      <c r="AL71" s="62">
        <f t="shared" si="60"/>
        <v>0</v>
      </c>
      <c r="AM71" s="62">
        <f t="shared" si="60"/>
        <v>1</v>
      </c>
      <c r="AN71" s="62">
        <f t="shared" si="60"/>
        <v>1</v>
      </c>
      <c r="AO71" s="62">
        <f t="shared" si="60"/>
        <v>0</v>
      </c>
      <c r="AP71" s="62">
        <f t="shared" si="60"/>
        <v>1</v>
      </c>
      <c r="AQ71" s="62">
        <f t="shared" si="60"/>
        <v>0</v>
      </c>
      <c r="AR71" s="62">
        <f t="shared" si="60"/>
        <v>1</v>
      </c>
      <c r="AS71" s="62">
        <f t="shared" si="60"/>
        <v>1</v>
      </c>
      <c r="AT71" s="23">
        <f t="shared" si="61"/>
        <v>10</v>
      </c>
    </row>
    <row r="72" spans="1:46" ht="12.6" customHeight="1" x14ac:dyDescent="0.15">
      <c r="A72" s="29" t="s">
        <v>795</v>
      </c>
      <c r="B72" s="31">
        <f>VLOOKUP(A72,Master!$A:$H,2,FALSE)</f>
        <v>41258</v>
      </c>
      <c r="C72" s="65">
        <f>VLOOKUP(A72,Master!$A:$H,3,FALSE)</f>
        <v>0.625</v>
      </c>
      <c r="D72" s="31" t="str">
        <f>VLOOKUP(A72,Master!$A:$H,4,FALSE)</f>
        <v>MAR-C</v>
      </c>
      <c r="E72" s="31" t="s">
        <v>22</v>
      </c>
      <c r="F72" s="31" t="s">
        <v>42</v>
      </c>
      <c r="G72" s="66">
        <f>VLOOKUP(A72,Master!$A:$H,7,FALSE)</f>
        <v>6</v>
      </c>
      <c r="H72" s="31" t="str">
        <f>VLOOKUP(A72,Master!$A:$H,8,FALSE)</f>
        <v>Boys</v>
      </c>
      <c r="I72" s="5" t="str">
        <f t="shared" si="63"/>
        <v>STM2HSP1</v>
      </c>
      <c r="J72" s="5" t="str">
        <f t="shared" si="64"/>
        <v>MAR-CHSP1</v>
      </c>
      <c r="K72" s="5"/>
      <c r="L72" s="7"/>
      <c r="M72" s="51"/>
      <c r="N72" s="51"/>
      <c r="O72" s="51"/>
      <c r="P72" s="51">
        <f t="shared" si="62"/>
        <v>0</v>
      </c>
      <c r="Q72" s="8" t="str">
        <f t="shared" si="58"/>
        <v>IHM2</v>
      </c>
      <c r="R72" s="62">
        <f t="shared" si="59"/>
        <v>0</v>
      </c>
      <c r="S72" s="62">
        <f t="shared" si="59"/>
        <v>1</v>
      </c>
      <c r="T72" s="62">
        <f t="shared" si="59"/>
        <v>0</v>
      </c>
      <c r="U72" s="62">
        <f t="shared" si="59"/>
        <v>1</v>
      </c>
      <c r="V72" s="62">
        <f t="shared" si="59"/>
        <v>1</v>
      </c>
      <c r="W72" s="62">
        <f t="shared" si="59"/>
        <v>0</v>
      </c>
      <c r="X72" s="58">
        <f t="shared" si="59"/>
        <v>0</v>
      </c>
      <c r="Y72" s="58">
        <f t="shared" si="59"/>
        <v>0</v>
      </c>
      <c r="Z72" s="62">
        <f t="shared" si="59"/>
        <v>0</v>
      </c>
      <c r="AA72" s="62">
        <f t="shared" si="59"/>
        <v>0</v>
      </c>
      <c r="AB72" s="62">
        <f t="shared" si="59"/>
        <v>0</v>
      </c>
      <c r="AC72" s="62">
        <f t="shared" si="59"/>
        <v>0</v>
      </c>
      <c r="AD72" s="62">
        <f t="shared" si="59"/>
        <v>0</v>
      </c>
      <c r="AE72" s="62">
        <f t="shared" si="59"/>
        <v>0</v>
      </c>
      <c r="AF72" s="62">
        <f t="shared" si="59"/>
        <v>0</v>
      </c>
      <c r="AG72" s="62">
        <f t="shared" si="59"/>
        <v>0</v>
      </c>
      <c r="AH72" s="62">
        <f t="shared" si="60"/>
        <v>1</v>
      </c>
      <c r="AI72" s="62">
        <f t="shared" si="60"/>
        <v>1</v>
      </c>
      <c r="AJ72" s="62">
        <f t="shared" si="60"/>
        <v>1</v>
      </c>
      <c r="AK72" s="62">
        <f t="shared" si="60"/>
        <v>0</v>
      </c>
      <c r="AL72" s="62">
        <f t="shared" si="60"/>
        <v>0</v>
      </c>
      <c r="AM72" s="62">
        <f t="shared" si="60"/>
        <v>1</v>
      </c>
      <c r="AN72" s="62">
        <f t="shared" si="60"/>
        <v>1</v>
      </c>
      <c r="AO72" s="62">
        <f t="shared" si="60"/>
        <v>0</v>
      </c>
      <c r="AP72" s="62">
        <f t="shared" si="60"/>
        <v>1</v>
      </c>
      <c r="AQ72" s="62">
        <f t="shared" si="60"/>
        <v>0</v>
      </c>
      <c r="AR72" s="62">
        <f t="shared" si="60"/>
        <v>1</v>
      </c>
      <c r="AS72" s="62">
        <f t="shared" si="60"/>
        <v>0</v>
      </c>
      <c r="AT72" s="23">
        <f t="shared" si="61"/>
        <v>10</v>
      </c>
    </row>
    <row r="73" spans="1:46" ht="12.6" customHeight="1" x14ac:dyDescent="0.15">
      <c r="A73" s="29" t="s">
        <v>796</v>
      </c>
      <c r="B73" s="31">
        <f>VLOOKUP(A73,Master!$A:$H,2,FALSE)</f>
        <v>41258</v>
      </c>
      <c r="C73" s="65">
        <f>VLOOKUP(A73,Master!$A:$H,3,FALSE)</f>
        <v>0.58333333333333304</v>
      </c>
      <c r="D73" s="31" t="str">
        <f>VLOOKUP(A73,Master!$A:$H,4,FALSE)</f>
        <v>HSP</v>
      </c>
      <c r="E73" s="31" t="s">
        <v>16</v>
      </c>
      <c r="F73" s="31" t="s">
        <v>14</v>
      </c>
      <c r="G73" s="66">
        <f>VLOOKUP(A73,Master!$A:$H,7,FALSE)</f>
        <v>6</v>
      </c>
      <c r="H73" s="31" t="str">
        <f>VLOOKUP(A73,Master!$A:$H,8,FALSE)</f>
        <v>Boys</v>
      </c>
      <c r="I73" s="5" t="str">
        <f t="shared" si="63"/>
        <v>CTK2SPC2</v>
      </c>
      <c r="J73" s="5" t="str">
        <f t="shared" si="64"/>
        <v>HSPSPC2</v>
      </c>
      <c r="K73" s="5"/>
      <c r="L73" s="7"/>
      <c r="M73" s="51"/>
      <c r="N73" s="51"/>
      <c r="O73" s="51"/>
      <c r="P73" s="51">
        <f t="shared" si="62"/>
        <v>2</v>
      </c>
      <c r="Q73" s="8" t="str">
        <f t="shared" si="58"/>
        <v>JOE1</v>
      </c>
      <c r="R73" s="57">
        <f t="shared" si="59"/>
        <v>0</v>
      </c>
      <c r="S73" s="57">
        <f t="shared" si="59"/>
        <v>0</v>
      </c>
      <c r="T73" s="57">
        <f t="shared" si="59"/>
        <v>1</v>
      </c>
      <c r="U73" s="57">
        <f t="shared" si="59"/>
        <v>0</v>
      </c>
      <c r="V73" s="57">
        <f t="shared" si="59"/>
        <v>0</v>
      </c>
      <c r="W73" s="57">
        <f t="shared" si="59"/>
        <v>1</v>
      </c>
      <c r="X73" s="57">
        <f t="shared" si="59"/>
        <v>0</v>
      </c>
      <c r="Y73" s="57">
        <f t="shared" si="59"/>
        <v>0</v>
      </c>
      <c r="Z73" s="58">
        <f t="shared" si="59"/>
        <v>0</v>
      </c>
      <c r="AA73" s="58">
        <f t="shared" si="59"/>
        <v>0</v>
      </c>
      <c r="AB73" s="57">
        <f t="shared" si="59"/>
        <v>1</v>
      </c>
      <c r="AC73" s="57">
        <f t="shared" si="59"/>
        <v>1</v>
      </c>
      <c r="AD73" s="57">
        <f t="shared" si="59"/>
        <v>0</v>
      </c>
      <c r="AE73" s="57">
        <f t="shared" si="59"/>
        <v>1</v>
      </c>
      <c r="AF73" s="57">
        <f t="shared" si="59"/>
        <v>1</v>
      </c>
      <c r="AG73" s="57">
        <f t="shared" si="59"/>
        <v>1</v>
      </c>
      <c r="AH73" s="57">
        <f t="shared" si="60"/>
        <v>0</v>
      </c>
      <c r="AI73" s="57">
        <f t="shared" si="60"/>
        <v>0</v>
      </c>
      <c r="AJ73" s="57">
        <f t="shared" si="60"/>
        <v>0</v>
      </c>
      <c r="AK73" s="57">
        <f t="shared" si="60"/>
        <v>1</v>
      </c>
      <c r="AL73" s="57">
        <f t="shared" si="60"/>
        <v>0</v>
      </c>
      <c r="AM73" s="57">
        <f t="shared" si="60"/>
        <v>0</v>
      </c>
      <c r="AN73" s="57">
        <f t="shared" si="60"/>
        <v>0</v>
      </c>
      <c r="AO73" s="57">
        <f t="shared" si="60"/>
        <v>0</v>
      </c>
      <c r="AP73" s="57">
        <f t="shared" si="60"/>
        <v>0</v>
      </c>
      <c r="AQ73" s="57">
        <f t="shared" si="60"/>
        <v>1</v>
      </c>
      <c r="AR73" s="57">
        <f t="shared" si="60"/>
        <v>0</v>
      </c>
      <c r="AS73" s="57">
        <f t="shared" si="60"/>
        <v>1</v>
      </c>
      <c r="AT73" s="23">
        <f t="shared" si="61"/>
        <v>10</v>
      </c>
    </row>
    <row r="74" spans="1:46" ht="12.6" customHeight="1" x14ac:dyDescent="0.15">
      <c r="A74" s="29" t="s">
        <v>797</v>
      </c>
      <c r="B74" s="31">
        <f>VLOOKUP(A74,Master!$A:$H,2,FALSE)</f>
        <v>41258</v>
      </c>
      <c r="C74" s="65">
        <f>VLOOKUP(A74,Master!$A:$H,3,FALSE)</f>
        <v>0</v>
      </c>
      <c r="D74" s="31" t="str">
        <f>VLOOKUP(A74,Master!$A:$H,4,FALSE)</f>
        <v>BYE</v>
      </c>
      <c r="E74" s="31" t="s">
        <v>44</v>
      </c>
      <c r="F74" s="31" t="s">
        <v>19</v>
      </c>
      <c r="G74" s="66">
        <f>VLOOKUP(A74,Master!$A:$H,7,FALSE)</f>
        <v>6</v>
      </c>
      <c r="H74" s="31" t="str">
        <f>VLOOKUP(A74,Master!$A:$H,8,FALSE)</f>
        <v>Boys</v>
      </c>
      <c r="I74" s="5" t="str">
        <f t="shared" si="63"/>
        <v>SCL1SJN1</v>
      </c>
      <c r="J74" s="5" t="str">
        <f t="shared" si="64"/>
        <v>BYESJN1</v>
      </c>
      <c r="K74" s="5"/>
      <c r="L74" s="7"/>
      <c r="M74" s="51"/>
      <c r="N74" s="51"/>
      <c r="O74" s="51"/>
      <c r="P74" s="51">
        <f t="shared" si="62"/>
        <v>3</v>
      </c>
      <c r="Q74" s="8" t="str">
        <f t="shared" si="58"/>
        <v>JOE2</v>
      </c>
      <c r="R74" s="57">
        <f t="shared" si="59"/>
        <v>1</v>
      </c>
      <c r="S74" s="57">
        <f t="shared" si="59"/>
        <v>0</v>
      </c>
      <c r="T74" s="57">
        <f t="shared" si="59"/>
        <v>1</v>
      </c>
      <c r="U74" s="57">
        <f t="shared" si="59"/>
        <v>0</v>
      </c>
      <c r="V74" s="57">
        <f t="shared" si="59"/>
        <v>0</v>
      </c>
      <c r="W74" s="57">
        <f t="shared" si="59"/>
        <v>1</v>
      </c>
      <c r="X74" s="57">
        <f t="shared" si="59"/>
        <v>0</v>
      </c>
      <c r="Y74" s="57">
        <f t="shared" si="59"/>
        <v>0</v>
      </c>
      <c r="Z74" s="58">
        <f t="shared" si="59"/>
        <v>0</v>
      </c>
      <c r="AA74" s="58">
        <f t="shared" si="59"/>
        <v>0</v>
      </c>
      <c r="AB74" s="57">
        <f t="shared" si="59"/>
        <v>1</v>
      </c>
      <c r="AC74" s="57">
        <f t="shared" si="59"/>
        <v>1</v>
      </c>
      <c r="AD74" s="57">
        <f t="shared" si="59"/>
        <v>1</v>
      </c>
      <c r="AE74" s="57">
        <f t="shared" si="59"/>
        <v>0</v>
      </c>
      <c r="AF74" s="57">
        <f t="shared" si="59"/>
        <v>0</v>
      </c>
      <c r="AG74" s="57">
        <f t="shared" si="59"/>
        <v>0</v>
      </c>
      <c r="AH74" s="57">
        <f t="shared" si="60"/>
        <v>0</v>
      </c>
      <c r="AI74" s="57">
        <f t="shared" si="60"/>
        <v>0</v>
      </c>
      <c r="AJ74" s="57">
        <f t="shared" si="60"/>
        <v>0</v>
      </c>
      <c r="AK74" s="57">
        <f t="shared" si="60"/>
        <v>1</v>
      </c>
      <c r="AL74" s="57">
        <f t="shared" si="60"/>
        <v>1</v>
      </c>
      <c r="AM74" s="57">
        <f t="shared" si="60"/>
        <v>0</v>
      </c>
      <c r="AN74" s="57">
        <f t="shared" si="60"/>
        <v>0</v>
      </c>
      <c r="AO74" s="57">
        <f t="shared" si="60"/>
        <v>1</v>
      </c>
      <c r="AP74" s="57">
        <f t="shared" si="60"/>
        <v>0</v>
      </c>
      <c r="AQ74" s="57">
        <f t="shared" si="60"/>
        <v>1</v>
      </c>
      <c r="AR74" s="57">
        <f t="shared" si="60"/>
        <v>0</v>
      </c>
      <c r="AS74" s="57">
        <f t="shared" si="60"/>
        <v>0</v>
      </c>
      <c r="AT74" s="23">
        <f t="shared" si="61"/>
        <v>10</v>
      </c>
    </row>
    <row r="75" spans="1:46" ht="12.6" customHeight="1" x14ac:dyDescent="0.15">
      <c r="A75" s="29" t="s">
        <v>798</v>
      </c>
      <c r="B75" s="31">
        <f>VLOOKUP(A75,Master!$A:$H,2,FALSE)</f>
        <v>41258</v>
      </c>
      <c r="C75" s="65">
        <f>VLOOKUP(A75,Master!$A:$H,3,FALSE)</f>
        <v>0.58333333333333404</v>
      </c>
      <c r="D75" s="31" t="str">
        <f>VLOOKUP(A75,Master!$A:$H,4,FALSE)</f>
        <v>IHM</v>
      </c>
      <c r="E75" s="31" t="s">
        <v>61</v>
      </c>
      <c r="F75" s="31" t="s">
        <v>7</v>
      </c>
      <c r="G75" s="66">
        <f>VLOOKUP(A75,Master!$A:$H,7,FALSE)</f>
        <v>6</v>
      </c>
      <c r="H75" s="31" t="str">
        <f>VLOOKUP(A75,Master!$A:$H,8,FALSE)</f>
        <v>Boys</v>
      </c>
      <c r="I75" s="5" t="str">
        <f t="shared" si="63"/>
        <v>SCL2BRG1</v>
      </c>
      <c r="J75" s="5" t="str">
        <f t="shared" si="64"/>
        <v>IHMBRG1</v>
      </c>
      <c r="K75" s="5"/>
      <c r="L75" s="7"/>
      <c r="M75" s="51"/>
      <c r="N75" s="51"/>
      <c r="O75" s="51"/>
      <c r="P75" s="51">
        <f t="shared" si="62"/>
        <v>0</v>
      </c>
      <c r="Q75" s="8" t="str">
        <f t="shared" si="58"/>
        <v>JUD1</v>
      </c>
      <c r="R75" s="62">
        <f t="shared" si="59"/>
        <v>0</v>
      </c>
      <c r="S75" s="62">
        <f t="shared" si="59"/>
        <v>0</v>
      </c>
      <c r="T75" s="62">
        <f t="shared" si="59"/>
        <v>1</v>
      </c>
      <c r="U75" s="62">
        <f t="shared" si="59"/>
        <v>1</v>
      </c>
      <c r="V75" s="62">
        <f t="shared" si="59"/>
        <v>1</v>
      </c>
      <c r="W75" s="62">
        <f t="shared" si="59"/>
        <v>1</v>
      </c>
      <c r="X75" s="62">
        <f t="shared" si="59"/>
        <v>0</v>
      </c>
      <c r="Y75" s="62">
        <f t="shared" si="59"/>
        <v>0</v>
      </c>
      <c r="Z75" s="62">
        <f t="shared" si="59"/>
        <v>1</v>
      </c>
      <c r="AA75" s="62">
        <f t="shared" si="59"/>
        <v>1</v>
      </c>
      <c r="AB75" s="58">
        <f t="shared" si="59"/>
        <v>0</v>
      </c>
      <c r="AC75" s="58">
        <f t="shared" si="59"/>
        <v>0</v>
      </c>
      <c r="AD75" s="58">
        <f t="shared" si="59"/>
        <v>0</v>
      </c>
      <c r="AE75" s="62">
        <f t="shared" si="59"/>
        <v>1</v>
      </c>
      <c r="AF75" s="62">
        <f t="shared" si="59"/>
        <v>1</v>
      </c>
      <c r="AG75" s="62">
        <f t="shared" si="59"/>
        <v>1</v>
      </c>
      <c r="AH75" s="62">
        <f t="shared" si="60"/>
        <v>0</v>
      </c>
      <c r="AI75" s="62">
        <f t="shared" si="60"/>
        <v>1</v>
      </c>
      <c r="AJ75" s="62">
        <f t="shared" si="60"/>
        <v>0</v>
      </c>
      <c r="AK75" s="62">
        <f t="shared" si="60"/>
        <v>0</v>
      </c>
      <c r="AL75" s="62">
        <f t="shared" si="60"/>
        <v>0</v>
      </c>
      <c r="AM75" s="62">
        <f t="shared" si="60"/>
        <v>0</v>
      </c>
      <c r="AN75" s="62">
        <f t="shared" si="60"/>
        <v>0</v>
      </c>
      <c r="AO75" s="62">
        <f t="shared" si="60"/>
        <v>0</v>
      </c>
      <c r="AP75" s="62">
        <f t="shared" si="60"/>
        <v>0</v>
      </c>
      <c r="AQ75" s="62">
        <f t="shared" si="60"/>
        <v>0</v>
      </c>
      <c r="AR75" s="62">
        <f t="shared" si="60"/>
        <v>0</v>
      </c>
      <c r="AS75" s="62">
        <f t="shared" si="60"/>
        <v>0</v>
      </c>
      <c r="AT75" s="23">
        <f t="shared" si="61"/>
        <v>10</v>
      </c>
    </row>
    <row r="76" spans="1:46" ht="12.6" customHeight="1" x14ac:dyDescent="0.15">
      <c r="A76" s="29" t="s">
        <v>799</v>
      </c>
      <c r="B76" s="31">
        <f>VLOOKUP(A76,Master!$A:$H,2,FALSE)</f>
        <v>41258</v>
      </c>
      <c r="C76" s="65">
        <f>VLOOKUP(A76,Master!$A:$H,3,FALSE)</f>
        <v>0.54166666666666696</v>
      </c>
      <c r="D76" s="31" t="str">
        <f>VLOOKUP(A76,Master!$A:$H,4,FALSE)</f>
        <v>HSP</v>
      </c>
      <c r="E76" s="31" t="s">
        <v>25</v>
      </c>
      <c r="F76" s="31" t="s">
        <v>23</v>
      </c>
      <c r="G76" s="66">
        <f>VLOOKUP(A76,Master!$A:$H,7,FALSE)</f>
        <v>6</v>
      </c>
      <c r="H76" s="31" t="str">
        <f>VLOOKUP(A76,Master!$A:$H,8,FALSE)</f>
        <v>Boys</v>
      </c>
      <c r="I76" s="5" t="str">
        <f t="shared" si="63"/>
        <v>OLA2JUD3</v>
      </c>
      <c r="J76" s="5" t="str">
        <f t="shared" si="64"/>
        <v>HSPJUD3</v>
      </c>
      <c r="K76" s="5"/>
      <c r="L76" s="7"/>
      <c r="M76" s="51"/>
      <c r="N76" s="51"/>
      <c r="O76" s="51"/>
      <c r="P76" s="51">
        <f t="shared" si="62"/>
        <v>0</v>
      </c>
      <c r="Q76" s="8" t="str">
        <f t="shared" si="58"/>
        <v>JUD2</v>
      </c>
      <c r="R76" s="62">
        <f t="shared" si="59"/>
        <v>0</v>
      </c>
      <c r="S76" s="62">
        <f t="shared" si="59"/>
        <v>0</v>
      </c>
      <c r="T76" s="62">
        <f t="shared" si="59"/>
        <v>0</v>
      </c>
      <c r="U76" s="62">
        <f t="shared" si="59"/>
        <v>1</v>
      </c>
      <c r="V76" s="62">
        <f t="shared" si="59"/>
        <v>1</v>
      </c>
      <c r="W76" s="62">
        <f t="shared" si="59"/>
        <v>1</v>
      </c>
      <c r="X76" s="62">
        <f t="shared" si="59"/>
        <v>0</v>
      </c>
      <c r="Y76" s="62">
        <f t="shared" si="59"/>
        <v>0</v>
      </c>
      <c r="Z76" s="62">
        <f t="shared" si="59"/>
        <v>1</v>
      </c>
      <c r="AA76" s="62">
        <f t="shared" si="59"/>
        <v>1</v>
      </c>
      <c r="AB76" s="58">
        <f t="shared" si="59"/>
        <v>0</v>
      </c>
      <c r="AC76" s="58">
        <f t="shared" si="59"/>
        <v>0</v>
      </c>
      <c r="AD76" s="58">
        <f t="shared" si="59"/>
        <v>0</v>
      </c>
      <c r="AE76" s="62">
        <f t="shared" si="59"/>
        <v>1</v>
      </c>
      <c r="AF76" s="62">
        <f t="shared" si="59"/>
        <v>1</v>
      </c>
      <c r="AG76" s="62">
        <f t="shared" si="59"/>
        <v>1</v>
      </c>
      <c r="AH76" s="62">
        <f t="shared" si="60"/>
        <v>0</v>
      </c>
      <c r="AI76" s="62">
        <f t="shared" si="60"/>
        <v>1</v>
      </c>
      <c r="AJ76" s="62">
        <f t="shared" si="60"/>
        <v>1</v>
      </c>
      <c r="AK76" s="62">
        <f t="shared" si="60"/>
        <v>0</v>
      </c>
      <c r="AL76" s="62">
        <f t="shared" si="60"/>
        <v>0</v>
      </c>
      <c r="AM76" s="62">
        <f t="shared" si="60"/>
        <v>0</v>
      </c>
      <c r="AN76" s="62">
        <f t="shared" si="60"/>
        <v>0</v>
      </c>
      <c r="AO76" s="62">
        <f t="shared" si="60"/>
        <v>0</v>
      </c>
      <c r="AP76" s="62">
        <f t="shared" si="60"/>
        <v>0</v>
      </c>
      <c r="AQ76" s="62">
        <f t="shared" si="60"/>
        <v>0</v>
      </c>
      <c r="AR76" s="62">
        <f t="shared" si="60"/>
        <v>0</v>
      </c>
      <c r="AS76" s="62">
        <f t="shared" si="60"/>
        <v>0</v>
      </c>
      <c r="AT76" s="23">
        <f t="shared" si="61"/>
        <v>10</v>
      </c>
    </row>
    <row r="77" spans="1:46" ht="12.6" customHeight="1" x14ac:dyDescent="0.15">
      <c r="A77" s="29" t="s">
        <v>800</v>
      </c>
      <c r="B77" s="31">
        <f>VLOOKUP(A77,Master!$A:$H,2,FALSE)</f>
        <v>41258</v>
      </c>
      <c r="C77" s="65">
        <f>VLOOKUP(A77,Master!$A:$H,3,FALSE)</f>
        <v>0.66666666666666696</v>
      </c>
      <c r="D77" s="31" t="str">
        <f>VLOOKUP(A77,Master!$A:$H,4,FALSE)</f>
        <v>OLA</v>
      </c>
      <c r="E77" s="31" t="s">
        <v>6</v>
      </c>
      <c r="F77" s="31" t="s">
        <v>18</v>
      </c>
      <c r="G77" s="66">
        <f>VLOOKUP(A77,Master!$A:$H,7,FALSE)</f>
        <v>6</v>
      </c>
      <c r="H77" s="31" t="str">
        <f>VLOOKUP(A77,Master!$A:$H,8,FALSE)</f>
        <v>Boys</v>
      </c>
      <c r="I77" s="5" t="str">
        <f t="shared" si="63"/>
        <v>IHM2STM1</v>
      </c>
      <c r="J77" s="5" t="str">
        <f t="shared" si="64"/>
        <v>OLASTM1</v>
      </c>
      <c r="K77" s="5"/>
      <c r="L77" s="7"/>
      <c r="M77" s="51"/>
      <c r="N77" s="51"/>
      <c r="O77" s="51"/>
      <c r="P77" s="51">
        <f t="shared" si="62"/>
        <v>0</v>
      </c>
      <c r="Q77" s="8" t="str">
        <f t="shared" si="58"/>
        <v>JUD3</v>
      </c>
      <c r="R77" s="62">
        <f t="shared" si="59"/>
        <v>0</v>
      </c>
      <c r="S77" s="62">
        <f t="shared" si="59"/>
        <v>1</v>
      </c>
      <c r="T77" s="62">
        <f t="shared" si="59"/>
        <v>0</v>
      </c>
      <c r="U77" s="62">
        <f t="shared" si="59"/>
        <v>1</v>
      </c>
      <c r="V77" s="62">
        <f t="shared" si="59"/>
        <v>1</v>
      </c>
      <c r="W77" s="62">
        <f t="shared" si="59"/>
        <v>0</v>
      </c>
      <c r="X77" s="62">
        <f t="shared" si="59"/>
        <v>0</v>
      </c>
      <c r="Y77" s="62">
        <f t="shared" si="59"/>
        <v>0</v>
      </c>
      <c r="Z77" s="62">
        <f t="shared" si="59"/>
        <v>0</v>
      </c>
      <c r="AA77" s="62">
        <f t="shared" si="59"/>
        <v>1</v>
      </c>
      <c r="AB77" s="58">
        <f t="shared" si="59"/>
        <v>0</v>
      </c>
      <c r="AC77" s="58">
        <f t="shared" si="59"/>
        <v>0</v>
      </c>
      <c r="AD77" s="58">
        <f t="shared" si="59"/>
        <v>0</v>
      </c>
      <c r="AE77" s="62">
        <f t="shared" si="59"/>
        <v>0</v>
      </c>
      <c r="AF77" s="62">
        <f t="shared" si="59"/>
        <v>0</v>
      </c>
      <c r="AG77" s="62">
        <f t="shared" si="59"/>
        <v>0</v>
      </c>
      <c r="AH77" s="62">
        <f t="shared" si="60"/>
        <v>1</v>
      </c>
      <c r="AI77" s="62">
        <f t="shared" si="60"/>
        <v>1</v>
      </c>
      <c r="AJ77" s="62">
        <f t="shared" si="60"/>
        <v>1</v>
      </c>
      <c r="AK77" s="62">
        <f t="shared" si="60"/>
        <v>0</v>
      </c>
      <c r="AL77" s="62">
        <f t="shared" si="60"/>
        <v>0</v>
      </c>
      <c r="AM77" s="62">
        <f t="shared" si="60"/>
        <v>1</v>
      </c>
      <c r="AN77" s="62">
        <f t="shared" si="60"/>
        <v>1</v>
      </c>
      <c r="AO77" s="62">
        <f t="shared" si="60"/>
        <v>0</v>
      </c>
      <c r="AP77" s="62">
        <f t="shared" si="60"/>
        <v>1</v>
      </c>
      <c r="AQ77" s="62">
        <f t="shared" si="60"/>
        <v>0</v>
      </c>
      <c r="AR77" s="62">
        <f t="shared" si="60"/>
        <v>0</v>
      </c>
      <c r="AS77" s="62">
        <f t="shared" si="60"/>
        <v>0</v>
      </c>
      <c r="AT77" s="23">
        <f t="shared" si="61"/>
        <v>10</v>
      </c>
    </row>
    <row r="78" spans="1:46" ht="12.6" customHeight="1" x14ac:dyDescent="0.15">
      <c r="A78" s="29" t="s">
        <v>801</v>
      </c>
      <c r="B78" s="31">
        <f>VLOOKUP(A78,Master!$A:$H,2,FALSE)</f>
        <v>41258</v>
      </c>
      <c r="C78" s="65">
        <f>VLOOKUP(A78,Master!$A:$H,3,FALSE)</f>
        <v>0.66666666666666696</v>
      </c>
      <c r="D78" s="31" t="str">
        <f>VLOOKUP(A78,Master!$A:$H,4,FALSE)</f>
        <v>MAR-C</v>
      </c>
      <c r="E78" s="31" t="s">
        <v>15</v>
      </c>
      <c r="F78" s="31" t="s">
        <v>26</v>
      </c>
      <c r="G78" s="66">
        <f>VLOOKUP(A78,Master!$A:$H,7,FALSE)</f>
        <v>6</v>
      </c>
      <c r="H78" s="31" t="str">
        <f>VLOOKUP(A78,Master!$A:$H,8,FALSE)</f>
        <v>Boys</v>
      </c>
      <c r="I78" s="5" t="str">
        <f t="shared" si="63"/>
        <v>IHM1SPC1</v>
      </c>
      <c r="J78" s="5" t="str">
        <f t="shared" si="64"/>
        <v>MAR-CSPC1</v>
      </c>
      <c r="K78" s="5"/>
      <c r="L78" s="7"/>
      <c r="M78" s="51"/>
      <c r="N78" s="51"/>
      <c r="O78" s="51"/>
      <c r="P78" s="51">
        <f t="shared" si="62"/>
        <v>2</v>
      </c>
      <c r="Q78" s="8" t="str">
        <f t="shared" si="58"/>
        <v>NDA1</v>
      </c>
      <c r="R78" s="57">
        <f t="shared" si="59"/>
        <v>1</v>
      </c>
      <c r="S78" s="57">
        <f t="shared" si="59"/>
        <v>0</v>
      </c>
      <c r="T78" s="57">
        <f t="shared" si="59"/>
        <v>1</v>
      </c>
      <c r="U78" s="57">
        <f t="shared" si="59"/>
        <v>0</v>
      </c>
      <c r="V78" s="57">
        <f t="shared" si="59"/>
        <v>0</v>
      </c>
      <c r="W78" s="57">
        <f t="shared" si="59"/>
        <v>1</v>
      </c>
      <c r="X78" s="57">
        <f t="shared" si="59"/>
        <v>0</v>
      </c>
      <c r="Y78" s="57">
        <f t="shared" si="59"/>
        <v>0</v>
      </c>
      <c r="Z78" s="57">
        <f t="shared" si="59"/>
        <v>1</v>
      </c>
      <c r="AA78" s="57">
        <f t="shared" si="59"/>
        <v>0</v>
      </c>
      <c r="AB78" s="57">
        <f t="shared" si="59"/>
        <v>1</v>
      </c>
      <c r="AC78" s="57">
        <f t="shared" si="59"/>
        <v>1</v>
      </c>
      <c r="AD78" s="57">
        <f t="shared" si="59"/>
        <v>0</v>
      </c>
      <c r="AE78" s="58">
        <f t="shared" si="59"/>
        <v>0</v>
      </c>
      <c r="AF78" s="58">
        <f t="shared" si="59"/>
        <v>0</v>
      </c>
      <c r="AG78" s="57">
        <f t="shared" si="59"/>
        <v>0</v>
      </c>
      <c r="AH78" s="57">
        <f t="shared" si="60"/>
        <v>0</v>
      </c>
      <c r="AI78" s="57">
        <f t="shared" si="60"/>
        <v>0</v>
      </c>
      <c r="AJ78" s="57">
        <f t="shared" si="60"/>
        <v>0</v>
      </c>
      <c r="AK78" s="57">
        <f t="shared" si="60"/>
        <v>1</v>
      </c>
      <c r="AL78" s="57">
        <f t="shared" si="60"/>
        <v>1</v>
      </c>
      <c r="AM78" s="57">
        <f t="shared" si="60"/>
        <v>0</v>
      </c>
      <c r="AN78" s="57">
        <f t="shared" si="60"/>
        <v>0</v>
      </c>
      <c r="AO78" s="57">
        <f t="shared" si="60"/>
        <v>1</v>
      </c>
      <c r="AP78" s="57">
        <f t="shared" si="60"/>
        <v>0</v>
      </c>
      <c r="AQ78" s="57">
        <f t="shared" si="60"/>
        <v>1</v>
      </c>
      <c r="AR78" s="57">
        <f t="shared" si="60"/>
        <v>0</v>
      </c>
      <c r="AS78" s="57">
        <f t="shared" si="60"/>
        <v>0</v>
      </c>
      <c r="AT78" s="23">
        <f t="shared" si="61"/>
        <v>10</v>
      </c>
    </row>
    <row r="79" spans="1:46" ht="12.6" customHeight="1" x14ac:dyDescent="0.15">
      <c r="A79" s="29" t="s">
        <v>802</v>
      </c>
      <c r="B79" s="31">
        <f>VLOOKUP(A79,Master!$A:$H,2,FALSE)</f>
        <v>41258</v>
      </c>
      <c r="C79" s="65">
        <f>VLOOKUP(A79,Master!$A:$H,3,FALSE)</f>
        <v>0.58333333333333304</v>
      </c>
      <c r="D79" s="31" t="str">
        <f>VLOOKUP(A79,Master!$A:$H,4,FALSE)</f>
        <v>STM</v>
      </c>
      <c r="E79" s="31" t="s">
        <v>60</v>
      </c>
      <c r="F79" s="31" t="s">
        <v>13</v>
      </c>
      <c r="G79" s="66">
        <f>VLOOKUP(A79,Master!$A:$H,7,FALSE)</f>
        <v>6</v>
      </c>
      <c r="H79" s="31" t="str">
        <f>VLOOKUP(A79,Master!$A:$H,8,FALSE)</f>
        <v>Boys</v>
      </c>
      <c r="I79" s="5" t="str">
        <f t="shared" si="63"/>
        <v>TRN1SJN2</v>
      </c>
      <c r="J79" s="5" t="str">
        <f t="shared" si="64"/>
        <v>STMSJN2</v>
      </c>
      <c r="K79" s="5"/>
      <c r="L79" s="7"/>
      <c r="M79" s="51"/>
      <c r="N79" s="51"/>
      <c r="O79" s="51"/>
      <c r="P79" s="51">
        <f t="shared" si="62"/>
        <v>2</v>
      </c>
      <c r="Q79" s="8" t="str">
        <f t="shared" si="58"/>
        <v>NDA2</v>
      </c>
      <c r="R79" s="57">
        <f t="shared" si="59"/>
        <v>0</v>
      </c>
      <c r="S79" s="57">
        <f t="shared" si="59"/>
        <v>0</v>
      </c>
      <c r="T79" s="57">
        <f t="shared" si="59"/>
        <v>1</v>
      </c>
      <c r="U79" s="57">
        <f t="shared" si="59"/>
        <v>0</v>
      </c>
      <c r="V79" s="57">
        <f t="shared" si="59"/>
        <v>0</v>
      </c>
      <c r="W79" s="57">
        <f t="shared" si="59"/>
        <v>1</v>
      </c>
      <c r="X79" s="57">
        <f t="shared" si="59"/>
        <v>0</v>
      </c>
      <c r="Y79" s="57">
        <f t="shared" si="59"/>
        <v>0</v>
      </c>
      <c r="Z79" s="57">
        <f t="shared" si="59"/>
        <v>1</v>
      </c>
      <c r="AA79" s="57">
        <f t="shared" si="59"/>
        <v>0</v>
      </c>
      <c r="AB79" s="57">
        <f t="shared" si="59"/>
        <v>1</v>
      </c>
      <c r="AC79" s="57">
        <f t="shared" si="59"/>
        <v>1</v>
      </c>
      <c r="AD79" s="57">
        <f t="shared" si="59"/>
        <v>0</v>
      </c>
      <c r="AE79" s="58">
        <f t="shared" si="59"/>
        <v>0</v>
      </c>
      <c r="AF79" s="58">
        <f t="shared" si="59"/>
        <v>0</v>
      </c>
      <c r="AG79" s="57">
        <f t="shared" si="59"/>
        <v>1</v>
      </c>
      <c r="AH79" s="57">
        <f t="shared" si="60"/>
        <v>0</v>
      </c>
      <c r="AI79" s="57">
        <f t="shared" si="60"/>
        <v>0</v>
      </c>
      <c r="AJ79" s="57">
        <f t="shared" si="60"/>
        <v>0</v>
      </c>
      <c r="AK79" s="57">
        <f t="shared" si="60"/>
        <v>1</v>
      </c>
      <c r="AL79" s="57">
        <f t="shared" si="60"/>
        <v>0</v>
      </c>
      <c r="AM79" s="57">
        <f t="shared" si="60"/>
        <v>0</v>
      </c>
      <c r="AN79" s="57">
        <f t="shared" si="60"/>
        <v>0</v>
      </c>
      <c r="AO79" s="57">
        <f t="shared" si="60"/>
        <v>1</v>
      </c>
      <c r="AP79" s="57">
        <f t="shared" si="60"/>
        <v>0</v>
      </c>
      <c r="AQ79" s="57">
        <f t="shared" si="60"/>
        <v>1</v>
      </c>
      <c r="AR79" s="57">
        <f t="shared" si="60"/>
        <v>0</v>
      </c>
      <c r="AS79" s="57">
        <f t="shared" si="60"/>
        <v>1</v>
      </c>
      <c r="AT79" s="23">
        <f t="shared" si="61"/>
        <v>10</v>
      </c>
    </row>
    <row r="80" spans="1:46" ht="12.6" customHeight="1" x14ac:dyDescent="0.15">
      <c r="A80" s="29" t="s">
        <v>803</v>
      </c>
      <c r="B80" s="31">
        <f>VLOOKUP(A80,Master!$A:$H,2,FALSE)</f>
        <v>41258</v>
      </c>
      <c r="C80" s="65">
        <f>VLOOKUP(A80,Master!$A:$H,3,FALSE)</f>
        <v>0.58333333333333404</v>
      </c>
      <c r="D80" s="31" t="str">
        <f>VLOOKUP(A80,Master!$A:$H,4,FALSE)</f>
        <v>SCL</v>
      </c>
      <c r="E80" s="31" t="s">
        <v>9</v>
      </c>
      <c r="F80" s="31" t="s">
        <v>17</v>
      </c>
      <c r="G80" s="66">
        <f>VLOOKUP(A80,Master!$A:$H,7,FALSE)</f>
        <v>6</v>
      </c>
      <c r="H80" s="31" t="str">
        <f>VLOOKUP(A80,Master!$A:$H,8,FALSE)</f>
        <v>Boys</v>
      </c>
      <c r="I80" s="5" t="str">
        <f t="shared" si="63"/>
        <v>BRG2BYE</v>
      </c>
      <c r="J80" s="5" t="str">
        <f t="shared" si="64"/>
        <v>SCLBYE</v>
      </c>
      <c r="K80" s="5"/>
      <c r="L80" s="7"/>
      <c r="M80" s="51"/>
      <c r="N80" s="51"/>
      <c r="O80" s="51"/>
      <c r="P80" s="51">
        <f t="shared" si="62"/>
        <v>2</v>
      </c>
      <c r="Q80" s="8" t="str">
        <f t="shared" si="58"/>
        <v>OLA1</v>
      </c>
      <c r="R80" s="62">
        <f t="shared" si="59"/>
        <v>0</v>
      </c>
      <c r="S80" s="62">
        <f t="shared" si="59"/>
        <v>0</v>
      </c>
      <c r="T80" s="62">
        <f t="shared" si="59"/>
        <v>1</v>
      </c>
      <c r="U80" s="62">
        <f t="shared" si="59"/>
        <v>0</v>
      </c>
      <c r="V80" s="62">
        <f t="shared" si="59"/>
        <v>0</v>
      </c>
      <c r="W80" s="62">
        <f t="shared" si="59"/>
        <v>1</v>
      </c>
      <c r="X80" s="62">
        <f t="shared" si="59"/>
        <v>0</v>
      </c>
      <c r="Y80" s="62">
        <f t="shared" si="59"/>
        <v>0</v>
      </c>
      <c r="Z80" s="62">
        <f t="shared" si="59"/>
        <v>1</v>
      </c>
      <c r="AA80" s="62">
        <f t="shared" si="59"/>
        <v>0</v>
      </c>
      <c r="AB80" s="62">
        <f t="shared" si="59"/>
        <v>1</v>
      </c>
      <c r="AC80" s="62">
        <f t="shared" si="59"/>
        <v>1</v>
      </c>
      <c r="AD80" s="62">
        <f t="shared" si="59"/>
        <v>0</v>
      </c>
      <c r="AE80" s="62">
        <f t="shared" si="59"/>
        <v>0</v>
      </c>
      <c r="AF80" s="62">
        <f t="shared" si="59"/>
        <v>1</v>
      </c>
      <c r="AG80" s="58">
        <f t="shared" ref="AG80:AS92" si="65">SUM(COUNTIF($I$2:$I$151,CONCATENATE($Q80,AG$64))+COUNTIF($I$2:$I$151,CONCATENATE(AG$64,$Q80)))</f>
        <v>0</v>
      </c>
      <c r="AH80" s="58">
        <f t="shared" si="65"/>
        <v>0</v>
      </c>
      <c r="AI80" s="62">
        <f t="shared" si="65"/>
        <v>0</v>
      </c>
      <c r="AJ80" s="62">
        <f t="shared" si="65"/>
        <v>0</v>
      </c>
      <c r="AK80" s="62">
        <f t="shared" si="65"/>
        <v>1</v>
      </c>
      <c r="AL80" s="62">
        <f t="shared" si="60"/>
        <v>1</v>
      </c>
      <c r="AM80" s="62">
        <f t="shared" si="60"/>
        <v>0</v>
      </c>
      <c r="AN80" s="62">
        <f t="shared" si="60"/>
        <v>0</v>
      </c>
      <c r="AO80" s="62">
        <f t="shared" si="60"/>
        <v>1</v>
      </c>
      <c r="AP80" s="62">
        <f t="shared" si="60"/>
        <v>0</v>
      </c>
      <c r="AQ80" s="62">
        <f t="shared" si="60"/>
        <v>1</v>
      </c>
      <c r="AR80" s="62">
        <f t="shared" si="60"/>
        <v>0</v>
      </c>
      <c r="AS80" s="62">
        <f t="shared" si="60"/>
        <v>0</v>
      </c>
      <c r="AT80" s="23">
        <f t="shared" si="61"/>
        <v>10</v>
      </c>
    </row>
    <row r="81" spans="1:46" ht="12.6" customHeight="1" x14ac:dyDescent="0.15">
      <c r="A81" s="29" t="s">
        <v>804</v>
      </c>
      <c r="B81" s="31">
        <f>VLOOKUP(A81,Master!$A:$H,2,FALSE)</f>
        <v>41258</v>
      </c>
      <c r="C81" s="65">
        <f>VLOOKUP(A81,Master!$A:$H,3,FALSE)</f>
        <v>0.58333333333333404</v>
      </c>
      <c r="D81" s="31" t="str">
        <f>VLOOKUP(A81,Master!$A:$H,4,FALSE)</f>
        <v>JOE</v>
      </c>
      <c r="E81" s="31" t="s">
        <v>43</v>
      </c>
      <c r="F81" s="31" t="s">
        <v>45</v>
      </c>
      <c r="G81" s="66">
        <f>VLOOKUP(A81,Master!$A:$H,7,FALSE)</f>
        <v>6</v>
      </c>
      <c r="H81" s="31" t="str">
        <f>VLOOKUP(A81,Master!$A:$H,8,FALSE)</f>
        <v>Boys</v>
      </c>
      <c r="I81" s="5" t="str">
        <f t="shared" si="63"/>
        <v>JOE1HSP2</v>
      </c>
      <c r="J81" s="5" t="str">
        <f t="shared" si="64"/>
        <v>JOEHSP2</v>
      </c>
      <c r="K81" s="5"/>
      <c r="L81" s="7"/>
      <c r="M81" s="51"/>
      <c r="N81" s="51"/>
      <c r="O81" s="51"/>
      <c r="P81" s="51">
        <f t="shared" si="62"/>
        <v>1</v>
      </c>
      <c r="Q81" s="8" t="str">
        <f t="shared" si="58"/>
        <v>OLA2</v>
      </c>
      <c r="R81" s="62">
        <f t="shared" ref="R81:AG92" si="66">SUM(COUNTIF($I$2:$I$151,CONCATENATE($Q81,R$64))+COUNTIF($I$2:$I$151,CONCATENATE(R$64,$Q81)))</f>
        <v>1</v>
      </c>
      <c r="S81" s="62">
        <f t="shared" si="66"/>
        <v>1</v>
      </c>
      <c r="T81" s="62">
        <f t="shared" si="66"/>
        <v>0</v>
      </c>
      <c r="U81" s="62">
        <f t="shared" si="66"/>
        <v>0</v>
      </c>
      <c r="V81" s="62">
        <f t="shared" si="66"/>
        <v>0</v>
      </c>
      <c r="W81" s="62">
        <f t="shared" si="66"/>
        <v>0</v>
      </c>
      <c r="X81" s="62">
        <f t="shared" si="66"/>
        <v>1</v>
      </c>
      <c r="Y81" s="62">
        <f t="shared" si="66"/>
        <v>1</v>
      </c>
      <c r="Z81" s="62">
        <f t="shared" si="66"/>
        <v>0</v>
      </c>
      <c r="AA81" s="62">
        <f t="shared" si="66"/>
        <v>0</v>
      </c>
      <c r="AB81" s="62">
        <f t="shared" si="66"/>
        <v>0</v>
      </c>
      <c r="AC81" s="62">
        <f t="shared" si="66"/>
        <v>0</v>
      </c>
      <c r="AD81" s="62">
        <f t="shared" si="66"/>
        <v>1</v>
      </c>
      <c r="AE81" s="62">
        <f t="shared" si="66"/>
        <v>0</v>
      </c>
      <c r="AF81" s="62">
        <f t="shared" si="66"/>
        <v>0</v>
      </c>
      <c r="AG81" s="58">
        <f t="shared" si="66"/>
        <v>0</v>
      </c>
      <c r="AH81" s="58">
        <f t="shared" si="65"/>
        <v>0</v>
      </c>
      <c r="AI81" s="62">
        <f t="shared" si="65"/>
        <v>0</v>
      </c>
      <c r="AJ81" s="62">
        <f t="shared" si="65"/>
        <v>0</v>
      </c>
      <c r="AK81" s="62">
        <f t="shared" si="65"/>
        <v>0</v>
      </c>
      <c r="AL81" s="62">
        <f t="shared" si="65"/>
        <v>1</v>
      </c>
      <c r="AM81" s="62">
        <f t="shared" si="65"/>
        <v>1</v>
      </c>
      <c r="AN81" s="62">
        <f t="shared" si="65"/>
        <v>0</v>
      </c>
      <c r="AO81" s="62">
        <f t="shared" si="65"/>
        <v>1</v>
      </c>
      <c r="AP81" s="62">
        <f t="shared" si="65"/>
        <v>0</v>
      </c>
      <c r="AQ81" s="62">
        <f t="shared" si="65"/>
        <v>1</v>
      </c>
      <c r="AR81" s="62">
        <f t="shared" si="65"/>
        <v>1</v>
      </c>
      <c r="AS81" s="62">
        <f t="shared" si="65"/>
        <v>0</v>
      </c>
      <c r="AT81" s="23">
        <f t="shared" si="61"/>
        <v>10</v>
      </c>
    </row>
    <row r="82" spans="1:46" ht="12.6" customHeight="1" x14ac:dyDescent="0.15">
      <c r="A82" s="29" t="s">
        <v>805</v>
      </c>
      <c r="B82" s="31">
        <f>VLOOKUP(A82,Master!$A:$H,2,FALSE)</f>
        <v>41258</v>
      </c>
      <c r="C82" s="65">
        <f>VLOOKUP(A82,Master!$A:$H,3,FALSE)</f>
        <v>0.70833333333333304</v>
      </c>
      <c r="D82" s="31" t="str">
        <f>VLOOKUP(A82,Master!$A:$H,4,FALSE)</f>
        <v>CTK</v>
      </c>
      <c r="E82" s="31" t="s">
        <v>24</v>
      </c>
      <c r="F82" s="31" t="s">
        <v>46</v>
      </c>
      <c r="G82" s="66">
        <f>VLOOKUP(A82,Master!$A:$H,7,FALSE)</f>
        <v>6</v>
      </c>
      <c r="H82" s="31" t="str">
        <f>VLOOKUP(A82,Master!$A:$H,8,FALSE)</f>
        <v>Boys</v>
      </c>
      <c r="I82" s="5" t="str">
        <f t="shared" si="63"/>
        <v>JUD2JOE2</v>
      </c>
      <c r="J82" s="5" t="str">
        <f t="shared" si="64"/>
        <v>CTKJOE2</v>
      </c>
      <c r="K82" s="5"/>
      <c r="L82" s="7"/>
      <c r="M82" s="51"/>
      <c r="N82" s="51"/>
      <c r="O82" s="51"/>
      <c r="P82" s="51">
        <f t="shared" si="62"/>
        <v>3</v>
      </c>
      <c r="Q82" s="8" t="str">
        <f t="shared" si="58"/>
        <v>SCL1</v>
      </c>
      <c r="R82" s="57">
        <f t="shared" si="66"/>
        <v>1</v>
      </c>
      <c r="S82" s="57">
        <f t="shared" si="66"/>
        <v>0</v>
      </c>
      <c r="T82" s="57">
        <f t="shared" si="66"/>
        <v>0</v>
      </c>
      <c r="U82" s="57">
        <f t="shared" si="66"/>
        <v>0</v>
      </c>
      <c r="V82" s="57">
        <f t="shared" si="66"/>
        <v>0</v>
      </c>
      <c r="W82" s="57">
        <f t="shared" si="66"/>
        <v>0</v>
      </c>
      <c r="X82" s="57">
        <f t="shared" si="66"/>
        <v>1</v>
      </c>
      <c r="Y82" s="57">
        <f t="shared" si="66"/>
        <v>1</v>
      </c>
      <c r="Z82" s="57">
        <f t="shared" si="66"/>
        <v>0</v>
      </c>
      <c r="AA82" s="57">
        <f t="shared" si="66"/>
        <v>0</v>
      </c>
      <c r="AB82" s="57">
        <f t="shared" si="66"/>
        <v>1</v>
      </c>
      <c r="AC82" s="57">
        <f t="shared" si="66"/>
        <v>1</v>
      </c>
      <c r="AD82" s="57">
        <f t="shared" si="66"/>
        <v>1</v>
      </c>
      <c r="AE82" s="57">
        <f t="shared" si="66"/>
        <v>0</v>
      </c>
      <c r="AF82" s="57">
        <f t="shared" si="66"/>
        <v>0</v>
      </c>
      <c r="AG82" s="57">
        <f t="shared" si="66"/>
        <v>0</v>
      </c>
      <c r="AH82" s="57">
        <f t="shared" si="65"/>
        <v>0</v>
      </c>
      <c r="AI82" s="58">
        <f t="shared" si="65"/>
        <v>0</v>
      </c>
      <c r="AJ82" s="58">
        <f t="shared" si="65"/>
        <v>0</v>
      </c>
      <c r="AK82" s="57">
        <f t="shared" si="65"/>
        <v>0</v>
      </c>
      <c r="AL82" s="57">
        <f t="shared" si="65"/>
        <v>1</v>
      </c>
      <c r="AM82" s="57">
        <f t="shared" si="65"/>
        <v>0</v>
      </c>
      <c r="AN82" s="57">
        <f t="shared" si="65"/>
        <v>0</v>
      </c>
      <c r="AO82" s="57">
        <f t="shared" si="65"/>
        <v>1</v>
      </c>
      <c r="AP82" s="57">
        <f t="shared" si="65"/>
        <v>0</v>
      </c>
      <c r="AQ82" s="57">
        <f t="shared" si="65"/>
        <v>1</v>
      </c>
      <c r="AR82" s="57">
        <f t="shared" si="65"/>
        <v>1</v>
      </c>
      <c r="AS82" s="57">
        <f t="shared" si="65"/>
        <v>0</v>
      </c>
      <c r="AT82" s="23">
        <f t="shared" si="61"/>
        <v>10</v>
      </c>
    </row>
    <row r="83" spans="1:46" ht="12.6" customHeight="1" x14ac:dyDescent="0.15">
      <c r="A83" s="29" t="s">
        <v>806</v>
      </c>
      <c r="B83" s="31">
        <f>VLOOKUP(A83,Master!$A:$H,2,FALSE)</f>
        <v>41258</v>
      </c>
      <c r="C83" s="65">
        <f>VLOOKUP(A83,Master!$A:$H,3,FALSE)</f>
        <v>0.58333333333333404</v>
      </c>
      <c r="D83" s="31" t="str">
        <f>VLOOKUP(A83,Master!$A:$H,4,FALSE)</f>
        <v>SPC</v>
      </c>
      <c r="E83" s="31" t="s">
        <v>50</v>
      </c>
      <c r="F83" s="31" t="s">
        <v>4</v>
      </c>
      <c r="G83" s="66">
        <f>VLOOKUP(A83,Master!$A:$H,7,FALSE)</f>
        <v>6</v>
      </c>
      <c r="H83" s="31" t="str">
        <f>VLOOKUP(A83,Master!$A:$H,8,FALSE)</f>
        <v>Boys</v>
      </c>
      <c r="I83" s="5" t="str">
        <f t="shared" si="63"/>
        <v>NDA2CTK1</v>
      </c>
      <c r="J83" s="5" t="str">
        <f t="shared" si="64"/>
        <v>SPCCTK1</v>
      </c>
      <c r="K83" s="5"/>
      <c r="L83" s="7"/>
      <c r="M83" s="51"/>
      <c r="N83" s="51"/>
      <c r="O83" s="51"/>
      <c r="P83" s="51">
        <f t="shared" si="62"/>
        <v>2</v>
      </c>
      <c r="Q83" s="8" t="str">
        <f t="shared" si="58"/>
        <v>SCL2</v>
      </c>
      <c r="R83" s="57">
        <f t="shared" si="66"/>
        <v>1</v>
      </c>
      <c r="S83" s="57">
        <f t="shared" si="66"/>
        <v>1</v>
      </c>
      <c r="T83" s="57">
        <f t="shared" si="66"/>
        <v>0</v>
      </c>
      <c r="U83" s="57">
        <f t="shared" si="66"/>
        <v>0</v>
      </c>
      <c r="V83" s="57">
        <f t="shared" si="66"/>
        <v>0</v>
      </c>
      <c r="W83" s="57">
        <f t="shared" si="66"/>
        <v>0</v>
      </c>
      <c r="X83" s="57">
        <f t="shared" si="66"/>
        <v>1</v>
      </c>
      <c r="Y83" s="57">
        <f t="shared" si="66"/>
        <v>1</v>
      </c>
      <c r="Z83" s="57">
        <f t="shared" si="66"/>
        <v>0</v>
      </c>
      <c r="AA83" s="57">
        <f t="shared" si="66"/>
        <v>0</v>
      </c>
      <c r="AB83" s="57">
        <f t="shared" si="66"/>
        <v>0</v>
      </c>
      <c r="AC83" s="57">
        <f t="shared" si="66"/>
        <v>1</v>
      </c>
      <c r="AD83" s="57">
        <f t="shared" si="66"/>
        <v>1</v>
      </c>
      <c r="AE83" s="57">
        <f t="shared" si="66"/>
        <v>0</v>
      </c>
      <c r="AF83" s="57">
        <f t="shared" si="66"/>
        <v>0</v>
      </c>
      <c r="AG83" s="57">
        <f t="shared" si="66"/>
        <v>0</v>
      </c>
      <c r="AH83" s="57">
        <f t="shared" si="65"/>
        <v>0</v>
      </c>
      <c r="AI83" s="58">
        <f t="shared" si="65"/>
        <v>0</v>
      </c>
      <c r="AJ83" s="58">
        <f t="shared" si="65"/>
        <v>0</v>
      </c>
      <c r="AK83" s="57">
        <f t="shared" si="65"/>
        <v>0</v>
      </c>
      <c r="AL83" s="57">
        <f t="shared" si="65"/>
        <v>1</v>
      </c>
      <c r="AM83" s="57">
        <f t="shared" si="65"/>
        <v>0</v>
      </c>
      <c r="AN83" s="57">
        <f t="shared" si="65"/>
        <v>0</v>
      </c>
      <c r="AO83" s="57">
        <f t="shared" si="65"/>
        <v>1</v>
      </c>
      <c r="AP83" s="57">
        <f t="shared" si="65"/>
        <v>0</v>
      </c>
      <c r="AQ83" s="57">
        <f t="shared" si="65"/>
        <v>1</v>
      </c>
      <c r="AR83" s="57">
        <f t="shared" si="65"/>
        <v>1</v>
      </c>
      <c r="AS83" s="57">
        <f t="shared" si="65"/>
        <v>0</v>
      </c>
      <c r="AT83" s="23">
        <f t="shared" si="61"/>
        <v>10</v>
      </c>
    </row>
    <row r="84" spans="1:46" ht="12.6" customHeight="1" x14ac:dyDescent="0.15">
      <c r="A84" s="29" t="s">
        <v>807</v>
      </c>
      <c r="B84" s="31">
        <f>VLOOKUP(A84,Master!$A:$H,2,FALSE)</f>
        <v>41258</v>
      </c>
      <c r="C84" s="65">
        <f>VLOOKUP(A84,Master!$A:$H,3,FALSE)</f>
        <v>0.625</v>
      </c>
      <c r="D84" s="31" t="str">
        <f>VLOOKUP(A84,Master!$A:$H,4,FALSE)</f>
        <v>STM</v>
      </c>
      <c r="E84" s="31" t="s">
        <v>20</v>
      </c>
      <c r="F84" s="31" t="s">
        <v>49</v>
      </c>
      <c r="G84" s="66">
        <f>VLOOKUP(A84,Master!$A:$H,7,FALSE)</f>
        <v>6</v>
      </c>
      <c r="H84" s="31" t="str">
        <f>VLOOKUP(A84,Master!$A:$H,8,FALSE)</f>
        <v>Boys</v>
      </c>
      <c r="I84" s="5" t="str">
        <f t="shared" si="63"/>
        <v>OLA1SCS1</v>
      </c>
      <c r="J84" s="5" t="str">
        <f t="shared" si="64"/>
        <v>STMSCS1</v>
      </c>
      <c r="K84" s="5"/>
      <c r="L84" s="7"/>
      <c r="M84" s="51"/>
      <c r="N84" s="51"/>
      <c r="O84" s="51"/>
      <c r="P84" s="51">
        <f t="shared" si="62"/>
        <v>0</v>
      </c>
      <c r="Q84" s="8" t="str">
        <f t="shared" si="58"/>
        <v>SCS1</v>
      </c>
      <c r="R84" s="62">
        <f t="shared" si="66"/>
        <v>0</v>
      </c>
      <c r="S84" s="62">
        <f t="shared" si="66"/>
        <v>0</v>
      </c>
      <c r="T84" s="62">
        <f t="shared" si="66"/>
        <v>1</v>
      </c>
      <c r="U84" s="62">
        <f t="shared" si="66"/>
        <v>1</v>
      </c>
      <c r="V84" s="62">
        <f t="shared" si="66"/>
        <v>1</v>
      </c>
      <c r="W84" s="62">
        <f t="shared" si="66"/>
        <v>1</v>
      </c>
      <c r="X84" s="62">
        <f t="shared" si="66"/>
        <v>0</v>
      </c>
      <c r="Y84" s="62">
        <f t="shared" si="66"/>
        <v>0</v>
      </c>
      <c r="Z84" s="62">
        <f t="shared" si="66"/>
        <v>1</v>
      </c>
      <c r="AA84" s="62">
        <f t="shared" si="66"/>
        <v>1</v>
      </c>
      <c r="AB84" s="62">
        <f t="shared" si="66"/>
        <v>0</v>
      </c>
      <c r="AC84" s="62">
        <f t="shared" si="66"/>
        <v>0</v>
      </c>
      <c r="AD84" s="62">
        <f t="shared" si="66"/>
        <v>0</v>
      </c>
      <c r="AE84" s="62">
        <f t="shared" si="66"/>
        <v>1</v>
      </c>
      <c r="AF84" s="62">
        <f t="shared" si="66"/>
        <v>1</v>
      </c>
      <c r="AG84" s="62">
        <f t="shared" si="66"/>
        <v>1</v>
      </c>
      <c r="AH84" s="62">
        <f t="shared" si="65"/>
        <v>0</v>
      </c>
      <c r="AI84" s="62">
        <f t="shared" si="65"/>
        <v>0</v>
      </c>
      <c r="AJ84" s="62">
        <f t="shared" si="65"/>
        <v>0</v>
      </c>
      <c r="AK84" s="58">
        <f t="shared" si="65"/>
        <v>0</v>
      </c>
      <c r="AL84" s="62">
        <f t="shared" si="65"/>
        <v>0</v>
      </c>
      <c r="AM84" s="62">
        <f t="shared" si="65"/>
        <v>0</v>
      </c>
      <c r="AN84" s="62">
        <f t="shared" si="65"/>
        <v>0</v>
      </c>
      <c r="AO84" s="62">
        <f t="shared" si="65"/>
        <v>0</v>
      </c>
      <c r="AP84" s="62">
        <f t="shared" si="65"/>
        <v>0</v>
      </c>
      <c r="AQ84" s="62">
        <f t="shared" si="65"/>
        <v>0</v>
      </c>
      <c r="AR84" s="62">
        <f t="shared" si="65"/>
        <v>0</v>
      </c>
      <c r="AS84" s="62">
        <f t="shared" si="65"/>
        <v>1</v>
      </c>
      <c r="AT84" s="23">
        <f t="shared" si="61"/>
        <v>10</v>
      </c>
    </row>
    <row r="85" spans="1:46" ht="12.6" customHeight="1" x14ac:dyDescent="0.15">
      <c r="A85" s="29" t="s">
        <v>808</v>
      </c>
      <c r="B85" s="31">
        <f>VLOOKUP(A85,Master!$A:$H,2,FALSE)</f>
        <v>41258</v>
      </c>
      <c r="C85" s="65">
        <f>VLOOKUP(A85,Master!$A:$H,3,FALSE)</f>
        <v>0.625</v>
      </c>
      <c r="D85" s="31" t="str">
        <f>VLOOKUP(A85,Master!$A:$H,4,FALSE)</f>
        <v>IHM</v>
      </c>
      <c r="E85" s="31" t="s">
        <v>48</v>
      </c>
      <c r="F85" s="31" t="s">
        <v>12</v>
      </c>
      <c r="G85" s="66">
        <f>VLOOKUP(A85,Master!$A:$H,7,FALSE)</f>
        <v>6</v>
      </c>
      <c r="H85" s="31" t="str">
        <f>VLOOKUP(A85,Master!$A:$H,8,FALSE)</f>
        <v>Boys</v>
      </c>
      <c r="I85" s="5" t="str">
        <f t="shared" si="63"/>
        <v>NDA1JUD1</v>
      </c>
      <c r="J85" s="5" t="str">
        <f t="shared" si="64"/>
        <v>IHMJUD1</v>
      </c>
      <c r="K85" s="5"/>
      <c r="L85" s="7"/>
      <c r="M85" s="51"/>
      <c r="N85" s="51"/>
      <c r="O85" s="51"/>
      <c r="P85" s="51">
        <f t="shared" si="62"/>
        <v>0</v>
      </c>
      <c r="Q85" s="8" t="str">
        <f t="shared" si="58"/>
        <v>SJN1</v>
      </c>
      <c r="R85" s="57">
        <f t="shared" si="66"/>
        <v>0</v>
      </c>
      <c r="S85" s="57">
        <f t="shared" si="66"/>
        <v>0</v>
      </c>
      <c r="T85" s="57">
        <f t="shared" si="66"/>
        <v>0</v>
      </c>
      <c r="U85" s="57">
        <f t="shared" si="66"/>
        <v>1</v>
      </c>
      <c r="V85" s="57">
        <f t="shared" si="66"/>
        <v>1</v>
      </c>
      <c r="W85" s="57">
        <f t="shared" si="66"/>
        <v>0</v>
      </c>
      <c r="X85" s="57">
        <f t="shared" si="66"/>
        <v>0</v>
      </c>
      <c r="Y85" s="57">
        <f t="shared" si="66"/>
        <v>0</v>
      </c>
      <c r="Z85" s="57">
        <f t="shared" si="66"/>
        <v>0</v>
      </c>
      <c r="AA85" s="57">
        <f t="shared" si="66"/>
        <v>1</v>
      </c>
      <c r="AB85" s="57">
        <f t="shared" si="66"/>
        <v>0</v>
      </c>
      <c r="AC85" s="57">
        <f t="shared" si="66"/>
        <v>0</v>
      </c>
      <c r="AD85" s="57">
        <f t="shared" si="66"/>
        <v>0</v>
      </c>
      <c r="AE85" s="57">
        <f t="shared" si="66"/>
        <v>1</v>
      </c>
      <c r="AF85" s="57">
        <f t="shared" si="66"/>
        <v>0</v>
      </c>
      <c r="AG85" s="57">
        <f t="shared" si="66"/>
        <v>1</v>
      </c>
      <c r="AH85" s="57">
        <f t="shared" si="65"/>
        <v>1</v>
      </c>
      <c r="AI85" s="57">
        <f t="shared" si="65"/>
        <v>1</v>
      </c>
      <c r="AJ85" s="57">
        <f t="shared" si="65"/>
        <v>1</v>
      </c>
      <c r="AK85" s="57">
        <f t="shared" si="65"/>
        <v>0</v>
      </c>
      <c r="AL85" s="58">
        <f t="shared" si="65"/>
        <v>0</v>
      </c>
      <c r="AM85" s="58">
        <f t="shared" si="65"/>
        <v>0</v>
      </c>
      <c r="AN85" s="57">
        <f t="shared" si="65"/>
        <v>1</v>
      </c>
      <c r="AO85" s="57">
        <f t="shared" si="65"/>
        <v>0</v>
      </c>
      <c r="AP85" s="57">
        <f t="shared" si="65"/>
        <v>1</v>
      </c>
      <c r="AQ85" s="57">
        <f t="shared" si="65"/>
        <v>0</v>
      </c>
      <c r="AR85" s="57">
        <f t="shared" si="65"/>
        <v>0</v>
      </c>
      <c r="AS85" s="57">
        <f t="shared" si="65"/>
        <v>0</v>
      </c>
      <c r="AT85" s="23">
        <f t="shared" si="61"/>
        <v>10</v>
      </c>
    </row>
    <row r="86" spans="1:46" ht="12.6" customHeight="1" x14ac:dyDescent="0.15">
      <c r="A86" s="29" t="s">
        <v>809</v>
      </c>
      <c r="B86" s="31">
        <f>VLOOKUP(A86,Master!$A:$H,2,FALSE)</f>
        <v>41279</v>
      </c>
      <c r="C86" s="65">
        <f>VLOOKUP(A86,Master!$A:$H,3,FALSE)</f>
        <v>0.54166666666666596</v>
      </c>
      <c r="D86" s="31" t="str">
        <f>VLOOKUP(A86,Master!$A:$H,4,FALSE)</f>
        <v>JUD</v>
      </c>
      <c r="E86" s="31" t="s">
        <v>12</v>
      </c>
      <c r="F86" s="31" t="s">
        <v>46</v>
      </c>
      <c r="G86" s="66">
        <f>VLOOKUP(A86,Master!$A:$H,7,FALSE)</f>
        <v>6</v>
      </c>
      <c r="H86" s="31" t="str">
        <f>VLOOKUP(A86,Master!$A:$H,8,FALSE)</f>
        <v>Boys</v>
      </c>
      <c r="I86" s="5" t="str">
        <f t="shared" si="63"/>
        <v>JUD1JOE2</v>
      </c>
      <c r="J86" s="5" t="str">
        <f t="shared" si="64"/>
        <v>JUDJOE2</v>
      </c>
      <c r="K86" s="5"/>
      <c r="L86" s="7"/>
      <c r="M86" s="51"/>
      <c r="N86" s="51"/>
      <c r="O86" s="51"/>
      <c r="P86" s="51">
        <f t="shared" si="62"/>
        <v>1</v>
      </c>
      <c r="Q86" s="8" t="str">
        <f t="shared" si="58"/>
        <v>SJN2</v>
      </c>
      <c r="R86" s="57">
        <f t="shared" si="66"/>
        <v>1</v>
      </c>
      <c r="S86" s="57">
        <f t="shared" si="66"/>
        <v>1</v>
      </c>
      <c r="T86" s="57">
        <f t="shared" si="66"/>
        <v>0</v>
      </c>
      <c r="U86" s="57">
        <f t="shared" si="66"/>
        <v>0</v>
      </c>
      <c r="V86" s="57">
        <f t="shared" si="66"/>
        <v>0</v>
      </c>
      <c r="W86" s="57">
        <f t="shared" si="66"/>
        <v>0</v>
      </c>
      <c r="X86" s="57">
        <f t="shared" si="66"/>
        <v>1</v>
      </c>
      <c r="Y86" s="57">
        <f t="shared" si="66"/>
        <v>1</v>
      </c>
      <c r="Z86" s="57">
        <f t="shared" si="66"/>
        <v>0</v>
      </c>
      <c r="AA86" s="57">
        <f t="shared" si="66"/>
        <v>0</v>
      </c>
      <c r="AB86" s="57">
        <f t="shared" si="66"/>
        <v>0</v>
      </c>
      <c r="AC86" s="57">
        <f t="shared" si="66"/>
        <v>0</v>
      </c>
      <c r="AD86" s="57">
        <f t="shared" si="66"/>
        <v>1</v>
      </c>
      <c r="AE86" s="57">
        <f t="shared" si="66"/>
        <v>0</v>
      </c>
      <c r="AF86" s="57">
        <f t="shared" si="66"/>
        <v>0</v>
      </c>
      <c r="AG86" s="57">
        <f t="shared" si="66"/>
        <v>0</v>
      </c>
      <c r="AH86" s="57">
        <f t="shared" si="65"/>
        <v>1</v>
      </c>
      <c r="AI86" s="57">
        <f t="shared" si="65"/>
        <v>0</v>
      </c>
      <c r="AJ86" s="57">
        <f t="shared" si="65"/>
        <v>0</v>
      </c>
      <c r="AK86" s="57">
        <f t="shared" si="65"/>
        <v>0</v>
      </c>
      <c r="AL86" s="58">
        <f t="shared" si="65"/>
        <v>0</v>
      </c>
      <c r="AM86" s="58">
        <f t="shared" si="65"/>
        <v>0</v>
      </c>
      <c r="AN86" s="57">
        <f t="shared" si="65"/>
        <v>1</v>
      </c>
      <c r="AO86" s="57">
        <f t="shared" si="65"/>
        <v>0</v>
      </c>
      <c r="AP86" s="57">
        <f t="shared" si="65"/>
        <v>1</v>
      </c>
      <c r="AQ86" s="57">
        <f t="shared" si="65"/>
        <v>0</v>
      </c>
      <c r="AR86" s="57">
        <f t="shared" si="65"/>
        <v>1</v>
      </c>
      <c r="AS86" s="57">
        <f t="shared" si="65"/>
        <v>1</v>
      </c>
      <c r="AT86" s="23">
        <f t="shared" si="61"/>
        <v>10</v>
      </c>
    </row>
    <row r="87" spans="1:46" ht="12.6" customHeight="1" x14ac:dyDescent="0.15">
      <c r="A87" s="29" t="s">
        <v>810</v>
      </c>
      <c r="B87" s="31">
        <f>VLOOKUP(A87,Master!$A:$H,2,FALSE)</f>
        <v>41279</v>
      </c>
      <c r="C87" s="65">
        <f>VLOOKUP(A87,Master!$A:$H,3,FALSE)</f>
        <v>0.625</v>
      </c>
      <c r="D87" s="31" t="str">
        <f>VLOOKUP(A87,Master!$A:$H,4,FALSE)</f>
        <v>IHM</v>
      </c>
      <c r="E87" s="31" t="s">
        <v>24</v>
      </c>
      <c r="F87" s="31" t="s">
        <v>42</v>
      </c>
      <c r="G87" s="66">
        <f>VLOOKUP(A87,Master!$A:$H,7,FALSE)</f>
        <v>6</v>
      </c>
      <c r="H87" s="31" t="str">
        <f>VLOOKUP(A87,Master!$A:$H,8,FALSE)</f>
        <v>Boys</v>
      </c>
      <c r="I87" s="5" t="str">
        <f t="shared" si="63"/>
        <v>JUD2HSP1</v>
      </c>
      <c r="J87" s="5" t="str">
        <f t="shared" si="64"/>
        <v>IHMHSP1</v>
      </c>
      <c r="K87" s="5"/>
      <c r="L87" s="7"/>
      <c r="M87" s="51"/>
      <c r="N87" s="51"/>
      <c r="O87" s="51"/>
      <c r="P87" s="51">
        <f t="shared" si="62"/>
        <v>1</v>
      </c>
      <c r="Q87" s="8" t="str">
        <f t="shared" si="58"/>
        <v>SPC1</v>
      </c>
      <c r="R87" s="62">
        <f t="shared" si="66"/>
        <v>1</v>
      </c>
      <c r="S87" s="62">
        <f t="shared" si="66"/>
        <v>1</v>
      </c>
      <c r="T87" s="62">
        <f t="shared" si="66"/>
        <v>0</v>
      </c>
      <c r="U87" s="62">
        <f t="shared" si="66"/>
        <v>0</v>
      </c>
      <c r="V87" s="62">
        <f t="shared" si="66"/>
        <v>0</v>
      </c>
      <c r="W87" s="62">
        <f t="shared" si="66"/>
        <v>0</v>
      </c>
      <c r="X87" s="62">
        <f t="shared" si="66"/>
        <v>1</v>
      </c>
      <c r="Y87" s="62">
        <f t="shared" si="66"/>
        <v>1</v>
      </c>
      <c r="Z87" s="62">
        <f t="shared" si="66"/>
        <v>0</v>
      </c>
      <c r="AA87" s="62">
        <f t="shared" si="66"/>
        <v>0</v>
      </c>
      <c r="AB87" s="62">
        <f t="shared" si="66"/>
        <v>0</v>
      </c>
      <c r="AC87" s="62">
        <f t="shared" si="66"/>
        <v>0</v>
      </c>
      <c r="AD87" s="62">
        <f t="shared" si="66"/>
        <v>1</v>
      </c>
      <c r="AE87" s="62">
        <f t="shared" si="66"/>
        <v>0</v>
      </c>
      <c r="AF87" s="62">
        <f t="shared" si="66"/>
        <v>0</v>
      </c>
      <c r="AG87" s="62">
        <f t="shared" si="66"/>
        <v>0</v>
      </c>
      <c r="AH87" s="62">
        <f t="shared" si="65"/>
        <v>0</v>
      </c>
      <c r="AI87" s="62">
        <f t="shared" si="65"/>
        <v>0</v>
      </c>
      <c r="AJ87" s="62">
        <f t="shared" si="65"/>
        <v>0</v>
      </c>
      <c r="AK87" s="62">
        <f t="shared" si="65"/>
        <v>0</v>
      </c>
      <c r="AL87" s="62">
        <f t="shared" si="65"/>
        <v>1</v>
      </c>
      <c r="AM87" s="62">
        <f t="shared" si="65"/>
        <v>1</v>
      </c>
      <c r="AN87" s="58">
        <f t="shared" si="65"/>
        <v>0</v>
      </c>
      <c r="AO87" s="58">
        <f t="shared" si="65"/>
        <v>0</v>
      </c>
      <c r="AP87" s="62">
        <f t="shared" si="65"/>
        <v>1</v>
      </c>
      <c r="AQ87" s="62">
        <f t="shared" si="65"/>
        <v>0</v>
      </c>
      <c r="AR87" s="62">
        <f t="shared" si="65"/>
        <v>1</v>
      </c>
      <c r="AS87" s="62">
        <f t="shared" si="65"/>
        <v>1</v>
      </c>
      <c r="AT87" s="23">
        <f t="shared" si="61"/>
        <v>10</v>
      </c>
    </row>
    <row r="88" spans="1:46" ht="12.6" customHeight="1" x14ac:dyDescent="0.15">
      <c r="A88" s="29" t="s">
        <v>811</v>
      </c>
      <c r="B88" s="31">
        <f>VLOOKUP(A88,Master!$A:$H,2,FALSE)</f>
        <v>41279</v>
      </c>
      <c r="C88" s="65">
        <f>VLOOKUP(A88,Master!$A:$H,3,FALSE)</f>
        <v>0.58333333333333404</v>
      </c>
      <c r="D88" s="31" t="str">
        <f>VLOOKUP(A88,Master!$A:$H,4,FALSE)</f>
        <v>SCL</v>
      </c>
      <c r="E88" s="31" t="s">
        <v>22</v>
      </c>
      <c r="F88" s="31" t="s">
        <v>16</v>
      </c>
      <c r="G88" s="66">
        <f>VLOOKUP(A88,Master!$A:$H,7,FALSE)</f>
        <v>6</v>
      </c>
      <c r="H88" s="31" t="str">
        <f>VLOOKUP(A88,Master!$A:$H,8,FALSE)</f>
        <v>Boys</v>
      </c>
      <c r="I88" s="5" t="str">
        <f t="shared" si="63"/>
        <v>STM2CTK2</v>
      </c>
      <c r="J88" s="5" t="str">
        <f t="shared" si="64"/>
        <v>SCLCTK2</v>
      </c>
      <c r="K88" s="5"/>
      <c r="L88" s="7"/>
      <c r="M88" s="51"/>
      <c r="N88" s="51"/>
      <c r="O88" s="51"/>
      <c r="P88" s="51">
        <f t="shared" si="62"/>
        <v>0</v>
      </c>
      <c r="Q88" s="8" t="str">
        <f t="shared" si="58"/>
        <v>SPC2</v>
      </c>
      <c r="R88" s="62">
        <f t="shared" si="66"/>
        <v>0</v>
      </c>
      <c r="S88" s="62">
        <f t="shared" si="66"/>
        <v>0</v>
      </c>
      <c r="T88" s="62">
        <f t="shared" si="66"/>
        <v>0</v>
      </c>
      <c r="U88" s="62">
        <f t="shared" si="66"/>
        <v>1</v>
      </c>
      <c r="V88" s="62">
        <f t="shared" si="66"/>
        <v>1</v>
      </c>
      <c r="W88" s="62">
        <f t="shared" si="66"/>
        <v>0</v>
      </c>
      <c r="X88" s="62">
        <f t="shared" si="66"/>
        <v>0</v>
      </c>
      <c r="Y88" s="62">
        <f t="shared" si="66"/>
        <v>0</v>
      </c>
      <c r="Z88" s="62">
        <f t="shared" si="66"/>
        <v>0</v>
      </c>
      <c r="AA88" s="62">
        <f t="shared" si="66"/>
        <v>1</v>
      </c>
      <c r="AB88" s="62">
        <f t="shared" si="66"/>
        <v>0</v>
      </c>
      <c r="AC88" s="62">
        <f t="shared" si="66"/>
        <v>0</v>
      </c>
      <c r="AD88" s="62">
        <f t="shared" si="66"/>
        <v>0</v>
      </c>
      <c r="AE88" s="62">
        <f t="shared" si="66"/>
        <v>1</v>
      </c>
      <c r="AF88" s="62">
        <f t="shared" si="66"/>
        <v>1</v>
      </c>
      <c r="AG88" s="62">
        <f t="shared" si="66"/>
        <v>1</v>
      </c>
      <c r="AH88" s="62">
        <f t="shared" si="65"/>
        <v>1</v>
      </c>
      <c r="AI88" s="62">
        <f t="shared" si="65"/>
        <v>1</v>
      </c>
      <c r="AJ88" s="62">
        <f t="shared" si="65"/>
        <v>1</v>
      </c>
      <c r="AK88" s="62">
        <f t="shared" si="65"/>
        <v>0</v>
      </c>
      <c r="AL88" s="62">
        <f t="shared" si="65"/>
        <v>0</v>
      </c>
      <c r="AM88" s="62">
        <f t="shared" si="65"/>
        <v>0</v>
      </c>
      <c r="AN88" s="58">
        <f t="shared" si="65"/>
        <v>0</v>
      </c>
      <c r="AO88" s="58">
        <f t="shared" si="65"/>
        <v>0</v>
      </c>
      <c r="AP88" s="62">
        <f t="shared" si="65"/>
        <v>1</v>
      </c>
      <c r="AQ88" s="62">
        <f t="shared" si="65"/>
        <v>0</v>
      </c>
      <c r="AR88" s="62">
        <f t="shared" si="65"/>
        <v>0</v>
      </c>
      <c r="AS88" s="62">
        <f t="shared" si="65"/>
        <v>0</v>
      </c>
      <c r="AT88" s="23">
        <f t="shared" si="61"/>
        <v>10</v>
      </c>
    </row>
    <row r="89" spans="1:46" ht="12.6" customHeight="1" x14ac:dyDescent="0.15">
      <c r="A89" s="29" t="s">
        <v>812</v>
      </c>
      <c r="B89" s="31">
        <f>VLOOKUP(A89,Master!$A:$H,2,FALSE)</f>
        <v>41279</v>
      </c>
      <c r="C89" s="65">
        <f>VLOOKUP(A89,Master!$A:$H,3,FALSE)</f>
        <v>0.58333333333333404</v>
      </c>
      <c r="D89" s="31" t="str">
        <f>VLOOKUP(A89,Master!$A:$H,4,FALSE)</f>
        <v>JOE</v>
      </c>
      <c r="E89" s="31" t="s">
        <v>14</v>
      </c>
      <c r="F89" s="31" t="s">
        <v>44</v>
      </c>
      <c r="G89" s="66">
        <f>VLOOKUP(A89,Master!$A:$H,7,FALSE)</f>
        <v>6</v>
      </c>
      <c r="H89" s="31" t="str">
        <f>VLOOKUP(A89,Master!$A:$H,8,FALSE)</f>
        <v>Boys</v>
      </c>
      <c r="I89" s="5" t="str">
        <f t="shared" si="63"/>
        <v>SPC2SCL1</v>
      </c>
      <c r="J89" s="5" t="str">
        <f t="shared" si="64"/>
        <v>JOESCL1</v>
      </c>
      <c r="K89" s="5"/>
      <c r="L89" s="7"/>
      <c r="M89" s="51"/>
      <c r="N89" s="51"/>
      <c r="O89" s="51"/>
      <c r="P89" s="51">
        <f t="shared" si="62"/>
        <v>1</v>
      </c>
      <c r="Q89" s="8" t="str">
        <f t="shared" si="58"/>
        <v>STM1</v>
      </c>
      <c r="R89" s="57">
        <f t="shared" si="66"/>
        <v>1</v>
      </c>
      <c r="S89" s="57">
        <f t="shared" si="66"/>
        <v>1</v>
      </c>
      <c r="T89" s="57">
        <f t="shared" si="66"/>
        <v>0</v>
      </c>
      <c r="U89" s="57">
        <f t="shared" si="66"/>
        <v>0</v>
      </c>
      <c r="V89" s="57">
        <f t="shared" si="66"/>
        <v>0</v>
      </c>
      <c r="W89" s="57">
        <f t="shared" si="66"/>
        <v>0</v>
      </c>
      <c r="X89" s="57">
        <f t="shared" si="66"/>
        <v>1</v>
      </c>
      <c r="Y89" s="57">
        <f t="shared" si="66"/>
        <v>1</v>
      </c>
      <c r="Z89" s="57">
        <f t="shared" si="66"/>
        <v>0</v>
      </c>
      <c r="AA89" s="57">
        <f t="shared" si="66"/>
        <v>0</v>
      </c>
      <c r="AB89" s="57">
        <f t="shared" si="66"/>
        <v>0</v>
      </c>
      <c r="AC89" s="57">
        <f t="shared" si="66"/>
        <v>0</v>
      </c>
      <c r="AD89" s="57">
        <f t="shared" si="66"/>
        <v>1</v>
      </c>
      <c r="AE89" s="57">
        <f t="shared" si="66"/>
        <v>0</v>
      </c>
      <c r="AF89" s="57">
        <f t="shared" si="66"/>
        <v>0</v>
      </c>
      <c r="AG89" s="57">
        <f t="shared" si="66"/>
        <v>0</v>
      </c>
      <c r="AH89" s="57">
        <f t="shared" si="65"/>
        <v>0</v>
      </c>
      <c r="AI89" s="57">
        <f t="shared" si="65"/>
        <v>0</v>
      </c>
      <c r="AJ89" s="57">
        <f t="shared" si="65"/>
        <v>0</v>
      </c>
      <c r="AK89" s="57">
        <f t="shared" si="65"/>
        <v>0</v>
      </c>
      <c r="AL89" s="57">
        <f t="shared" si="65"/>
        <v>1</v>
      </c>
      <c r="AM89" s="57">
        <f t="shared" si="65"/>
        <v>1</v>
      </c>
      <c r="AN89" s="57">
        <f t="shared" si="65"/>
        <v>1</v>
      </c>
      <c r="AO89" s="57">
        <f t="shared" si="65"/>
        <v>1</v>
      </c>
      <c r="AP89" s="58">
        <f t="shared" si="65"/>
        <v>0</v>
      </c>
      <c r="AQ89" s="58">
        <f t="shared" si="65"/>
        <v>0</v>
      </c>
      <c r="AR89" s="57">
        <f t="shared" si="65"/>
        <v>1</v>
      </c>
      <c r="AS89" s="57">
        <f t="shared" si="65"/>
        <v>0</v>
      </c>
      <c r="AT89" s="23">
        <f t="shared" si="61"/>
        <v>10</v>
      </c>
    </row>
    <row r="90" spans="1:46" ht="12.6" customHeight="1" x14ac:dyDescent="0.15">
      <c r="A90" s="29" t="s">
        <v>813</v>
      </c>
      <c r="B90" s="31">
        <f>VLOOKUP(A90,Master!$A:$H,2,FALSE)</f>
        <v>41279</v>
      </c>
      <c r="C90" s="65">
        <f>VLOOKUP(A90,Master!$A:$H,3,FALSE)</f>
        <v>0</v>
      </c>
      <c r="D90" s="31" t="str">
        <f>VLOOKUP(A90,Master!$A:$H,4,FALSE)</f>
        <v>BYE</v>
      </c>
      <c r="E90" s="31" t="s">
        <v>19</v>
      </c>
      <c r="F90" s="31" t="s">
        <v>61</v>
      </c>
      <c r="G90" s="66">
        <f>VLOOKUP(A90,Master!$A:$H,7,FALSE)</f>
        <v>6</v>
      </c>
      <c r="H90" s="31" t="str">
        <f>VLOOKUP(A90,Master!$A:$H,8,FALSE)</f>
        <v>Boys</v>
      </c>
      <c r="I90" s="5" t="str">
        <f t="shared" si="63"/>
        <v>SJN1SCL2</v>
      </c>
      <c r="J90" s="5" t="str">
        <f t="shared" si="64"/>
        <v>BYESCL2</v>
      </c>
      <c r="K90" s="5"/>
      <c r="L90" s="7"/>
      <c r="M90" s="51"/>
      <c r="N90" s="51"/>
      <c r="O90" s="51"/>
      <c r="P90" s="51">
        <f t="shared" si="62"/>
        <v>0</v>
      </c>
      <c r="Q90" s="8" t="str">
        <f t="shared" si="58"/>
        <v>STM2</v>
      </c>
      <c r="R90" s="57">
        <f t="shared" si="66"/>
        <v>0</v>
      </c>
      <c r="S90" s="57">
        <f t="shared" si="66"/>
        <v>0</v>
      </c>
      <c r="T90" s="57">
        <f t="shared" si="66"/>
        <v>0</v>
      </c>
      <c r="U90" s="57">
        <f t="shared" si="66"/>
        <v>1</v>
      </c>
      <c r="V90" s="57">
        <f t="shared" si="66"/>
        <v>1</v>
      </c>
      <c r="W90" s="57">
        <f t="shared" si="66"/>
        <v>0</v>
      </c>
      <c r="X90" s="57">
        <f t="shared" si="66"/>
        <v>0</v>
      </c>
      <c r="Y90" s="57">
        <f t="shared" si="66"/>
        <v>0</v>
      </c>
      <c r="Z90" s="57">
        <f t="shared" si="66"/>
        <v>1</v>
      </c>
      <c r="AA90" s="57">
        <f t="shared" si="66"/>
        <v>1</v>
      </c>
      <c r="AB90" s="57">
        <f t="shared" si="66"/>
        <v>0</v>
      </c>
      <c r="AC90" s="57">
        <f t="shared" si="66"/>
        <v>0</v>
      </c>
      <c r="AD90" s="57">
        <f t="shared" si="66"/>
        <v>0</v>
      </c>
      <c r="AE90" s="57">
        <f t="shared" si="66"/>
        <v>1</v>
      </c>
      <c r="AF90" s="57">
        <f t="shared" si="66"/>
        <v>1</v>
      </c>
      <c r="AG90" s="57">
        <f t="shared" si="66"/>
        <v>1</v>
      </c>
      <c r="AH90" s="57">
        <f t="shared" si="65"/>
        <v>1</v>
      </c>
      <c r="AI90" s="57">
        <f t="shared" si="65"/>
        <v>1</v>
      </c>
      <c r="AJ90" s="57">
        <f t="shared" si="65"/>
        <v>1</v>
      </c>
      <c r="AK90" s="57">
        <f t="shared" si="65"/>
        <v>0</v>
      </c>
      <c r="AL90" s="57">
        <f t="shared" si="65"/>
        <v>0</v>
      </c>
      <c r="AM90" s="57">
        <f t="shared" si="65"/>
        <v>0</v>
      </c>
      <c r="AN90" s="57">
        <f t="shared" si="65"/>
        <v>0</v>
      </c>
      <c r="AO90" s="57">
        <f t="shared" si="65"/>
        <v>0</v>
      </c>
      <c r="AP90" s="58">
        <f t="shared" si="65"/>
        <v>0</v>
      </c>
      <c r="AQ90" s="58">
        <f t="shared" si="65"/>
        <v>0</v>
      </c>
      <c r="AR90" s="57">
        <f t="shared" si="65"/>
        <v>0</v>
      </c>
      <c r="AS90" s="57">
        <f t="shared" si="65"/>
        <v>0</v>
      </c>
      <c r="AT90" s="23">
        <f t="shared" si="61"/>
        <v>10</v>
      </c>
    </row>
    <row r="91" spans="1:46" ht="12.6" customHeight="1" x14ac:dyDescent="0.15">
      <c r="A91" s="29" t="s">
        <v>814</v>
      </c>
      <c r="B91" s="31">
        <f>VLOOKUP(A91,Master!$A:$H,2,FALSE)</f>
        <v>41279</v>
      </c>
      <c r="C91" s="65">
        <f>VLOOKUP(A91,Master!$A:$H,3,FALSE)</f>
        <v>0.625</v>
      </c>
      <c r="D91" s="31" t="str">
        <f>VLOOKUP(A91,Master!$A:$H,4,FALSE)</f>
        <v>SCL</v>
      </c>
      <c r="E91" s="31" t="s">
        <v>7</v>
      </c>
      <c r="F91" s="31" t="s">
        <v>25</v>
      </c>
      <c r="G91" s="66">
        <f>VLOOKUP(A91,Master!$A:$H,7,FALSE)</f>
        <v>6</v>
      </c>
      <c r="H91" s="31" t="str">
        <f>VLOOKUP(A91,Master!$A:$H,8,FALSE)</f>
        <v>Boys</v>
      </c>
      <c r="I91" s="5" t="str">
        <f t="shared" si="63"/>
        <v>BRG1OLA2</v>
      </c>
      <c r="J91" s="5" t="str">
        <f t="shared" si="64"/>
        <v>SCLOLA2</v>
      </c>
      <c r="K91" s="5"/>
      <c r="L91" s="7"/>
      <c r="M91" s="51"/>
      <c r="N91" s="51"/>
      <c r="O91" s="51"/>
      <c r="P91" s="51">
        <f t="shared" si="62"/>
        <v>0</v>
      </c>
      <c r="Q91" s="8" t="str">
        <f t="shared" si="58"/>
        <v>TRN1</v>
      </c>
      <c r="R91" s="62">
        <f t="shared" si="66"/>
        <v>0</v>
      </c>
      <c r="S91" s="62">
        <f t="shared" si="66"/>
        <v>1</v>
      </c>
      <c r="T91" s="62">
        <f t="shared" si="66"/>
        <v>0</v>
      </c>
      <c r="U91" s="62">
        <f t="shared" si="66"/>
        <v>0</v>
      </c>
      <c r="V91" s="62">
        <f t="shared" si="66"/>
        <v>0</v>
      </c>
      <c r="W91" s="62">
        <f t="shared" si="66"/>
        <v>0</v>
      </c>
      <c r="X91" s="62">
        <f t="shared" si="66"/>
        <v>1</v>
      </c>
      <c r="Y91" s="62">
        <f t="shared" si="66"/>
        <v>1</v>
      </c>
      <c r="Z91" s="62">
        <f t="shared" si="66"/>
        <v>0</v>
      </c>
      <c r="AA91" s="62">
        <f t="shared" si="66"/>
        <v>0</v>
      </c>
      <c r="AB91" s="62">
        <f t="shared" si="66"/>
        <v>0</v>
      </c>
      <c r="AC91" s="62">
        <f t="shared" si="66"/>
        <v>0</v>
      </c>
      <c r="AD91" s="62">
        <f t="shared" si="66"/>
        <v>0</v>
      </c>
      <c r="AE91" s="62">
        <f t="shared" si="66"/>
        <v>0</v>
      </c>
      <c r="AF91" s="62">
        <f t="shared" si="66"/>
        <v>0</v>
      </c>
      <c r="AG91" s="62">
        <f t="shared" si="66"/>
        <v>0</v>
      </c>
      <c r="AH91" s="62">
        <f t="shared" si="65"/>
        <v>1</v>
      </c>
      <c r="AI91" s="62">
        <f t="shared" si="65"/>
        <v>1</v>
      </c>
      <c r="AJ91" s="62">
        <f t="shared" si="65"/>
        <v>1</v>
      </c>
      <c r="AK91" s="62">
        <f t="shared" si="65"/>
        <v>0</v>
      </c>
      <c r="AL91" s="62">
        <f t="shared" si="65"/>
        <v>0</v>
      </c>
      <c r="AM91" s="62">
        <f t="shared" si="65"/>
        <v>1</v>
      </c>
      <c r="AN91" s="62">
        <f t="shared" si="65"/>
        <v>1</v>
      </c>
      <c r="AO91" s="62">
        <f t="shared" si="65"/>
        <v>0</v>
      </c>
      <c r="AP91" s="62">
        <f t="shared" si="65"/>
        <v>1</v>
      </c>
      <c r="AQ91" s="62">
        <f t="shared" si="65"/>
        <v>0</v>
      </c>
      <c r="AR91" s="58">
        <f t="shared" si="65"/>
        <v>0</v>
      </c>
      <c r="AS91" s="62">
        <f t="shared" si="65"/>
        <v>1</v>
      </c>
      <c r="AT91" s="23">
        <f t="shared" si="61"/>
        <v>10</v>
      </c>
    </row>
    <row r="92" spans="1:46" ht="12.6" customHeight="1" x14ac:dyDescent="0.15">
      <c r="A92" s="29" t="s">
        <v>815</v>
      </c>
      <c r="B92" s="31">
        <f>VLOOKUP(A92,Master!$A:$H,2,FALSE)</f>
        <v>41279</v>
      </c>
      <c r="C92" s="65">
        <f>VLOOKUP(A92,Master!$A:$H,3,FALSE)</f>
        <v>0.58333333333333304</v>
      </c>
      <c r="D92" s="31" t="str">
        <f>VLOOKUP(A92,Master!$A:$H,4,FALSE)</f>
        <v>HSP</v>
      </c>
      <c r="E92" s="31" t="s">
        <v>18</v>
      </c>
      <c r="F92" s="31" t="s">
        <v>23</v>
      </c>
      <c r="G92" s="66">
        <f>VLOOKUP(A92,Master!$A:$H,7,FALSE)</f>
        <v>6</v>
      </c>
      <c r="H92" s="31" t="str">
        <f>VLOOKUP(A92,Master!$A:$H,8,FALSE)</f>
        <v>Boys</v>
      </c>
      <c r="I92" s="5" t="str">
        <f t="shared" si="63"/>
        <v>STM1JUD3</v>
      </c>
      <c r="J92" s="5" t="str">
        <f t="shared" si="64"/>
        <v>HSPJUD3</v>
      </c>
      <c r="K92" s="5"/>
      <c r="L92" s="7"/>
      <c r="M92" s="51"/>
      <c r="N92" s="51"/>
      <c r="O92" s="51"/>
      <c r="P92" s="51">
        <f t="shared" si="62"/>
        <v>0</v>
      </c>
      <c r="Q92" s="8" t="str">
        <f t="shared" si="58"/>
        <v>BYE</v>
      </c>
      <c r="R92" s="57">
        <f t="shared" si="66"/>
        <v>0</v>
      </c>
      <c r="S92" s="57">
        <f t="shared" si="66"/>
        <v>1</v>
      </c>
      <c r="T92" s="57">
        <f t="shared" si="66"/>
        <v>1</v>
      </c>
      <c r="U92" s="57">
        <f t="shared" si="66"/>
        <v>0</v>
      </c>
      <c r="V92" s="57">
        <f t="shared" si="66"/>
        <v>0</v>
      </c>
      <c r="W92" s="57">
        <f t="shared" si="66"/>
        <v>1</v>
      </c>
      <c r="X92" s="57">
        <f t="shared" si="66"/>
        <v>1</v>
      </c>
      <c r="Y92" s="57">
        <f t="shared" si="66"/>
        <v>0</v>
      </c>
      <c r="Z92" s="57">
        <f t="shared" si="66"/>
        <v>1</v>
      </c>
      <c r="AA92" s="57">
        <f t="shared" si="66"/>
        <v>0</v>
      </c>
      <c r="AB92" s="57">
        <f t="shared" si="66"/>
        <v>0</v>
      </c>
      <c r="AC92" s="57">
        <f t="shared" si="66"/>
        <v>0</v>
      </c>
      <c r="AD92" s="57">
        <f t="shared" si="66"/>
        <v>0</v>
      </c>
      <c r="AE92" s="57">
        <f t="shared" si="66"/>
        <v>0</v>
      </c>
      <c r="AF92" s="57">
        <f t="shared" si="66"/>
        <v>1</v>
      </c>
      <c r="AG92" s="57">
        <f t="shared" si="66"/>
        <v>0</v>
      </c>
      <c r="AH92" s="57">
        <f t="shared" si="65"/>
        <v>0</v>
      </c>
      <c r="AI92" s="57">
        <f t="shared" si="65"/>
        <v>0</v>
      </c>
      <c r="AJ92" s="57">
        <f t="shared" si="65"/>
        <v>0</v>
      </c>
      <c r="AK92" s="57">
        <f t="shared" si="65"/>
        <v>1</v>
      </c>
      <c r="AL92" s="57">
        <f t="shared" si="65"/>
        <v>0</v>
      </c>
      <c r="AM92" s="57">
        <f t="shared" si="65"/>
        <v>1</v>
      </c>
      <c r="AN92" s="57">
        <f t="shared" si="65"/>
        <v>1</v>
      </c>
      <c r="AO92" s="57">
        <f t="shared" si="65"/>
        <v>0</v>
      </c>
      <c r="AP92" s="57">
        <f t="shared" si="65"/>
        <v>0</v>
      </c>
      <c r="AQ92" s="57">
        <f t="shared" si="65"/>
        <v>0</v>
      </c>
      <c r="AR92" s="57">
        <f t="shared" si="65"/>
        <v>1</v>
      </c>
      <c r="AS92" s="58">
        <f t="shared" si="65"/>
        <v>0</v>
      </c>
      <c r="AT92" s="23">
        <f t="shared" si="61"/>
        <v>10</v>
      </c>
    </row>
    <row r="93" spans="1:46" ht="12.6" customHeight="1" x14ac:dyDescent="0.2">
      <c r="A93" s="29" t="s">
        <v>816</v>
      </c>
      <c r="B93" s="31">
        <f>VLOOKUP(A93,Master!$A:$H,2,FALSE)</f>
        <v>41279</v>
      </c>
      <c r="C93" s="65">
        <f>VLOOKUP(A93,Master!$A:$H,3,FALSE)</f>
        <v>0.54166666666666696</v>
      </c>
      <c r="D93" s="31" t="str">
        <f>VLOOKUP(A93,Master!$A:$H,4,FALSE)</f>
        <v>SJN</v>
      </c>
      <c r="E93" s="31" t="s">
        <v>26</v>
      </c>
      <c r="F93" s="31" t="s">
        <v>6</v>
      </c>
      <c r="G93" s="66">
        <f>VLOOKUP(A93,Master!$A:$H,7,FALSE)</f>
        <v>6</v>
      </c>
      <c r="H93" s="31" t="str">
        <f>VLOOKUP(A93,Master!$A:$H,8,FALSE)</f>
        <v>Boys</v>
      </c>
      <c r="I93" s="5" t="str">
        <f t="shared" si="63"/>
        <v>SPC1IHM2</v>
      </c>
      <c r="J93" s="5" t="str">
        <f t="shared" si="64"/>
        <v>SJNIHM2</v>
      </c>
      <c r="K93" s="5"/>
      <c r="L93" s="7"/>
      <c r="M93" s="52"/>
      <c r="N93" s="52"/>
      <c r="O93" s="52"/>
      <c r="P93" s="52"/>
      <c r="Q93" s="55" t="s">
        <v>29</v>
      </c>
      <c r="R93" s="20">
        <f t="shared" ref="R93:AS93" si="67">SUM(R65:R92)</f>
        <v>10</v>
      </c>
      <c r="S93" s="20">
        <f t="shared" si="67"/>
        <v>10</v>
      </c>
      <c r="T93" s="20">
        <f t="shared" si="67"/>
        <v>10</v>
      </c>
      <c r="U93" s="20">
        <f t="shared" si="67"/>
        <v>10</v>
      </c>
      <c r="V93" s="20">
        <f t="shared" si="67"/>
        <v>10</v>
      </c>
      <c r="W93" s="20">
        <f t="shared" si="67"/>
        <v>10</v>
      </c>
      <c r="X93" s="20">
        <f t="shared" si="67"/>
        <v>10</v>
      </c>
      <c r="Y93" s="20">
        <f t="shared" si="67"/>
        <v>10</v>
      </c>
      <c r="Z93" s="20">
        <f t="shared" si="67"/>
        <v>10</v>
      </c>
      <c r="AA93" s="20">
        <f t="shared" si="67"/>
        <v>10</v>
      </c>
      <c r="AB93" s="20">
        <f t="shared" si="67"/>
        <v>10</v>
      </c>
      <c r="AC93" s="20">
        <f t="shared" si="67"/>
        <v>10</v>
      </c>
      <c r="AD93" s="20">
        <f t="shared" si="67"/>
        <v>10</v>
      </c>
      <c r="AE93" s="20">
        <f t="shared" si="67"/>
        <v>10</v>
      </c>
      <c r="AF93" s="20">
        <f t="shared" si="67"/>
        <v>10</v>
      </c>
      <c r="AG93" s="20">
        <f t="shared" si="67"/>
        <v>10</v>
      </c>
      <c r="AH93" s="20">
        <f t="shared" si="67"/>
        <v>10</v>
      </c>
      <c r="AI93" s="20">
        <f t="shared" si="67"/>
        <v>10</v>
      </c>
      <c r="AJ93" s="20">
        <f t="shared" si="67"/>
        <v>10</v>
      </c>
      <c r="AK93" s="20">
        <f t="shared" si="67"/>
        <v>10</v>
      </c>
      <c r="AL93" s="20">
        <f t="shared" si="67"/>
        <v>10</v>
      </c>
      <c r="AM93" s="20">
        <f t="shared" si="67"/>
        <v>10</v>
      </c>
      <c r="AN93" s="20">
        <f t="shared" si="67"/>
        <v>10</v>
      </c>
      <c r="AO93" s="20">
        <f t="shared" si="67"/>
        <v>10</v>
      </c>
      <c r="AP93" s="20">
        <f t="shared" si="67"/>
        <v>10</v>
      </c>
      <c r="AQ93" s="20">
        <f t="shared" si="67"/>
        <v>10</v>
      </c>
      <c r="AR93" s="20">
        <f t="shared" si="67"/>
        <v>10</v>
      </c>
      <c r="AS93" s="20">
        <f t="shared" si="67"/>
        <v>10</v>
      </c>
      <c r="AT93" s="55"/>
    </row>
    <row r="94" spans="1:46" ht="12.6" customHeight="1" x14ac:dyDescent="0.2">
      <c r="A94" s="29" t="s">
        <v>817</v>
      </c>
      <c r="B94" s="31">
        <f>VLOOKUP(A94,Master!$A:$H,2,FALSE)</f>
        <v>41279</v>
      </c>
      <c r="C94" s="65">
        <f>VLOOKUP(A94,Master!$A:$H,3,FALSE)</f>
        <v>0.625</v>
      </c>
      <c r="D94" s="31" t="str">
        <f>VLOOKUP(A94,Master!$A:$H,4,FALSE)</f>
        <v>JUD</v>
      </c>
      <c r="E94" s="31" t="s">
        <v>13</v>
      </c>
      <c r="F94" s="31" t="s">
        <v>15</v>
      </c>
      <c r="G94" s="66">
        <f>VLOOKUP(A94,Master!$A:$H,7,FALSE)</f>
        <v>6</v>
      </c>
      <c r="H94" s="31" t="str">
        <f>VLOOKUP(A94,Master!$A:$H,8,FALSE)</f>
        <v>Boys</v>
      </c>
      <c r="I94" s="5" t="str">
        <f t="shared" si="63"/>
        <v>SJN2IHM1</v>
      </c>
      <c r="J94" s="5" t="str">
        <f t="shared" si="64"/>
        <v>JUDIHM1</v>
      </c>
      <c r="K94" s="5"/>
      <c r="L94" s="7"/>
      <c r="P94" s="44"/>
    </row>
    <row r="95" spans="1:46" ht="12.6" customHeight="1" x14ac:dyDescent="0.2">
      <c r="A95" s="29" t="s">
        <v>818</v>
      </c>
      <c r="B95" s="31">
        <f>VLOOKUP(A95,Master!$A:$H,2,FALSE)</f>
        <v>41279</v>
      </c>
      <c r="C95" s="65">
        <f>VLOOKUP(A95,Master!$A:$H,3,FALSE)</f>
        <v>0.66666666666666696</v>
      </c>
      <c r="D95" s="31" t="str">
        <f>VLOOKUP(A95,Master!$A:$H,4,FALSE)</f>
        <v>BRG</v>
      </c>
      <c r="E95" s="31" t="s">
        <v>60</v>
      </c>
      <c r="F95" s="31" t="s">
        <v>9</v>
      </c>
      <c r="G95" s="66">
        <f>VLOOKUP(A95,Master!$A:$H,7,FALSE)</f>
        <v>6</v>
      </c>
      <c r="H95" s="31" t="str">
        <f>VLOOKUP(A95,Master!$A:$H,8,FALSE)</f>
        <v>Boys</v>
      </c>
      <c r="I95" s="5" t="str">
        <f t="shared" si="63"/>
        <v>TRN1BRG2</v>
      </c>
      <c r="J95" s="5" t="str">
        <f t="shared" si="64"/>
        <v>BRGBRG2</v>
      </c>
      <c r="K95" s="5"/>
      <c r="L95" s="7"/>
      <c r="P95" s="44"/>
    </row>
    <row r="96" spans="1:46" ht="12.6" customHeight="1" x14ac:dyDescent="0.2">
      <c r="A96" s="29" t="s">
        <v>819</v>
      </c>
      <c r="B96" s="31">
        <f>VLOOKUP(A96,Master!$A:$H,2,FALSE)</f>
        <v>41279</v>
      </c>
      <c r="C96" s="65">
        <f>VLOOKUP(A96,Master!$A:$H,3,FALSE)</f>
        <v>0.58333333333333337</v>
      </c>
      <c r="D96" s="31" t="str">
        <f>VLOOKUP(A96,Master!$A:$H,4,FALSE)</f>
        <v>JUD</v>
      </c>
      <c r="E96" s="31" t="s">
        <v>43</v>
      </c>
      <c r="F96" s="31" t="s">
        <v>17</v>
      </c>
      <c r="G96" s="66">
        <f>VLOOKUP(A96,Master!$A:$H,7,FALSE)</f>
        <v>6</v>
      </c>
      <c r="H96" s="31" t="str">
        <f>VLOOKUP(A96,Master!$A:$H,8,FALSE)</f>
        <v>Boys</v>
      </c>
      <c r="I96" s="5" t="str">
        <f t="shared" si="63"/>
        <v>JOE1BYE</v>
      </c>
      <c r="J96" s="5" t="str">
        <f t="shared" si="64"/>
        <v>JUDBYE</v>
      </c>
      <c r="K96" s="5"/>
      <c r="L96" s="7"/>
      <c r="P96" s="44"/>
    </row>
    <row r="97" spans="1:12" ht="12.6" customHeight="1" x14ac:dyDescent="0.15">
      <c r="A97" s="29" t="s">
        <v>820</v>
      </c>
      <c r="B97" s="31">
        <f>VLOOKUP(A97,Master!$A:$H,2,FALSE)</f>
        <v>41279</v>
      </c>
      <c r="C97" s="65">
        <f>VLOOKUP(A97,Master!$A:$H,3,FALSE)</f>
        <v>0.70833333333333304</v>
      </c>
      <c r="D97" s="31" t="str">
        <f>VLOOKUP(A97,Master!$A:$H,4,FALSE)</f>
        <v>CTK</v>
      </c>
      <c r="E97" s="31" t="s">
        <v>45</v>
      </c>
      <c r="F97" s="31" t="s">
        <v>50</v>
      </c>
      <c r="G97" s="66">
        <f>VLOOKUP(A97,Master!$A:$H,7,FALSE)</f>
        <v>6</v>
      </c>
      <c r="H97" s="31" t="str">
        <f>VLOOKUP(A97,Master!$A:$H,8,FALSE)</f>
        <v>Boys</v>
      </c>
      <c r="I97" s="5" t="str">
        <f t="shared" si="63"/>
        <v>HSP2NDA2</v>
      </c>
      <c r="J97" s="5" t="str">
        <f t="shared" si="64"/>
        <v>CTKNDA2</v>
      </c>
      <c r="K97" s="5"/>
      <c r="L97" s="7"/>
    </row>
    <row r="98" spans="1:12" ht="12.6" customHeight="1" x14ac:dyDescent="0.15">
      <c r="A98" s="29" t="s">
        <v>821</v>
      </c>
      <c r="B98" s="31">
        <f>VLOOKUP(A98,Master!$A:$H,2,FALSE)</f>
        <v>41279</v>
      </c>
      <c r="C98" s="65">
        <f>VLOOKUP(A98,Master!$A:$H,3,FALSE)</f>
        <v>0.70833333333333304</v>
      </c>
      <c r="D98" s="31" t="str">
        <f>VLOOKUP(A98,Master!$A:$H,4,FALSE)</f>
        <v>BRG</v>
      </c>
      <c r="E98" s="31" t="s">
        <v>4</v>
      </c>
      <c r="F98" s="31" t="s">
        <v>20</v>
      </c>
      <c r="G98" s="66">
        <f>VLOOKUP(A98,Master!$A:$H,7,FALSE)</f>
        <v>6</v>
      </c>
      <c r="H98" s="31" t="str">
        <f>VLOOKUP(A98,Master!$A:$H,8,FALSE)</f>
        <v>Boys</v>
      </c>
      <c r="I98" s="5" t="str">
        <f t="shared" si="63"/>
        <v>CTK1OLA1</v>
      </c>
      <c r="J98" s="5" t="str">
        <f t="shared" si="64"/>
        <v>BRGOLA1</v>
      </c>
      <c r="K98" s="5"/>
      <c r="L98" s="7"/>
    </row>
    <row r="99" spans="1:12" ht="12.6" customHeight="1" x14ac:dyDescent="0.15">
      <c r="A99" s="29" t="s">
        <v>822</v>
      </c>
      <c r="B99" s="31">
        <f>VLOOKUP(A99,Master!$A:$H,2,FALSE)</f>
        <v>41279</v>
      </c>
      <c r="C99" s="65">
        <f>VLOOKUP(A99,Master!$A:$H,3,FALSE)</f>
        <v>0.66666666666666696</v>
      </c>
      <c r="D99" s="31" t="str">
        <f>VLOOKUP(A99,Master!$A:$H,4,FALSE)</f>
        <v>SPC</v>
      </c>
      <c r="E99" s="31" t="s">
        <v>49</v>
      </c>
      <c r="F99" s="31" t="s">
        <v>48</v>
      </c>
      <c r="G99" s="66">
        <f>VLOOKUP(A99,Master!$A:$H,7,FALSE)</f>
        <v>6</v>
      </c>
      <c r="H99" s="31" t="str">
        <f>VLOOKUP(A99,Master!$A:$H,8,FALSE)</f>
        <v>Boys</v>
      </c>
      <c r="I99" s="5" t="str">
        <f t="shared" si="63"/>
        <v>SCS1NDA1</v>
      </c>
      <c r="J99" s="5" t="str">
        <f t="shared" si="64"/>
        <v>SPCNDA1</v>
      </c>
      <c r="K99" s="5"/>
      <c r="L99" s="7"/>
    </row>
    <row r="100" spans="1:12" ht="12.6" customHeight="1" x14ac:dyDescent="0.15">
      <c r="A100" s="29" t="s">
        <v>823</v>
      </c>
      <c r="B100" s="31">
        <f>VLOOKUP(A100,Master!$A:$H,2,FALSE)</f>
        <v>41286</v>
      </c>
      <c r="C100" s="65">
        <f>VLOOKUP(A100,Master!$A:$H,3,FALSE)</f>
        <v>0.70833333333333304</v>
      </c>
      <c r="D100" s="31" t="str">
        <f>VLOOKUP(A100,Master!$A:$H,4,FALSE)</f>
        <v>JUD</v>
      </c>
      <c r="E100" s="31" t="s">
        <v>60</v>
      </c>
      <c r="F100" s="31" t="s">
        <v>17</v>
      </c>
      <c r="G100" s="66">
        <f>VLOOKUP(A100,Master!$A:$H,7,FALSE)</f>
        <v>6</v>
      </c>
      <c r="H100" s="31" t="str">
        <f>VLOOKUP(A100,Master!$A:$H,8,FALSE)</f>
        <v>Boys</v>
      </c>
      <c r="I100" s="5" t="str">
        <f t="shared" si="63"/>
        <v>TRN1BYE</v>
      </c>
      <c r="J100" s="5" t="str">
        <f t="shared" si="64"/>
        <v>JUDBYE</v>
      </c>
      <c r="K100" s="5"/>
      <c r="L100" s="7"/>
    </row>
    <row r="101" spans="1:12" ht="12.6" customHeight="1" x14ac:dyDescent="0.15">
      <c r="A101" s="29" t="s">
        <v>824</v>
      </c>
      <c r="B101" s="31">
        <f>VLOOKUP(A101,Master!$A:$H,2,FALSE)</f>
        <v>41286</v>
      </c>
      <c r="C101" s="65">
        <f>VLOOKUP(A101,Master!$A:$H,3,FALSE)</f>
        <v>0.75</v>
      </c>
      <c r="D101" s="31" t="str">
        <f>VLOOKUP(A101,Master!$A:$H,4,FALSE)</f>
        <v>STM</v>
      </c>
      <c r="E101" s="31" t="s">
        <v>46</v>
      </c>
      <c r="F101" s="31" t="s">
        <v>49</v>
      </c>
      <c r="G101" s="66">
        <f>VLOOKUP(A101,Master!$A:$H,7,FALSE)</f>
        <v>6</v>
      </c>
      <c r="H101" s="31" t="str">
        <f>VLOOKUP(A101,Master!$A:$H,8,FALSE)</f>
        <v>Boys</v>
      </c>
      <c r="I101" s="5" t="str">
        <f t="shared" si="63"/>
        <v>JOE2SCS1</v>
      </c>
      <c r="J101" s="5" t="str">
        <f t="shared" si="64"/>
        <v>STMSCS1</v>
      </c>
      <c r="K101" s="5"/>
      <c r="L101" s="7"/>
    </row>
    <row r="102" spans="1:12" ht="12.6" customHeight="1" x14ac:dyDescent="0.15">
      <c r="A102" s="29" t="s">
        <v>825</v>
      </c>
      <c r="B102" s="31">
        <f>VLOOKUP(A102,Master!$A:$H,2,FALSE)</f>
        <v>41286</v>
      </c>
      <c r="C102" s="65">
        <f>VLOOKUP(A102,Master!$A:$H,3,FALSE)</f>
        <v>0.58333333333333404</v>
      </c>
      <c r="D102" s="31" t="str">
        <f>VLOOKUP(A102,Master!$A:$H,4,FALSE)</f>
        <v>IHM</v>
      </c>
      <c r="E102" s="31" t="s">
        <v>42</v>
      </c>
      <c r="F102" s="31" t="s">
        <v>12</v>
      </c>
      <c r="G102" s="66">
        <f>VLOOKUP(A102,Master!$A:$H,7,FALSE)</f>
        <v>6</v>
      </c>
      <c r="H102" s="31" t="str">
        <f>VLOOKUP(A102,Master!$A:$H,8,FALSE)</f>
        <v>Boys</v>
      </c>
      <c r="I102" s="5" t="str">
        <f t="shared" si="63"/>
        <v>HSP1JUD1</v>
      </c>
      <c r="J102" s="5" t="str">
        <f t="shared" si="64"/>
        <v>IHMJUD1</v>
      </c>
      <c r="K102" s="5"/>
      <c r="L102" s="7"/>
    </row>
    <row r="103" spans="1:12" ht="12.6" customHeight="1" x14ac:dyDescent="0.15">
      <c r="A103" s="29" t="s">
        <v>826</v>
      </c>
      <c r="B103" s="31">
        <f>VLOOKUP(A103,Master!$A:$H,2,FALSE)</f>
        <v>41286</v>
      </c>
      <c r="C103" s="65">
        <f>VLOOKUP(A103,Master!$A:$H,3,FALSE)</f>
        <v>0.58333333333333304</v>
      </c>
      <c r="D103" s="31" t="str">
        <f>VLOOKUP(A103,Master!$A:$H,4,FALSE)</f>
        <v>SCS</v>
      </c>
      <c r="E103" s="31" t="s">
        <v>16</v>
      </c>
      <c r="F103" s="31" t="s">
        <v>24</v>
      </c>
      <c r="G103" s="66">
        <f>VLOOKUP(A103,Master!$A:$H,7,FALSE)</f>
        <v>6</v>
      </c>
      <c r="H103" s="31" t="str">
        <f>VLOOKUP(A103,Master!$A:$H,8,FALSE)</f>
        <v>Boys</v>
      </c>
      <c r="I103" s="5" t="str">
        <f t="shared" si="63"/>
        <v>CTK2JUD2</v>
      </c>
      <c r="J103" s="5" t="str">
        <f t="shared" si="64"/>
        <v>SCSJUD2</v>
      </c>
      <c r="K103" s="5"/>
      <c r="L103" s="7"/>
    </row>
    <row r="104" spans="1:12" ht="12.6" customHeight="1" x14ac:dyDescent="0.15">
      <c r="A104" s="29" t="s">
        <v>827</v>
      </c>
      <c r="B104" s="31">
        <f>VLOOKUP(A104,Master!$A:$H,2,FALSE)</f>
        <v>41286</v>
      </c>
      <c r="C104" s="65">
        <f>VLOOKUP(A104,Master!$A:$H,3,FALSE)</f>
        <v>0.45833333333333298</v>
      </c>
      <c r="D104" s="31" t="str">
        <f>VLOOKUP(A104,Master!$A:$H,4,FALSE)</f>
        <v>HSP</v>
      </c>
      <c r="E104" s="31" t="s">
        <v>44</v>
      </c>
      <c r="F104" s="31" t="s">
        <v>22</v>
      </c>
      <c r="G104" s="66">
        <f>VLOOKUP(A104,Master!$A:$H,7,FALSE)</f>
        <v>6</v>
      </c>
      <c r="H104" s="31" t="str">
        <f>VLOOKUP(A104,Master!$A:$H,8,FALSE)</f>
        <v>Boys</v>
      </c>
      <c r="I104" s="5" t="str">
        <f t="shared" si="63"/>
        <v>SCL1STM2</v>
      </c>
      <c r="J104" s="5" t="str">
        <f t="shared" si="64"/>
        <v>HSPSTM2</v>
      </c>
      <c r="K104" s="5"/>
      <c r="L104" s="7"/>
    </row>
    <row r="105" spans="1:12" ht="12.6" customHeight="1" x14ac:dyDescent="0.15">
      <c r="A105" s="29" t="s">
        <v>828</v>
      </c>
      <c r="B105" s="31">
        <f>VLOOKUP(A105,Master!$A:$H,2,FALSE)</f>
        <v>41286</v>
      </c>
      <c r="C105" s="65">
        <f>VLOOKUP(A105,Master!$A:$H,3,FALSE)</f>
        <v>0</v>
      </c>
      <c r="D105" s="31" t="str">
        <f>VLOOKUP(A105,Master!$A:$H,4,FALSE)</f>
        <v>BYE</v>
      </c>
      <c r="E105" s="31" t="s">
        <v>61</v>
      </c>
      <c r="F105" s="31" t="s">
        <v>14</v>
      </c>
      <c r="G105" s="66">
        <f>VLOOKUP(A105,Master!$A:$H,7,FALSE)</f>
        <v>6</v>
      </c>
      <c r="H105" s="31" t="str">
        <f>VLOOKUP(A105,Master!$A:$H,8,FALSE)</f>
        <v>Boys</v>
      </c>
      <c r="I105" s="5" t="str">
        <f t="shared" si="63"/>
        <v>SCL2SPC2</v>
      </c>
      <c r="J105" s="5" t="str">
        <f t="shared" si="64"/>
        <v>BYESPC2</v>
      </c>
      <c r="K105" s="5"/>
      <c r="L105" s="7"/>
    </row>
    <row r="106" spans="1:12" ht="12.6" customHeight="1" x14ac:dyDescent="0.15">
      <c r="A106" s="29" t="s">
        <v>829</v>
      </c>
      <c r="B106" s="31">
        <f>VLOOKUP(A106,Master!$A:$H,2,FALSE)</f>
        <v>41286</v>
      </c>
      <c r="C106" s="65">
        <f>VLOOKUP(A106,Master!$A:$H,3,FALSE)</f>
        <v>0.625</v>
      </c>
      <c r="D106" s="31" t="str">
        <f>VLOOKUP(A106,Master!$A:$H,4,FALSE)</f>
        <v>OLA</v>
      </c>
      <c r="E106" s="31" t="s">
        <v>25</v>
      </c>
      <c r="F106" s="31" t="s">
        <v>19</v>
      </c>
      <c r="G106" s="66">
        <f>VLOOKUP(A106,Master!$A:$H,7,FALSE)</f>
        <v>6</v>
      </c>
      <c r="H106" s="31" t="str">
        <f>VLOOKUP(A106,Master!$A:$H,8,FALSE)</f>
        <v>Boys</v>
      </c>
      <c r="I106" s="5" t="str">
        <f t="shared" si="63"/>
        <v>OLA2SJN1</v>
      </c>
      <c r="J106" s="5" t="str">
        <f t="shared" si="64"/>
        <v>OLASJN1</v>
      </c>
      <c r="K106" s="5"/>
      <c r="L106" s="7"/>
    </row>
    <row r="107" spans="1:12" ht="12.6" customHeight="1" x14ac:dyDescent="0.15">
      <c r="A107" s="29" t="s">
        <v>830</v>
      </c>
      <c r="B107" s="31">
        <f>VLOOKUP(A107,Master!$A:$H,2,FALSE)</f>
        <v>41286</v>
      </c>
      <c r="C107" s="65">
        <f>VLOOKUP(A107,Master!$A:$H,3,FALSE)</f>
        <v>0.625</v>
      </c>
      <c r="D107" s="31" t="str">
        <f>VLOOKUP(A107,Master!$A:$H,4,FALSE)</f>
        <v>MAR-K</v>
      </c>
      <c r="E107" s="31" t="s">
        <v>7</v>
      </c>
      <c r="F107" s="31" t="s">
        <v>18</v>
      </c>
      <c r="G107" s="66">
        <f>VLOOKUP(A107,Master!$A:$H,7,FALSE)</f>
        <v>6</v>
      </c>
      <c r="H107" s="31" t="str">
        <f>VLOOKUP(A107,Master!$A:$H,8,FALSE)</f>
        <v>Boys</v>
      </c>
      <c r="I107" s="5" t="str">
        <f t="shared" si="63"/>
        <v>BRG1STM1</v>
      </c>
      <c r="J107" s="5" t="str">
        <f t="shared" si="64"/>
        <v>MAR-KSTM1</v>
      </c>
      <c r="K107" s="5"/>
      <c r="L107" s="7"/>
    </row>
    <row r="108" spans="1:12" ht="12.6" customHeight="1" x14ac:dyDescent="0.15">
      <c r="A108" s="29" t="s">
        <v>831</v>
      </c>
      <c r="B108" s="31">
        <f>VLOOKUP(A108,Master!$A:$H,2,FALSE)</f>
        <v>41286</v>
      </c>
      <c r="C108" s="65">
        <f>VLOOKUP(A108,Master!$A:$H,3,FALSE)</f>
        <v>0.79166666666666696</v>
      </c>
      <c r="D108" s="31" t="str">
        <f>VLOOKUP(A108,Master!$A:$H,4,FALSE)</f>
        <v>STM</v>
      </c>
      <c r="E108" s="31" t="s">
        <v>23</v>
      </c>
      <c r="F108" s="31" t="s">
        <v>26</v>
      </c>
      <c r="G108" s="66">
        <f>VLOOKUP(A108,Master!$A:$H,7,FALSE)</f>
        <v>6</v>
      </c>
      <c r="H108" s="31" t="str">
        <f>VLOOKUP(A108,Master!$A:$H,8,FALSE)</f>
        <v>Boys</v>
      </c>
      <c r="I108" s="5" t="str">
        <f t="shared" si="63"/>
        <v>JUD3SPC1</v>
      </c>
      <c r="J108" s="5" t="str">
        <f t="shared" si="64"/>
        <v>STMSPC1</v>
      </c>
      <c r="K108" s="5"/>
      <c r="L108" s="7"/>
    </row>
    <row r="109" spans="1:12" ht="12.6" customHeight="1" x14ac:dyDescent="0.15">
      <c r="A109" s="29" t="s">
        <v>832</v>
      </c>
      <c r="B109" s="31">
        <f>VLOOKUP(A109,Master!$A:$H,2,FALSE)</f>
        <v>41286</v>
      </c>
      <c r="C109" s="65">
        <f>VLOOKUP(A109,Master!$A:$H,3,FALSE)</f>
        <v>0.625</v>
      </c>
      <c r="D109" s="31" t="str">
        <f>VLOOKUP(A109,Master!$A:$H,4,FALSE)</f>
        <v>BRG</v>
      </c>
      <c r="E109" s="31" t="s">
        <v>6</v>
      </c>
      <c r="F109" s="31" t="s">
        <v>13</v>
      </c>
      <c r="G109" s="66">
        <f>VLOOKUP(A109,Master!$A:$H,7,FALSE)</f>
        <v>6</v>
      </c>
      <c r="H109" s="31" t="str">
        <f>VLOOKUP(A109,Master!$A:$H,8,FALSE)</f>
        <v>Boys</v>
      </c>
      <c r="I109" s="5" t="str">
        <f t="shared" si="63"/>
        <v>IHM2SJN2</v>
      </c>
      <c r="J109" s="5" t="str">
        <f t="shared" si="64"/>
        <v>BRGSJN2</v>
      </c>
      <c r="K109" s="5"/>
      <c r="L109" s="7"/>
    </row>
    <row r="110" spans="1:12" ht="12.6" customHeight="1" x14ac:dyDescent="0.15">
      <c r="A110" s="29" t="s">
        <v>833</v>
      </c>
      <c r="B110" s="31">
        <f>VLOOKUP(A110,Master!$A:$H,2,FALSE)</f>
        <v>41286</v>
      </c>
      <c r="C110" s="65">
        <f>VLOOKUP(A110,Master!$A:$H,3,FALSE)</f>
        <v>0.625000000000001</v>
      </c>
      <c r="D110" s="31" t="str">
        <f>VLOOKUP(A110,Master!$A:$H,4,FALSE)</f>
        <v>SPC</v>
      </c>
      <c r="E110" s="31" t="s">
        <v>15</v>
      </c>
      <c r="F110" s="31" t="s">
        <v>9</v>
      </c>
      <c r="G110" s="66">
        <f>VLOOKUP(A110,Master!$A:$H,7,FALSE)</f>
        <v>6</v>
      </c>
      <c r="H110" s="31" t="str">
        <f>VLOOKUP(A110,Master!$A:$H,8,FALSE)</f>
        <v>Boys</v>
      </c>
      <c r="I110" s="5" t="str">
        <f t="shared" si="63"/>
        <v>IHM1BRG2</v>
      </c>
      <c r="J110" s="5" t="str">
        <f t="shared" si="64"/>
        <v>SPCBRG2</v>
      </c>
      <c r="K110" s="5"/>
      <c r="L110" s="7"/>
    </row>
    <row r="111" spans="1:12" ht="12.6" customHeight="1" x14ac:dyDescent="0.15">
      <c r="A111" s="29" t="s">
        <v>834</v>
      </c>
      <c r="B111" s="31">
        <f>VLOOKUP(A111,Master!$A:$H,2,FALSE)</f>
        <v>41286</v>
      </c>
      <c r="C111" s="65">
        <f>VLOOKUP(A111,Master!$A:$H,3,FALSE)</f>
        <v>0.58333333333333404</v>
      </c>
      <c r="D111" s="31" t="str">
        <f>VLOOKUP(A111,Master!$A:$H,4,FALSE)</f>
        <v>JOE</v>
      </c>
      <c r="E111" s="31" t="s">
        <v>43</v>
      </c>
      <c r="F111" s="31" t="s">
        <v>50</v>
      </c>
      <c r="G111" s="66">
        <f>VLOOKUP(A111,Master!$A:$H,7,FALSE)</f>
        <v>6</v>
      </c>
      <c r="H111" s="31" t="str">
        <f>VLOOKUP(A111,Master!$A:$H,8,FALSE)</f>
        <v>Boys</v>
      </c>
      <c r="I111" s="5" t="str">
        <f t="shared" si="63"/>
        <v>JOE1NDA2</v>
      </c>
      <c r="J111" s="5" t="str">
        <f t="shared" si="64"/>
        <v>JOENDA2</v>
      </c>
      <c r="K111" s="5"/>
      <c r="L111" s="7"/>
    </row>
    <row r="112" spans="1:12" ht="12.6" customHeight="1" x14ac:dyDescent="0.15">
      <c r="A112" s="29" t="s">
        <v>835</v>
      </c>
      <c r="B112" s="31">
        <f>VLOOKUP(A112,Master!$A:$H,2,FALSE)</f>
        <v>41286</v>
      </c>
      <c r="C112" s="65">
        <f>VLOOKUP(A112,Master!$A:$H,3,FALSE)</f>
        <v>0.66666666666666596</v>
      </c>
      <c r="D112" s="31" t="str">
        <f>VLOOKUP(A112,Master!$A:$H,4,FALSE)</f>
        <v>JUD</v>
      </c>
      <c r="E112" s="31" t="s">
        <v>20</v>
      </c>
      <c r="F112" s="31" t="s">
        <v>45</v>
      </c>
      <c r="G112" s="66">
        <f>VLOOKUP(A112,Master!$A:$H,7,FALSE)</f>
        <v>6</v>
      </c>
      <c r="H112" s="31" t="str">
        <f>VLOOKUP(A112,Master!$A:$H,8,FALSE)</f>
        <v>Boys</v>
      </c>
      <c r="I112" s="5" t="str">
        <f t="shared" si="63"/>
        <v>OLA1HSP2</v>
      </c>
      <c r="J112" s="5" t="str">
        <f t="shared" si="64"/>
        <v>JUDHSP2</v>
      </c>
      <c r="K112" s="5"/>
      <c r="L112" s="7"/>
    </row>
    <row r="113" spans="1:12" ht="12.6" customHeight="1" x14ac:dyDescent="0.15">
      <c r="A113" s="29" t="s">
        <v>836</v>
      </c>
      <c r="B113" s="31">
        <f>VLOOKUP(A113,Master!$A:$H,2,FALSE)</f>
        <v>41286</v>
      </c>
      <c r="C113" s="65">
        <f>VLOOKUP(A113,Master!$A:$H,3,FALSE)</f>
        <v>0.58333333333333404</v>
      </c>
      <c r="D113" s="31" t="str">
        <f>VLOOKUP(A113,Master!$A:$H,4,FALSE)</f>
        <v>SCL</v>
      </c>
      <c r="E113" s="31" t="s">
        <v>48</v>
      </c>
      <c r="F113" s="31" t="s">
        <v>4</v>
      </c>
      <c r="G113" s="66">
        <f>VLOOKUP(A113,Master!$A:$H,7,FALSE)</f>
        <v>6</v>
      </c>
      <c r="H113" s="31" t="str">
        <f>VLOOKUP(A113,Master!$A:$H,8,FALSE)</f>
        <v>Boys</v>
      </c>
      <c r="I113" s="5" t="str">
        <f t="shared" si="63"/>
        <v>NDA1CTK1</v>
      </c>
      <c r="J113" s="5" t="str">
        <f t="shared" si="64"/>
        <v>SCLCTK1</v>
      </c>
      <c r="K113" s="5"/>
      <c r="L113" s="7"/>
    </row>
    <row r="114" spans="1:12" ht="12.6" customHeight="1" x14ac:dyDescent="0.15">
      <c r="A114" s="29" t="s">
        <v>837</v>
      </c>
      <c r="B114" s="31">
        <f>VLOOKUP(A114,Master!$A:$H,2,FALSE)</f>
        <v>41293</v>
      </c>
      <c r="C114" s="65">
        <f>VLOOKUP(A114,Master!$A:$H,3,FALSE)</f>
        <v>0.625</v>
      </c>
      <c r="D114" s="31" t="str">
        <f>VLOOKUP(A114,Master!$A:$H,4,FALSE)</f>
        <v>JUD</v>
      </c>
      <c r="E114" s="31" t="s">
        <v>60</v>
      </c>
      <c r="F114" s="31" t="s">
        <v>15</v>
      </c>
      <c r="G114" s="66">
        <f>VLOOKUP(A114,Master!$A:$H,7,FALSE)</f>
        <v>6</v>
      </c>
      <c r="H114" s="31" t="str">
        <f>VLOOKUP(A114,Master!$A:$H,8,FALSE)</f>
        <v>Boys</v>
      </c>
      <c r="I114" s="5" t="str">
        <f t="shared" si="63"/>
        <v>TRN1IHM1</v>
      </c>
      <c r="J114" s="5" t="str">
        <f t="shared" si="64"/>
        <v>JUDIHM1</v>
      </c>
    </row>
    <row r="115" spans="1:12" ht="12.6" customHeight="1" x14ac:dyDescent="0.15">
      <c r="A115" s="29" t="s">
        <v>838</v>
      </c>
      <c r="B115" s="31">
        <f>VLOOKUP(A115,Master!$A:$H,2,FALSE)</f>
        <v>41293</v>
      </c>
      <c r="C115" s="65">
        <f>VLOOKUP(A115,Master!$A:$H,3,FALSE)</f>
        <v>0.58333333333333404</v>
      </c>
      <c r="D115" s="31" t="str">
        <f>VLOOKUP(A115,Master!$A:$H,4,FALSE)</f>
        <v>SCL</v>
      </c>
      <c r="E115" s="31" t="s">
        <v>12</v>
      </c>
      <c r="F115" s="31" t="s">
        <v>16</v>
      </c>
      <c r="G115" s="66">
        <f>VLOOKUP(A115,Master!$A:$H,7,FALSE)</f>
        <v>6</v>
      </c>
      <c r="H115" s="31" t="str">
        <f>VLOOKUP(A115,Master!$A:$H,8,FALSE)</f>
        <v>Boys</v>
      </c>
      <c r="I115" s="5" t="str">
        <f t="shared" si="63"/>
        <v>JUD1CTK2</v>
      </c>
      <c r="J115" s="5" t="str">
        <f t="shared" si="64"/>
        <v>SCLCTK2</v>
      </c>
    </row>
    <row r="116" spans="1:12" ht="12.6" customHeight="1" x14ac:dyDescent="0.15">
      <c r="A116" s="29" t="s">
        <v>839</v>
      </c>
      <c r="B116" s="31">
        <f>VLOOKUP(A116,Master!$A:$H,2,FALSE)</f>
        <v>41293</v>
      </c>
      <c r="C116" s="65">
        <f>VLOOKUP(A116,Master!$A:$H,3,FALSE)</f>
        <v>0.58333333333333404</v>
      </c>
      <c r="D116" s="31" t="str">
        <f>VLOOKUP(A116,Master!$A:$H,4,FALSE)</f>
        <v>MAR-K</v>
      </c>
      <c r="E116" s="31" t="s">
        <v>49</v>
      </c>
      <c r="F116" s="31" t="s">
        <v>42</v>
      </c>
      <c r="G116" s="66">
        <f>VLOOKUP(A116,Master!$A:$H,7,FALSE)</f>
        <v>6</v>
      </c>
      <c r="H116" s="31" t="str">
        <f>VLOOKUP(A116,Master!$A:$H,8,FALSE)</f>
        <v>Boys</v>
      </c>
      <c r="I116" s="5" t="str">
        <f t="shared" si="63"/>
        <v>SCS1HSP1</v>
      </c>
      <c r="J116" s="5" t="str">
        <f t="shared" si="64"/>
        <v>MAR-KHSP1</v>
      </c>
    </row>
    <row r="117" spans="1:12" ht="12.6" customHeight="1" x14ac:dyDescent="0.15">
      <c r="A117" s="29" t="s">
        <v>840</v>
      </c>
      <c r="B117" s="31">
        <f>VLOOKUP(A117,Master!$A:$H,2,FALSE)</f>
        <v>41293</v>
      </c>
      <c r="C117" s="65">
        <f>VLOOKUP(A117,Master!$A:$H,3,FALSE)</f>
        <v>0.625000000000001</v>
      </c>
      <c r="D117" s="31" t="str">
        <f>VLOOKUP(A117,Master!$A:$H,4,FALSE)</f>
        <v>SPC</v>
      </c>
      <c r="E117" s="31" t="s">
        <v>4</v>
      </c>
      <c r="F117" s="31" t="s">
        <v>46</v>
      </c>
      <c r="G117" s="66">
        <f>VLOOKUP(A117,Master!$A:$H,7,FALSE)</f>
        <v>6</v>
      </c>
      <c r="H117" s="31" t="str">
        <f>VLOOKUP(A117,Master!$A:$H,8,FALSE)</f>
        <v>Boys</v>
      </c>
      <c r="I117" s="5" t="str">
        <f t="shared" si="63"/>
        <v>CTK1JOE2</v>
      </c>
      <c r="J117" s="5" t="str">
        <f t="shared" si="64"/>
        <v>SPCJOE2</v>
      </c>
    </row>
    <row r="118" spans="1:12" ht="12.6" customHeight="1" x14ac:dyDescent="0.15">
      <c r="A118" s="29" t="s">
        <v>841</v>
      </c>
      <c r="B118" s="31">
        <f>VLOOKUP(A118,Master!$A:$H,2,FALSE)</f>
        <v>41293</v>
      </c>
      <c r="C118" s="65">
        <f>VLOOKUP(A118,Master!$A:$H,3,FALSE)</f>
        <v>0.625</v>
      </c>
      <c r="D118" s="31" t="str">
        <f>VLOOKUP(A118,Master!$A:$H,4,FALSE)</f>
        <v>JOE</v>
      </c>
      <c r="E118" s="31" t="s">
        <v>50</v>
      </c>
      <c r="F118" s="31" t="s">
        <v>17</v>
      </c>
      <c r="G118" s="66">
        <f>VLOOKUP(A118,Master!$A:$H,7,FALSE)</f>
        <v>6</v>
      </c>
      <c r="H118" s="31" t="str">
        <f>VLOOKUP(A118,Master!$A:$H,8,FALSE)</f>
        <v>Boys</v>
      </c>
      <c r="I118" s="5" t="str">
        <f t="shared" si="63"/>
        <v>NDA2BYE</v>
      </c>
      <c r="J118" s="5" t="str">
        <f t="shared" si="64"/>
        <v>JOEBYE</v>
      </c>
    </row>
    <row r="119" spans="1:12" ht="12.6" customHeight="1" x14ac:dyDescent="0.15">
      <c r="A119" s="29" t="s">
        <v>842</v>
      </c>
      <c r="B119" s="31">
        <f>VLOOKUP(A119,Master!$A:$H,2,FALSE)</f>
        <v>41293</v>
      </c>
      <c r="C119" s="65">
        <f>VLOOKUP(A119,Master!$A:$H,3,FALSE)</f>
        <v>0.41666666666666702</v>
      </c>
      <c r="D119" s="31" t="str">
        <f>VLOOKUP(A119,Master!$A:$H,4,FALSE)</f>
        <v>TRN</v>
      </c>
      <c r="E119" s="31" t="s">
        <v>24</v>
      </c>
      <c r="F119" s="31" t="s">
        <v>44</v>
      </c>
      <c r="G119" s="66">
        <f>VLOOKUP(A119,Master!$A:$H,7,FALSE)</f>
        <v>6</v>
      </c>
      <c r="H119" s="31" t="str">
        <f>VLOOKUP(A119,Master!$A:$H,8,FALSE)</f>
        <v>Boys</v>
      </c>
      <c r="I119" s="5" t="str">
        <f t="shared" si="63"/>
        <v>JUD2SCL1</v>
      </c>
      <c r="J119" s="5" t="str">
        <f t="shared" si="64"/>
        <v>TRNSCL1</v>
      </c>
    </row>
    <row r="120" spans="1:12" ht="12.6" customHeight="1" x14ac:dyDescent="0.15">
      <c r="A120" s="29" t="s">
        <v>843</v>
      </c>
      <c r="B120" s="31">
        <f>VLOOKUP(A120,Master!$A:$H,2,FALSE)</f>
        <v>41293</v>
      </c>
      <c r="C120" s="65">
        <f>VLOOKUP(A120,Master!$A:$H,3,FALSE)</f>
        <v>0.5</v>
      </c>
      <c r="D120" s="31" t="str">
        <f>VLOOKUP(A120,Master!$A:$H,4,FALSE)</f>
        <v>SJN</v>
      </c>
      <c r="E120" s="31" t="s">
        <v>22</v>
      </c>
      <c r="F120" s="31" t="s">
        <v>61</v>
      </c>
      <c r="G120" s="66">
        <f>VLOOKUP(A120,Master!$A:$H,7,FALSE)</f>
        <v>6</v>
      </c>
      <c r="H120" s="31" t="str">
        <f>VLOOKUP(A120,Master!$A:$H,8,FALSE)</f>
        <v>Boys</v>
      </c>
      <c r="I120" s="5" t="str">
        <f t="shared" si="63"/>
        <v>STM2SCL2</v>
      </c>
      <c r="J120" s="5" t="str">
        <f t="shared" si="64"/>
        <v>SJNSCL2</v>
      </c>
    </row>
    <row r="121" spans="1:12" ht="12.6" customHeight="1" x14ac:dyDescent="0.15">
      <c r="A121" s="29" t="s">
        <v>844</v>
      </c>
      <c r="B121" s="31">
        <f>VLOOKUP(A121,Master!$A:$H,2,FALSE)</f>
        <v>41293</v>
      </c>
      <c r="C121" s="65">
        <f>VLOOKUP(A121,Master!$A:$H,3,FALSE)</f>
        <v>0</v>
      </c>
      <c r="D121" s="31" t="str">
        <f>VLOOKUP(A121,Master!$A:$H,4,FALSE)</f>
        <v>BYE</v>
      </c>
      <c r="E121" s="31" t="s">
        <v>14</v>
      </c>
      <c r="F121" s="31" t="s">
        <v>25</v>
      </c>
      <c r="G121" s="66">
        <f>VLOOKUP(A121,Master!$A:$H,7,FALSE)</f>
        <v>6</v>
      </c>
      <c r="H121" s="31" t="str">
        <f>VLOOKUP(A121,Master!$A:$H,8,FALSE)</f>
        <v>Boys</v>
      </c>
      <c r="I121" s="5" t="str">
        <f t="shared" si="63"/>
        <v>SPC2OLA2</v>
      </c>
      <c r="J121" s="5" t="str">
        <f t="shared" si="64"/>
        <v>BYEOLA2</v>
      </c>
    </row>
    <row r="122" spans="1:12" ht="12.6" customHeight="1" x14ac:dyDescent="0.15">
      <c r="A122" s="29" t="s">
        <v>845</v>
      </c>
      <c r="B122" s="31">
        <f>VLOOKUP(A122,Master!$A:$H,2,FALSE)</f>
        <v>41293</v>
      </c>
      <c r="C122" s="65">
        <f>VLOOKUP(A122,Master!$A:$H,3,FALSE)</f>
        <v>0.70833333333333404</v>
      </c>
      <c r="D122" s="31" t="str">
        <f>VLOOKUP(A122,Master!$A:$H,4,FALSE)</f>
        <v>IHM</v>
      </c>
      <c r="E122" s="31" t="s">
        <v>18</v>
      </c>
      <c r="F122" s="31" t="s">
        <v>19</v>
      </c>
      <c r="G122" s="66">
        <f>VLOOKUP(A122,Master!$A:$H,7,FALSE)</f>
        <v>6</v>
      </c>
      <c r="H122" s="31" t="str">
        <f>VLOOKUP(A122,Master!$A:$H,8,FALSE)</f>
        <v>Boys</v>
      </c>
      <c r="I122" s="5" t="str">
        <f t="shared" si="63"/>
        <v>STM1SJN1</v>
      </c>
      <c r="J122" s="5" t="str">
        <f t="shared" si="64"/>
        <v>IHMSJN1</v>
      </c>
    </row>
    <row r="123" spans="1:12" ht="12.6" customHeight="1" x14ac:dyDescent="0.15">
      <c r="A123" s="29" t="s">
        <v>846</v>
      </c>
      <c r="B123" s="31">
        <f>VLOOKUP(A123,Master!$A:$H,2,FALSE)</f>
        <v>41293</v>
      </c>
      <c r="C123" s="65">
        <f>VLOOKUP(A123,Master!$A:$H,3,FALSE)</f>
        <v>0.625</v>
      </c>
      <c r="D123" s="31" t="str">
        <f>VLOOKUP(A123,Master!$A:$H,4,FALSE)</f>
        <v>STM</v>
      </c>
      <c r="E123" s="31" t="s">
        <v>26</v>
      </c>
      <c r="F123" s="31" t="s">
        <v>7</v>
      </c>
      <c r="G123" s="66">
        <f>VLOOKUP(A123,Master!$A:$H,7,FALSE)</f>
        <v>6</v>
      </c>
      <c r="H123" s="31" t="str">
        <f>VLOOKUP(A123,Master!$A:$H,8,FALSE)</f>
        <v>Boys</v>
      </c>
      <c r="I123" s="5" t="str">
        <f t="shared" si="63"/>
        <v>SPC1BRG1</v>
      </c>
      <c r="J123" s="5" t="str">
        <f t="shared" si="64"/>
        <v>STMBRG1</v>
      </c>
    </row>
    <row r="124" spans="1:12" ht="12.6" customHeight="1" x14ac:dyDescent="0.15">
      <c r="A124" s="29" t="s">
        <v>847</v>
      </c>
      <c r="B124" s="31">
        <f>VLOOKUP(A124,Master!$A:$H,2,FALSE)</f>
        <v>41293</v>
      </c>
      <c r="C124" s="65">
        <f>VLOOKUP(A124,Master!$A:$H,3,FALSE)</f>
        <v>0.54166666666666696</v>
      </c>
      <c r="D124" s="31" t="str">
        <f>VLOOKUP(A124,Master!$A:$H,4,FALSE)</f>
        <v>SJN</v>
      </c>
      <c r="E124" s="31" t="s">
        <v>23</v>
      </c>
      <c r="F124" s="31" t="s">
        <v>13</v>
      </c>
      <c r="G124" s="66">
        <f>VLOOKUP(A124,Master!$A:$H,7,FALSE)</f>
        <v>6</v>
      </c>
      <c r="H124" s="31" t="str">
        <f>VLOOKUP(A124,Master!$A:$H,8,FALSE)</f>
        <v>Boys</v>
      </c>
      <c r="I124" s="5" t="str">
        <f t="shared" si="63"/>
        <v>JUD3SJN2</v>
      </c>
      <c r="J124" s="5" t="str">
        <f t="shared" si="64"/>
        <v>SJNSJN2</v>
      </c>
    </row>
    <row r="125" spans="1:12" ht="12.6" customHeight="1" x14ac:dyDescent="0.15">
      <c r="A125" s="29" t="s">
        <v>848</v>
      </c>
      <c r="B125" s="31">
        <f>VLOOKUP(A125,Master!$A:$H,2,FALSE)</f>
        <v>41293</v>
      </c>
      <c r="C125" s="65">
        <f>VLOOKUP(A125,Master!$A:$H,3,FALSE)</f>
        <v>0.66666666666666696</v>
      </c>
      <c r="D125" s="31" t="str">
        <f>VLOOKUP(A125,Master!$A:$H,4,FALSE)</f>
        <v>OLA</v>
      </c>
      <c r="E125" s="31" t="s">
        <v>9</v>
      </c>
      <c r="F125" s="31" t="s">
        <v>6</v>
      </c>
      <c r="G125" s="66">
        <f>VLOOKUP(A125,Master!$A:$H,7,FALSE)</f>
        <v>6</v>
      </c>
      <c r="H125" s="31" t="str">
        <f>VLOOKUP(A125,Master!$A:$H,8,FALSE)</f>
        <v>Boys</v>
      </c>
      <c r="I125" s="5" t="str">
        <f t="shared" si="63"/>
        <v>BRG2IHM2</v>
      </c>
      <c r="J125" s="5" t="str">
        <f t="shared" si="64"/>
        <v>OLAIHM2</v>
      </c>
    </row>
    <row r="126" spans="1:12" ht="12.6" customHeight="1" x14ac:dyDescent="0.15">
      <c r="A126" s="29" t="s">
        <v>849</v>
      </c>
      <c r="B126" s="31">
        <f>VLOOKUP(A126,Master!$A:$H,2,FALSE)</f>
        <v>41293</v>
      </c>
      <c r="C126" s="65">
        <f>VLOOKUP(A126,Master!$A:$H,3,FALSE)</f>
        <v>0.66666666666666596</v>
      </c>
      <c r="D126" s="31" t="str">
        <f>VLOOKUP(A126,Master!$A:$H,4,FALSE)</f>
        <v>JUD</v>
      </c>
      <c r="E126" s="31" t="s">
        <v>45</v>
      </c>
      <c r="F126" s="31" t="s">
        <v>48</v>
      </c>
      <c r="G126" s="66">
        <f>VLOOKUP(A126,Master!$A:$H,7,FALSE)</f>
        <v>6</v>
      </c>
      <c r="H126" s="31" t="str">
        <f>VLOOKUP(A126,Master!$A:$H,8,FALSE)</f>
        <v>Boys</v>
      </c>
      <c r="I126" s="5" t="str">
        <f t="shared" si="63"/>
        <v>HSP2NDA1</v>
      </c>
      <c r="J126" s="5" t="str">
        <f t="shared" si="64"/>
        <v>JUDNDA1</v>
      </c>
    </row>
    <row r="127" spans="1:12" ht="12.6" customHeight="1" x14ac:dyDescent="0.15">
      <c r="A127" s="29" t="s">
        <v>850</v>
      </c>
      <c r="B127" s="31">
        <f>VLOOKUP(A127,Master!$A:$H,2,FALSE)</f>
        <v>41293</v>
      </c>
      <c r="C127" s="65">
        <f>VLOOKUP(A127,Master!$A:$H,3,FALSE)</f>
        <v>0.625</v>
      </c>
      <c r="D127" s="31" t="str">
        <f>VLOOKUP(A127,Master!$A:$H,4,FALSE)</f>
        <v>SCL</v>
      </c>
      <c r="E127" s="31" t="s">
        <v>20</v>
      </c>
      <c r="F127" s="31" t="s">
        <v>43</v>
      </c>
      <c r="G127" s="66">
        <f>VLOOKUP(A127,Master!$A:$H,7,FALSE)</f>
        <v>6</v>
      </c>
      <c r="H127" s="31" t="str">
        <f>VLOOKUP(A127,Master!$A:$H,8,FALSE)</f>
        <v>Boys</v>
      </c>
      <c r="I127" s="5" t="str">
        <f t="shared" si="63"/>
        <v>OLA1JOE1</v>
      </c>
      <c r="J127" s="5" t="str">
        <f t="shared" si="64"/>
        <v>SCLJOE1</v>
      </c>
    </row>
    <row r="128" spans="1:12" ht="12.6" customHeight="1" x14ac:dyDescent="0.15">
      <c r="A128" s="29" t="s">
        <v>851</v>
      </c>
      <c r="B128" s="31">
        <f>VLOOKUP(A128,Master!$A:$H,2,FALSE)</f>
        <v>41300</v>
      </c>
      <c r="C128" s="65">
        <f>VLOOKUP(A128,Master!$A:$H,3,FALSE)</f>
        <v>0.58333333333333337</v>
      </c>
      <c r="D128" s="31" t="str">
        <f>VLOOKUP(A128,Master!$A:$H,4,FALSE)</f>
        <v>JUD</v>
      </c>
      <c r="E128" s="31" t="s">
        <v>9</v>
      </c>
      <c r="F128" s="31" t="s">
        <v>23</v>
      </c>
      <c r="G128" s="66">
        <f>VLOOKUP(A128,Master!$A:$H,7,FALSE)</f>
        <v>6</v>
      </c>
      <c r="H128" s="31" t="str">
        <f>VLOOKUP(A128,Master!$A:$H,8,FALSE)</f>
        <v>Boys</v>
      </c>
      <c r="I128" s="5" t="str">
        <f t="shared" si="63"/>
        <v>BRG2JUD3</v>
      </c>
      <c r="J128" s="5" t="str">
        <f t="shared" si="64"/>
        <v>JUDJUD3</v>
      </c>
    </row>
    <row r="129" spans="1:10" ht="12.6" customHeight="1" x14ac:dyDescent="0.15">
      <c r="A129" s="29" t="s">
        <v>852</v>
      </c>
      <c r="B129" s="31">
        <f>VLOOKUP(A129,Master!$A:$H,2,FALSE)</f>
        <v>41300</v>
      </c>
      <c r="C129" s="65">
        <f>VLOOKUP(A129,Master!$A:$H,3,FALSE)</f>
        <v>0.58333333333333337</v>
      </c>
      <c r="D129" s="31" t="str">
        <f>VLOOKUP(A129,Master!$A:$H,4,FALSE)</f>
        <v>CTK</v>
      </c>
      <c r="E129" s="31" t="s">
        <v>6</v>
      </c>
      <c r="F129" s="31" t="s">
        <v>60</v>
      </c>
      <c r="G129" s="66">
        <f>VLOOKUP(A129,Master!$A:$H,7,FALSE)</f>
        <v>6</v>
      </c>
      <c r="H129" s="31" t="str">
        <f>VLOOKUP(A129,Master!$A:$H,8,FALSE)</f>
        <v>Boys</v>
      </c>
      <c r="I129" s="5" t="str">
        <f t="shared" si="63"/>
        <v>IHM2TRN1</v>
      </c>
      <c r="J129" s="5" t="str">
        <f t="shared" si="64"/>
        <v>CTKTRN1</v>
      </c>
    </row>
    <row r="130" spans="1:10" ht="12.6" customHeight="1" x14ac:dyDescent="0.15">
      <c r="A130" s="29" t="s">
        <v>853</v>
      </c>
      <c r="B130" s="31">
        <f>VLOOKUP(A130,Master!$A:$H,2,FALSE)</f>
        <v>41300</v>
      </c>
      <c r="C130" s="65">
        <f>VLOOKUP(A130,Master!$A:$H,3,FALSE)</f>
        <v>0.58333333333333304</v>
      </c>
      <c r="D130" s="31" t="str">
        <f>VLOOKUP(A130,Master!$A:$H,4,FALSE)</f>
        <v>SCL</v>
      </c>
      <c r="E130" s="31" t="s">
        <v>15</v>
      </c>
      <c r="F130" s="31" t="s">
        <v>17</v>
      </c>
      <c r="G130" s="66">
        <f>VLOOKUP(A130,Master!$A:$H,7,FALSE)</f>
        <v>6</v>
      </c>
      <c r="H130" s="31" t="str">
        <f>VLOOKUP(A130,Master!$A:$H,8,FALSE)</f>
        <v>Boys</v>
      </c>
      <c r="I130" s="5" t="str">
        <f t="shared" si="63"/>
        <v>IHM1BYE</v>
      </c>
      <c r="J130" s="5" t="str">
        <f t="shared" si="64"/>
        <v>SCLBYE</v>
      </c>
    </row>
    <row r="131" spans="1:10" ht="12.6" customHeight="1" x14ac:dyDescent="0.15">
      <c r="A131" s="29" t="s">
        <v>854</v>
      </c>
      <c r="B131" s="31">
        <f>VLOOKUP(A131,Master!$A:$H,2,FALSE)</f>
        <v>41300</v>
      </c>
      <c r="C131" s="65">
        <f>VLOOKUP(A131,Master!$A:$H,3,FALSE)</f>
        <v>0.66666666666666696</v>
      </c>
      <c r="D131" s="31" t="str">
        <f>VLOOKUP(A131,Master!$A:$H,4,FALSE)</f>
        <v>MAR-K</v>
      </c>
      <c r="E131" s="31" t="s">
        <v>16</v>
      </c>
      <c r="F131" s="31" t="s">
        <v>49</v>
      </c>
      <c r="G131" s="66">
        <f>VLOOKUP(A131,Master!$A:$H,7,FALSE)</f>
        <v>6</v>
      </c>
      <c r="H131" s="31" t="str">
        <f>VLOOKUP(A131,Master!$A:$H,8,FALSE)</f>
        <v>Boys</v>
      </c>
      <c r="I131" s="5" t="str">
        <f t="shared" ref="I131:I151" si="68">CONCATENATE(E131,F131)</f>
        <v>CTK2SCS1</v>
      </c>
      <c r="J131" s="5" t="str">
        <f t="shared" ref="J131:J151" si="69">CONCATENATE(D131,F131)</f>
        <v>MAR-KSCS1</v>
      </c>
    </row>
    <row r="132" spans="1:10" ht="12.6" customHeight="1" x14ac:dyDescent="0.15">
      <c r="A132" s="29" t="s">
        <v>855</v>
      </c>
      <c r="B132" s="31">
        <f>VLOOKUP(A132,Master!$A:$H,2,FALSE)</f>
        <v>41300</v>
      </c>
      <c r="C132" s="65">
        <f>VLOOKUP(A132,Master!$A:$H,3,FALSE)</f>
        <v>0.79166666666666696</v>
      </c>
      <c r="D132" s="31" t="str">
        <f>VLOOKUP(A132,Master!$A:$H,4,FALSE)</f>
        <v>JOE</v>
      </c>
      <c r="E132" s="31" t="s">
        <v>42</v>
      </c>
      <c r="F132" s="31" t="s">
        <v>4</v>
      </c>
      <c r="G132" s="66">
        <f>VLOOKUP(A132,Master!$A:$H,7,FALSE)</f>
        <v>6</v>
      </c>
      <c r="H132" s="31" t="str">
        <f>VLOOKUP(A132,Master!$A:$H,8,FALSE)</f>
        <v>Boys</v>
      </c>
      <c r="I132" s="5" t="str">
        <f t="shared" si="68"/>
        <v>HSP1CTK1</v>
      </c>
      <c r="J132" s="5" t="str">
        <f t="shared" si="69"/>
        <v>JOECTK1</v>
      </c>
    </row>
    <row r="133" spans="1:10" ht="12.6" customHeight="1" x14ac:dyDescent="0.15">
      <c r="A133" s="29" t="s">
        <v>856</v>
      </c>
      <c r="B133" s="31">
        <f>VLOOKUP(A133,Master!$A:$H,2,FALSE)</f>
        <v>41300</v>
      </c>
      <c r="C133" s="65">
        <f>VLOOKUP(A133,Master!$A:$H,3,FALSE)</f>
        <v>0.70833333333333304</v>
      </c>
      <c r="D133" s="31" t="str">
        <f>VLOOKUP(A133,Master!$A:$H,4,FALSE)</f>
        <v>STM</v>
      </c>
      <c r="E133" s="31" t="s">
        <v>46</v>
      </c>
      <c r="F133" s="31" t="s">
        <v>45</v>
      </c>
      <c r="G133" s="66">
        <f>VLOOKUP(A133,Master!$A:$H,7,FALSE)</f>
        <v>6</v>
      </c>
      <c r="H133" s="31" t="str">
        <f>VLOOKUP(A133,Master!$A:$H,8,FALSE)</f>
        <v>Boys</v>
      </c>
      <c r="I133" s="5" t="str">
        <f t="shared" si="68"/>
        <v>JOE2HSP2</v>
      </c>
      <c r="J133" s="5" t="str">
        <f t="shared" si="69"/>
        <v>STMHSP2</v>
      </c>
    </row>
    <row r="134" spans="1:10" ht="12.6" customHeight="1" x14ac:dyDescent="0.15">
      <c r="A134" s="29" t="s">
        <v>857</v>
      </c>
      <c r="B134" s="31">
        <f>VLOOKUP(A134,Master!$A:$H,2,FALSE)</f>
        <v>41300</v>
      </c>
      <c r="C134" s="65">
        <f>VLOOKUP(A134,Master!$A:$H,3,FALSE)</f>
        <v>0.375</v>
      </c>
      <c r="D134" s="31" t="str">
        <f>VLOOKUP(A134,Master!$A:$H,4,FALSE)</f>
        <v>TRN</v>
      </c>
      <c r="E134" s="31" t="s">
        <v>44</v>
      </c>
      <c r="F134" s="31" t="s">
        <v>12</v>
      </c>
      <c r="G134" s="66">
        <f>VLOOKUP(A134,Master!$A:$H,7,FALSE)</f>
        <v>6</v>
      </c>
      <c r="H134" s="31" t="str">
        <f>VLOOKUP(A134,Master!$A:$H,8,FALSE)</f>
        <v>Boys</v>
      </c>
      <c r="I134" s="5" t="str">
        <f t="shared" si="68"/>
        <v>SCL1JUD1</v>
      </c>
      <c r="J134" s="5" t="str">
        <f t="shared" si="69"/>
        <v>TRNJUD1</v>
      </c>
    </row>
    <row r="135" spans="1:10" ht="12.6" customHeight="1" x14ac:dyDescent="0.15">
      <c r="A135" s="29" t="s">
        <v>858</v>
      </c>
      <c r="B135" s="31">
        <f>VLOOKUP(A135,Master!$A:$H,2,FALSE)</f>
        <v>41300</v>
      </c>
      <c r="C135" s="65">
        <f>VLOOKUP(A135,Master!$A:$H,3,FALSE)</f>
        <v>0.70833333333333304</v>
      </c>
      <c r="D135" s="31" t="str">
        <f>VLOOKUP(A135,Master!$A:$H,4,FALSE)</f>
        <v>JUD</v>
      </c>
      <c r="E135" s="31" t="s">
        <v>61</v>
      </c>
      <c r="F135" s="31" t="s">
        <v>24</v>
      </c>
      <c r="G135" s="66">
        <f>VLOOKUP(A135,Master!$A:$H,7,FALSE)</f>
        <v>6</v>
      </c>
      <c r="H135" s="31" t="str">
        <f>VLOOKUP(A135,Master!$A:$H,8,FALSE)</f>
        <v>Boys</v>
      </c>
      <c r="I135" s="5" t="str">
        <f t="shared" si="68"/>
        <v>SCL2JUD2</v>
      </c>
      <c r="J135" s="5" t="str">
        <f t="shared" si="69"/>
        <v>JUDJUD2</v>
      </c>
    </row>
    <row r="136" spans="1:10" ht="12.6" customHeight="1" x14ac:dyDescent="0.15">
      <c r="A136" s="29" t="s">
        <v>859</v>
      </c>
      <c r="B136" s="31">
        <f>VLOOKUP(A136,Master!$A:$H,2,FALSE)</f>
        <v>41300</v>
      </c>
      <c r="C136" s="65">
        <f>VLOOKUP(A136,Master!$A:$H,3,FALSE)</f>
        <v>0.58333333333333304</v>
      </c>
      <c r="D136" s="31" t="str">
        <f>VLOOKUP(A136,Master!$A:$H,4,FALSE)</f>
        <v>HSP</v>
      </c>
      <c r="E136" s="31" t="s">
        <v>25</v>
      </c>
      <c r="F136" s="31" t="s">
        <v>22</v>
      </c>
      <c r="G136" s="66">
        <f>VLOOKUP(A136,Master!$A:$H,7,FALSE)</f>
        <v>6</v>
      </c>
      <c r="H136" s="31" t="str">
        <f>VLOOKUP(A136,Master!$A:$H,8,FALSE)</f>
        <v>Boys</v>
      </c>
      <c r="I136" s="5" t="str">
        <f t="shared" si="68"/>
        <v>OLA2STM2</v>
      </c>
      <c r="J136" s="5" t="str">
        <f t="shared" si="69"/>
        <v>HSPSTM2</v>
      </c>
    </row>
    <row r="137" spans="1:10" ht="12.6" customHeight="1" x14ac:dyDescent="0.15">
      <c r="A137" s="29" t="s">
        <v>860</v>
      </c>
      <c r="B137" s="31">
        <f>VLOOKUP(A137,Master!$A:$H,2,FALSE)</f>
        <v>41300</v>
      </c>
      <c r="C137" s="65">
        <f>VLOOKUP(A137,Master!$A:$H,3,FALSE)</f>
        <v>0</v>
      </c>
      <c r="D137" s="31" t="str">
        <f>VLOOKUP(A137,Master!$A:$H,4,FALSE)</f>
        <v>BYE</v>
      </c>
      <c r="E137" s="31" t="s">
        <v>14</v>
      </c>
      <c r="F137" s="31" t="s">
        <v>18</v>
      </c>
      <c r="G137" s="66">
        <f>VLOOKUP(A137,Master!$A:$H,7,FALSE)</f>
        <v>6</v>
      </c>
      <c r="H137" s="31" t="str">
        <f>VLOOKUP(A137,Master!$A:$H,8,FALSE)</f>
        <v>Boys</v>
      </c>
      <c r="I137" s="5" t="str">
        <f t="shared" si="68"/>
        <v>SPC2STM1</v>
      </c>
      <c r="J137" s="5" t="str">
        <f t="shared" si="69"/>
        <v>BYESTM1</v>
      </c>
    </row>
    <row r="138" spans="1:10" ht="12.6" customHeight="1" x14ac:dyDescent="0.15">
      <c r="A138" s="29" t="s">
        <v>861</v>
      </c>
      <c r="B138" s="31">
        <f>VLOOKUP(A138,Master!$A:$H,2,FALSE)</f>
        <v>41300</v>
      </c>
      <c r="C138" s="65">
        <f>VLOOKUP(A138,Master!$A:$H,3,FALSE)</f>
        <v>0.66666666666666696</v>
      </c>
      <c r="D138" s="31" t="str">
        <f>VLOOKUP(A138,Master!$A:$H,4,FALSE)</f>
        <v>IHM</v>
      </c>
      <c r="E138" s="31" t="s">
        <v>19</v>
      </c>
      <c r="F138" s="31" t="s">
        <v>26</v>
      </c>
      <c r="G138" s="66">
        <f>VLOOKUP(A138,Master!$A:$H,7,FALSE)</f>
        <v>6</v>
      </c>
      <c r="H138" s="31" t="str">
        <f>VLOOKUP(A138,Master!$A:$H,8,FALSE)</f>
        <v>Boys</v>
      </c>
      <c r="I138" s="5" t="str">
        <f t="shared" si="68"/>
        <v>SJN1SPC1</v>
      </c>
      <c r="J138" s="5" t="str">
        <f t="shared" si="69"/>
        <v>IHMSPC1</v>
      </c>
    </row>
    <row r="139" spans="1:10" ht="12.6" customHeight="1" x14ac:dyDescent="0.15">
      <c r="A139" s="29" t="s">
        <v>862</v>
      </c>
      <c r="B139" s="31">
        <f>VLOOKUP(A139,Master!$A:$H,2,FALSE)</f>
        <v>41300</v>
      </c>
      <c r="C139" s="65">
        <f>VLOOKUP(A139,Master!$A:$H,3,FALSE)</f>
        <v>0.54166666666666696</v>
      </c>
      <c r="D139" s="31" t="str">
        <f>VLOOKUP(A139,Master!$A:$H,4,FALSE)</f>
        <v>SCL</v>
      </c>
      <c r="E139" s="31" t="s">
        <v>7</v>
      </c>
      <c r="F139" s="31" t="s">
        <v>13</v>
      </c>
      <c r="G139" s="66">
        <f>VLOOKUP(A139,Master!$A:$H,7,FALSE)</f>
        <v>6</v>
      </c>
      <c r="H139" s="31" t="str">
        <f>VLOOKUP(A139,Master!$A:$H,8,FALSE)</f>
        <v>Boys</v>
      </c>
      <c r="I139" s="5" t="str">
        <f t="shared" si="68"/>
        <v>BRG1SJN2</v>
      </c>
      <c r="J139" s="5" t="str">
        <f t="shared" si="69"/>
        <v>SCLSJN2</v>
      </c>
    </row>
    <row r="140" spans="1:10" ht="12.6" customHeight="1" x14ac:dyDescent="0.15">
      <c r="A140" s="29" t="s">
        <v>863</v>
      </c>
      <c r="B140" s="31">
        <f>VLOOKUP(A140,Master!$A:$H,2,FALSE)</f>
        <v>41300</v>
      </c>
      <c r="C140" s="65">
        <f>VLOOKUP(A140,Master!$A:$H,3,FALSE)</f>
        <v>0.75</v>
      </c>
      <c r="D140" s="31" t="str">
        <f>VLOOKUP(A140,Master!$A:$H,4,FALSE)</f>
        <v>JUD</v>
      </c>
      <c r="E140" s="31" t="s">
        <v>50</v>
      </c>
      <c r="F140" s="31" t="s">
        <v>20</v>
      </c>
      <c r="G140" s="66">
        <f>VLOOKUP(A140,Master!$A:$H,7,FALSE)</f>
        <v>6</v>
      </c>
      <c r="H140" s="31" t="str">
        <f>VLOOKUP(A140,Master!$A:$H,8,FALSE)</f>
        <v>Boys</v>
      </c>
      <c r="I140" s="5" t="str">
        <f t="shared" si="68"/>
        <v>NDA2OLA1</v>
      </c>
      <c r="J140" s="5" t="str">
        <f t="shared" si="69"/>
        <v>JUDOLA1</v>
      </c>
    </row>
    <row r="141" spans="1:10" ht="12.6" customHeight="1" x14ac:dyDescent="0.15">
      <c r="A141" s="29" t="s">
        <v>864</v>
      </c>
      <c r="B141" s="31">
        <f>VLOOKUP(A141,Master!$A:$H,2,FALSE)</f>
        <v>41300</v>
      </c>
      <c r="C141" s="65">
        <f>VLOOKUP(A141,Master!$A:$H,3,FALSE)</f>
        <v>0.66666666666666696</v>
      </c>
      <c r="D141" s="31" t="str">
        <f>VLOOKUP(A141,Master!$A:$H,4,FALSE)</f>
        <v>SJN</v>
      </c>
      <c r="E141" s="31" t="s">
        <v>43</v>
      </c>
      <c r="F141" s="31" t="s">
        <v>48</v>
      </c>
      <c r="G141" s="66">
        <f>VLOOKUP(A141,Master!$A:$H,7,FALSE)</f>
        <v>6</v>
      </c>
      <c r="H141" s="31" t="str">
        <f>VLOOKUP(A141,Master!$A:$H,8,FALSE)</f>
        <v>Boys</v>
      </c>
      <c r="I141" s="5" t="str">
        <f t="shared" si="68"/>
        <v>JOE1NDA1</v>
      </c>
      <c r="J141" s="5" t="str">
        <f t="shared" si="69"/>
        <v>SJNNDA1</v>
      </c>
    </row>
    <row r="142" spans="1:10" ht="12.6" customHeight="1" x14ac:dyDescent="0.15">
      <c r="I142" s="5" t="str">
        <f t="shared" si="68"/>
        <v/>
      </c>
      <c r="J142" s="5" t="str">
        <f t="shared" si="69"/>
        <v/>
      </c>
    </row>
    <row r="143" spans="1:10" ht="12.6" customHeight="1" x14ac:dyDescent="0.15">
      <c r="I143" s="5" t="str">
        <f t="shared" si="68"/>
        <v/>
      </c>
      <c r="J143" s="5" t="str">
        <f t="shared" si="69"/>
        <v/>
      </c>
    </row>
    <row r="144" spans="1:10" ht="12.6" customHeight="1" x14ac:dyDescent="0.15">
      <c r="I144" s="5" t="str">
        <f t="shared" si="68"/>
        <v/>
      </c>
      <c r="J144" s="5" t="str">
        <f t="shared" si="69"/>
        <v/>
      </c>
    </row>
    <row r="145" spans="9:10" ht="12.6" customHeight="1" x14ac:dyDescent="0.15">
      <c r="I145" s="5" t="str">
        <f t="shared" si="68"/>
        <v/>
      </c>
      <c r="J145" s="5" t="str">
        <f t="shared" si="69"/>
        <v/>
      </c>
    </row>
    <row r="146" spans="9:10" ht="12.6" customHeight="1" x14ac:dyDescent="0.15">
      <c r="I146" s="5" t="str">
        <f t="shared" si="68"/>
        <v/>
      </c>
      <c r="J146" s="5" t="str">
        <f t="shared" si="69"/>
        <v/>
      </c>
    </row>
    <row r="147" spans="9:10" ht="12.6" customHeight="1" x14ac:dyDescent="0.15">
      <c r="I147" s="5" t="str">
        <f t="shared" si="68"/>
        <v/>
      </c>
      <c r="J147" s="5" t="str">
        <f t="shared" si="69"/>
        <v/>
      </c>
    </row>
    <row r="148" spans="9:10" ht="12.6" customHeight="1" x14ac:dyDescent="0.15">
      <c r="I148" s="5" t="str">
        <f t="shared" si="68"/>
        <v/>
      </c>
      <c r="J148" s="5" t="str">
        <f t="shared" si="69"/>
        <v/>
      </c>
    </row>
    <row r="149" spans="9:10" ht="12.6" customHeight="1" x14ac:dyDescent="0.15">
      <c r="I149" s="5" t="str">
        <f t="shared" si="68"/>
        <v/>
      </c>
      <c r="J149" s="5" t="str">
        <f t="shared" si="69"/>
        <v/>
      </c>
    </row>
    <row r="150" spans="9:10" ht="12.6" customHeight="1" x14ac:dyDescent="0.15">
      <c r="I150" s="5" t="str">
        <f t="shared" si="68"/>
        <v/>
      </c>
      <c r="J150" s="5" t="str">
        <f t="shared" si="69"/>
        <v/>
      </c>
    </row>
    <row r="151" spans="9:10" ht="12.6" customHeight="1" x14ac:dyDescent="0.15">
      <c r="I151" s="5" t="str">
        <f t="shared" si="68"/>
        <v/>
      </c>
      <c r="J151" s="5" t="str">
        <f t="shared" si="69"/>
        <v/>
      </c>
    </row>
  </sheetData>
  <mergeCells count="2">
    <mergeCell ref="R31:AS31"/>
    <mergeCell ref="P33:P60"/>
  </mergeCells>
  <conditionalFormatting sqref="R33:AS60">
    <cfRule type="cellIs" dxfId="16" priority="5" stopIfTrue="1" operator="greaterThan">
      <formula>1</formula>
    </cfRule>
  </conditionalFormatting>
  <conditionalFormatting sqref="R65:AS92">
    <cfRule type="cellIs" dxfId="15" priority="4" operator="greaterThan">
      <formula>1</formula>
    </cfRule>
    <cfRule type="cellIs" dxfId="14" priority="1" operator="greaterThan">
      <formula>1</formula>
    </cfRule>
  </conditionalFormatting>
  <conditionalFormatting sqref="P65:P92">
    <cfRule type="cellIs" dxfId="13" priority="2" operator="greaterThan">
      <formula>2</formula>
    </cfRule>
  </conditionalFormatting>
  <pageMargins left="0.75" right="0.75" top="1" bottom="1" header="0.5" footer="0.5"/>
  <pageSetup scale="27" orientation="landscape" horizontalDpi="4294967294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F105"/>
  <sheetViews>
    <sheetView workbookViewId="0">
      <selection activeCell="X11" sqref="X11"/>
    </sheetView>
  </sheetViews>
  <sheetFormatPr defaultColWidth="9.140625" defaultRowHeight="12.6" customHeight="1" x14ac:dyDescent="0.15"/>
  <cols>
    <col min="1" max="1" width="4.28515625" style="1" bestFit="1" customWidth="1"/>
    <col min="2" max="2" width="6.140625" style="7" bestFit="1" customWidth="1"/>
    <col min="3" max="3" width="6.42578125" style="1" bestFit="1" customWidth="1"/>
    <col min="4" max="4" width="5" style="1" bestFit="1" customWidth="1"/>
    <col min="5" max="6" width="4.5703125" style="1" bestFit="1" customWidth="1"/>
    <col min="7" max="7" width="3.140625" style="1" bestFit="1" customWidth="1"/>
    <col min="8" max="8" width="5.28515625" style="1" bestFit="1" customWidth="1"/>
    <col min="9" max="9" width="8.140625" style="1" hidden="1" customWidth="1"/>
    <col min="10" max="11" width="7.7109375" style="1" hidden="1" customWidth="1"/>
    <col min="12" max="12" width="5.28515625" style="1" hidden="1" customWidth="1"/>
    <col min="13" max="13" width="4.5703125" style="1" customWidth="1"/>
    <col min="14" max="60" width="5.28515625" style="1" customWidth="1"/>
    <col min="61" max="16384" width="9.140625" style="1"/>
  </cols>
  <sheetData>
    <row r="1" spans="1:19" ht="12.6" customHeight="1" thickBot="1" x14ac:dyDescent="0.2">
      <c r="A1" s="34" t="s">
        <v>64</v>
      </c>
      <c r="B1" s="34" t="s">
        <v>0</v>
      </c>
      <c r="C1" s="38" t="s">
        <v>1</v>
      </c>
      <c r="D1" s="38" t="s">
        <v>35</v>
      </c>
      <c r="E1" s="38" t="s">
        <v>36</v>
      </c>
      <c r="F1" s="39" t="s">
        <v>37</v>
      </c>
      <c r="G1" s="38" t="s">
        <v>38</v>
      </c>
      <c r="H1" s="38" t="s">
        <v>3</v>
      </c>
      <c r="I1" s="3"/>
      <c r="J1" s="3"/>
      <c r="K1" s="3"/>
      <c r="L1" s="3"/>
      <c r="N1" s="61" t="s">
        <v>54</v>
      </c>
      <c r="O1" s="4" t="s">
        <v>39</v>
      </c>
      <c r="P1" s="4" t="s">
        <v>27</v>
      </c>
      <c r="Q1" s="4" t="s">
        <v>2</v>
      </c>
      <c r="R1" s="4" t="s">
        <v>28</v>
      </c>
      <c r="S1" s="4" t="s">
        <v>17</v>
      </c>
    </row>
    <row r="2" spans="1:19" ht="12.6" customHeight="1" x14ac:dyDescent="0.15">
      <c r="A2" s="29" t="s">
        <v>865</v>
      </c>
      <c r="B2" s="31">
        <f>VLOOKUP(A2,Master!$A:$H,2,FALSE)</f>
        <v>41216</v>
      </c>
      <c r="C2" s="65">
        <f>VLOOKUP(A2,Master!$A:$H,3,FALSE)</f>
        <v>0</v>
      </c>
      <c r="D2" s="31" t="str">
        <f>VLOOKUP(A2,Master!$A:$H,4,FALSE)</f>
        <v>BYE</v>
      </c>
      <c r="E2" s="31" t="s">
        <v>16</v>
      </c>
      <c r="F2" s="31" t="s">
        <v>19</v>
      </c>
      <c r="G2" s="66">
        <f>VLOOKUP(A2,Master!$A:$H,7,FALSE)</f>
        <v>6</v>
      </c>
      <c r="H2" s="31" t="str">
        <f>VLOOKUP(A2,Master!$A:$H,8,FALSE)</f>
        <v>Girls</v>
      </c>
      <c r="I2" s="5" t="str">
        <f t="shared" ref="I2:I65" si="0">CONCATENATE(E2,F2)</f>
        <v>CTK2SJN1</v>
      </c>
      <c r="J2" s="5" t="str">
        <f t="shared" ref="J2:J65" si="1">CONCATENATE(D2,F2)</f>
        <v>BYESJN1</v>
      </c>
      <c r="K2" s="5" t="str">
        <f t="shared" ref="K2:K17" si="2">CONCATENATE(LEFT(N2,3),N2)</f>
        <v>BRGBRG1</v>
      </c>
      <c r="L2" s="28">
        <f t="shared" ref="L2:L17" si="3">COUNTIF($J$2:$J$81,K2)</f>
        <v>0</v>
      </c>
      <c r="N2" s="18" t="s">
        <v>7</v>
      </c>
      <c r="O2" s="19">
        <f t="shared" ref="O2:O17" si="4">SUM(COUNTIF($E$2:$E$81,N2)+COUNTIF($F$2:$F$81,N2))</f>
        <v>10</v>
      </c>
      <c r="P2" s="19">
        <f t="shared" ref="P2:P17" si="5">COUNTIF($F$2:$F$81,N2)</f>
        <v>5</v>
      </c>
      <c r="Q2" s="19">
        <f t="shared" ref="Q2:Q17" si="6">COUNTIF($E$2:$E$81,N2)</f>
        <v>5</v>
      </c>
      <c r="R2" s="24">
        <f t="shared" ref="R2:R17" si="7">SUM(P2-L2)</f>
        <v>5</v>
      </c>
      <c r="S2" s="20">
        <f>SUM(COUNTIF($I$2:$I$81,CONCATENATE($N2,$S$1))+COUNTIF($I$2:$I$81,CONCATENATE($S$1,$N2)))</f>
        <v>1</v>
      </c>
    </row>
    <row r="3" spans="1:19" ht="12.6" customHeight="1" x14ac:dyDescent="0.15">
      <c r="A3" s="29" t="s">
        <v>866</v>
      </c>
      <c r="B3" s="31">
        <f>VLOOKUP(A3,Master!$A:$H,2,FALSE)</f>
        <v>41216</v>
      </c>
      <c r="C3" s="65">
        <f>VLOOKUP(A3,Master!$A:$H,3,FALSE)</f>
        <v>0.625</v>
      </c>
      <c r="D3" s="31" t="str">
        <f>VLOOKUP(A3,Master!$A:$H,4,FALSE)</f>
        <v>OLA</v>
      </c>
      <c r="E3" s="31" t="s">
        <v>26</v>
      </c>
      <c r="F3" s="31" t="s">
        <v>18</v>
      </c>
      <c r="G3" s="66">
        <f>VLOOKUP(A3,Master!$A:$H,7,FALSE)</f>
        <v>6</v>
      </c>
      <c r="H3" s="31" t="str">
        <f>VLOOKUP(A3,Master!$A:$H,8,FALSE)</f>
        <v>Girls</v>
      </c>
      <c r="I3" s="5" t="str">
        <f t="shared" si="0"/>
        <v>SPC1STM1</v>
      </c>
      <c r="J3" s="5" t="str">
        <f t="shared" si="1"/>
        <v>OLASTM1</v>
      </c>
      <c r="K3" s="5" t="str">
        <f t="shared" si="2"/>
        <v>CTKCTK1</v>
      </c>
      <c r="L3" s="28">
        <f t="shared" si="3"/>
        <v>0</v>
      </c>
      <c r="N3" s="8" t="s">
        <v>4</v>
      </c>
      <c r="O3" s="19">
        <f t="shared" si="4"/>
        <v>10</v>
      </c>
      <c r="P3" s="19">
        <f t="shared" si="5"/>
        <v>5</v>
      </c>
      <c r="Q3" s="19">
        <f t="shared" si="6"/>
        <v>5</v>
      </c>
      <c r="R3" s="24">
        <f t="shared" si="7"/>
        <v>5</v>
      </c>
      <c r="S3" s="20">
        <f t="shared" ref="S3:S17" si="8">SUM(COUNTIF($I$2:$I$81,CONCATENATE($N3,$S$1))+COUNTIF($I$2:$I$81,CONCATENATE($S$1,$N3)))</f>
        <v>0</v>
      </c>
    </row>
    <row r="4" spans="1:19" ht="12.6" customHeight="1" x14ac:dyDescent="0.15">
      <c r="A4" s="29" t="s">
        <v>867</v>
      </c>
      <c r="B4" s="31">
        <f>VLOOKUP(A4,Master!$A:$H,2,FALSE)</f>
        <v>41216</v>
      </c>
      <c r="C4" s="65">
        <f>VLOOKUP(A4,Master!$A:$H,3,FALSE)</f>
        <v>0.58333333333333304</v>
      </c>
      <c r="D4" s="31" t="str">
        <f>VLOOKUP(A4,Master!$A:$H,4,FALSE)</f>
        <v>CTK</v>
      </c>
      <c r="E4" s="31" t="s">
        <v>15</v>
      </c>
      <c r="F4" s="31" t="s">
        <v>42</v>
      </c>
      <c r="G4" s="66">
        <f>VLOOKUP(A4,Master!$A:$H,7,FALSE)</f>
        <v>6</v>
      </c>
      <c r="H4" s="31" t="str">
        <f>VLOOKUP(A4,Master!$A:$H,8,FALSE)</f>
        <v>Girls</v>
      </c>
      <c r="I4" s="5" t="str">
        <f t="shared" si="0"/>
        <v>IHM1HSP1</v>
      </c>
      <c r="J4" s="5" t="str">
        <f t="shared" si="1"/>
        <v>CTKHSP1</v>
      </c>
      <c r="K4" s="5" t="str">
        <f t="shared" si="2"/>
        <v>CTKCTK2</v>
      </c>
      <c r="L4" s="28">
        <f t="shared" si="3"/>
        <v>0</v>
      </c>
      <c r="N4" s="8" t="s">
        <v>16</v>
      </c>
      <c r="O4" s="19">
        <f t="shared" si="4"/>
        <v>10</v>
      </c>
      <c r="P4" s="19">
        <f t="shared" si="5"/>
        <v>4</v>
      </c>
      <c r="Q4" s="19">
        <f t="shared" si="6"/>
        <v>6</v>
      </c>
      <c r="R4" s="24">
        <f t="shared" si="7"/>
        <v>4</v>
      </c>
      <c r="S4" s="20">
        <f t="shared" si="8"/>
        <v>1</v>
      </c>
    </row>
    <row r="5" spans="1:19" ht="12.6" customHeight="1" x14ac:dyDescent="0.15">
      <c r="A5" s="29" t="s">
        <v>868</v>
      </c>
      <c r="B5" s="31">
        <f>VLOOKUP(A5,Master!$A:$H,2,FALSE)</f>
        <v>41216</v>
      </c>
      <c r="C5" s="65">
        <f>VLOOKUP(A5,Master!$A:$H,3,FALSE)</f>
        <v>0.625</v>
      </c>
      <c r="D5" s="31" t="str">
        <f>VLOOKUP(A5,Master!$A:$H,4,FALSE)</f>
        <v>SPC</v>
      </c>
      <c r="E5" s="31" t="s">
        <v>48</v>
      </c>
      <c r="F5" s="31" t="s">
        <v>17</v>
      </c>
      <c r="G5" s="66">
        <f>VLOOKUP(A5,Master!$A:$H,7,FALSE)</f>
        <v>6</v>
      </c>
      <c r="H5" s="31" t="str">
        <f>VLOOKUP(A5,Master!$A:$H,8,FALSE)</f>
        <v>Girls</v>
      </c>
      <c r="I5" s="5" t="str">
        <f t="shared" si="0"/>
        <v>NDA1BYE</v>
      </c>
      <c r="J5" s="5" t="str">
        <f t="shared" si="1"/>
        <v>SPCBYE</v>
      </c>
      <c r="K5" s="5" t="str">
        <f t="shared" si="2"/>
        <v>HSPHSP1</v>
      </c>
      <c r="L5" s="28">
        <f t="shared" si="3"/>
        <v>1</v>
      </c>
      <c r="N5" s="8" t="s">
        <v>42</v>
      </c>
      <c r="O5" s="19">
        <f t="shared" si="4"/>
        <v>10</v>
      </c>
      <c r="P5" s="19">
        <f t="shared" si="5"/>
        <v>5</v>
      </c>
      <c r="Q5" s="19">
        <f t="shared" si="6"/>
        <v>5</v>
      </c>
      <c r="R5" s="24">
        <f t="shared" si="7"/>
        <v>4</v>
      </c>
      <c r="S5" s="20">
        <f t="shared" si="8"/>
        <v>1</v>
      </c>
    </row>
    <row r="6" spans="1:19" ht="12.6" customHeight="1" x14ac:dyDescent="0.15">
      <c r="A6" s="29" t="s">
        <v>869</v>
      </c>
      <c r="B6" s="31">
        <f>VLOOKUP(A6,Master!$A:$H,2,FALSE)</f>
        <v>41216</v>
      </c>
      <c r="C6" s="65">
        <f>VLOOKUP(A6,Master!$A:$H,3,FALSE)</f>
        <v>0.54166666666666696</v>
      </c>
      <c r="D6" s="31" t="str">
        <f>VLOOKUP(A6,Master!$A:$H,4,FALSE)</f>
        <v>HSP</v>
      </c>
      <c r="E6" s="31" t="s">
        <v>7</v>
      </c>
      <c r="F6" s="31" t="s">
        <v>4</v>
      </c>
      <c r="G6" s="66">
        <f>VLOOKUP(A6,Master!$A:$H,7,FALSE)</f>
        <v>6</v>
      </c>
      <c r="H6" s="31" t="str">
        <f>VLOOKUP(A6,Master!$A:$H,8,FALSE)</f>
        <v>Girls</v>
      </c>
      <c r="I6" s="5" t="str">
        <f t="shared" si="0"/>
        <v>BRG1CTK1</v>
      </c>
      <c r="J6" s="5" t="str">
        <f t="shared" si="1"/>
        <v>HSPCTK1</v>
      </c>
      <c r="K6" s="5" t="str">
        <f t="shared" si="2"/>
        <v>IHMIHM1</v>
      </c>
      <c r="L6" s="28">
        <f t="shared" si="3"/>
        <v>0</v>
      </c>
      <c r="N6" s="8" t="s">
        <v>15</v>
      </c>
      <c r="O6" s="19">
        <f t="shared" si="4"/>
        <v>10</v>
      </c>
      <c r="P6" s="19">
        <f t="shared" si="5"/>
        <v>4</v>
      </c>
      <c r="Q6" s="19">
        <f t="shared" si="6"/>
        <v>6</v>
      </c>
      <c r="R6" s="24">
        <f t="shared" si="7"/>
        <v>4</v>
      </c>
      <c r="S6" s="20">
        <f t="shared" si="8"/>
        <v>1</v>
      </c>
    </row>
    <row r="7" spans="1:19" ht="12.6" customHeight="1" x14ac:dyDescent="0.15">
      <c r="A7" s="29" t="s">
        <v>870</v>
      </c>
      <c r="B7" s="31">
        <f>VLOOKUP(A7,Master!$A:$H,2,FALSE)</f>
        <v>41216</v>
      </c>
      <c r="C7" s="65">
        <f>VLOOKUP(A7,Master!$A:$H,3,FALSE)</f>
        <v>0.625</v>
      </c>
      <c r="D7" s="31" t="str">
        <f>VLOOKUP(A7,Master!$A:$H,4,FALSE)</f>
        <v>IHM</v>
      </c>
      <c r="E7" s="31" t="s">
        <v>20</v>
      </c>
      <c r="F7" s="31" t="s">
        <v>22</v>
      </c>
      <c r="G7" s="66">
        <f>VLOOKUP(A7,Master!$A:$H,7,FALSE)</f>
        <v>6</v>
      </c>
      <c r="H7" s="31" t="str">
        <f>VLOOKUP(A7,Master!$A:$H,8,FALSE)</f>
        <v>Girls</v>
      </c>
      <c r="I7" s="5" t="str">
        <f t="shared" si="0"/>
        <v>OLA1STM2</v>
      </c>
      <c r="J7" s="5" t="str">
        <f t="shared" si="1"/>
        <v>IHMSTM2</v>
      </c>
      <c r="K7" s="5" t="str">
        <f t="shared" si="2"/>
        <v>JOEJOE1</v>
      </c>
      <c r="L7" s="28">
        <f t="shared" si="3"/>
        <v>0</v>
      </c>
      <c r="N7" s="8" t="s">
        <v>43</v>
      </c>
      <c r="O7" s="19">
        <f t="shared" si="4"/>
        <v>10</v>
      </c>
      <c r="P7" s="19">
        <f t="shared" si="5"/>
        <v>5</v>
      </c>
      <c r="Q7" s="19">
        <f t="shared" si="6"/>
        <v>5</v>
      </c>
      <c r="R7" s="24">
        <f t="shared" si="7"/>
        <v>5</v>
      </c>
      <c r="S7" s="20">
        <f t="shared" si="8"/>
        <v>1</v>
      </c>
    </row>
    <row r="8" spans="1:19" ht="12.6" customHeight="1" x14ac:dyDescent="0.15">
      <c r="A8" s="29" t="s">
        <v>871</v>
      </c>
      <c r="B8" s="31">
        <f>VLOOKUP(A8,Master!$A:$H,2,FALSE)</f>
        <v>41216</v>
      </c>
      <c r="C8" s="65">
        <f>VLOOKUP(A8,Master!$A:$H,3,FALSE)</f>
        <v>0.58333333333333304</v>
      </c>
      <c r="D8" s="31" t="str">
        <f>VLOOKUP(A8,Master!$A:$H,4,FALSE)</f>
        <v>JOE</v>
      </c>
      <c r="E8" s="31" t="s">
        <v>12</v>
      </c>
      <c r="F8" s="31" t="s">
        <v>14</v>
      </c>
      <c r="G8" s="66">
        <f>VLOOKUP(A8,Master!$A:$H,7,FALSE)</f>
        <v>6</v>
      </c>
      <c r="H8" s="31" t="str">
        <f>VLOOKUP(A8,Master!$A:$H,8,FALSE)</f>
        <v>Girls</v>
      </c>
      <c r="I8" s="5" t="str">
        <f t="shared" si="0"/>
        <v>JUD1SPC2</v>
      </c>
      <c r="J8" s="5" t="str">
        <f t="shared" si="1"/>
        <v>JOESPC2</v>
      </c>
      <c r="K8" s="5" t="str">
        <f t="shared" si="2"/>
        <v>JUDJUD1</v>
      </c>
      <c r="L8" s="28">
        <f t="shared" si="3"/>
        <v>0</v>
      </c>
      <c r="N8" s="8" t="s">
        <v>12</v>
      </c>
      <c r="O8" s="19">
        <f t="shared" si="4"/>
        <v>10</v>
      </c>
      <c r="P8" s="19">
        <f t="shared" si="5"/>
        <v>5</v>
      </c>
      <c r="Q8" s="19">
        <f t="shared" si="6"/>
        <v>5</v>
      </c>
      <c r="R8" s="24">
        <f t="shared" si="7"/>
        <v>5</v>
      </c>
      <c r="S8" s="20">
        <f t="shared" si="8"/>
        <v>0</v>
      </c>
    </row>
    <row r="9" spans="1:19" ht="12.6" customHeight="1" x14ac:dyDescent="0.15">
      <c r="A9" s="29" t="s">
        <v>872</v>
      </c>
      <c r="B9" s="31">
        <f>VLOOKUP(A9,Master!$A:$H,2,FALSE)</f>
        <v>41216</v>
      </c>
      <c r="C9" s="65">
        <f>VLOOKUP(A9,Master!$A:$H,3,FALSE)</f>
        <v>0.66666666666666696</v>
      </c>
      <c r="D9" s="31" t="str">
        <f>VLOOKUP(A9,Master!$A:$H,4,FALSE)</f>
        <v>JUD</v>
      </c>
      <c r="E9" s="31" t="s">
        <v>24</v>
      </c>
      <c r="F9" s="31" t="s">
        <v>43</v>
      </c>
      <c r="G9" s="66">
        <f>VLOOKUP(A9,Master!$A:$H,7,FALSE)</f>
        <v>6</v>
      </c>
      <c r="H9" s="31" t="str">
        <f>VLOOKUP(A9,Master!$A:$H,8,FALSE)</f>
        <v>Girls</v>
      </c>
      <c r="I9" s="5" t="str">
        <f t="shared" si="0"/>
        <v>JUD2JOE1</v>
      </c>
      <c r="J9" s="5" t="str">
        <f t="shared" si="1"/>
        <v>JUDJOE1</v>
      </c>
      <c r="K9" s="5" t="str">
        <f t="shared" si="2"/>
        <v>JUDJUD2</v>
      </c>
      <c r="L9" s="28">
        <f t="shared" si="3"/>
        <v>0</v>
      </c>
      <c r="N9" s="8" t="s">
        <v>24</v>
      </c>
      <c r="O9" s="19">
        <f t="shared" si="4"/>
        <v>10</v>
      </c>
      <c r="P9" s="19">
        <f t="shared" si="5"/>
        <v>5</v>
      </c>
      <c r="Q9" s="19">
        <f t="shared" si="6"/>
        <v>5</v>
      </c>
      <c r="R9" s="24">
        <f t="shared" si="7"/>
        <v>5</v>
      </c>
      <c r="S9" s="20">
        <f t="shared" si="8"/>
        <v>0</v>
      </c>
    </row>
    <row r="10" spans="1:19" ht="12.6" customHeight="1" x14ac:dyDescent="0.15">
      <c r="A10" s="29" t="s">
        <v>873</v>
      </c>
      <c r="B10" s="31">
        <f>VLOOKUP(A10,Master!$A:$H,2,FALSE)</f>
        <v>41223</v>
      </c>
      <c r="C10" s="65">
        <f>VLOOKUP(A10,Master!$A:$H,3,FALSE)</f>
        <v>0.58333333333333304</v>
      </c>
      <c r="D10" s="31" t="str">
        <f>VLOOKUP(A10,Master!$A:$H,4,FALSE)</f>
        <v>MAR-K</v>
      </c>
      <c r="E10" s="31" t="s">
        <v>14</v>
      </c>
      <c r="F10" s="31" t="s">
        <v>24</v>
      </c>
      <c r="G10" s="66">
        <f>VLOOKUP(A10,Master!$A:$H,7,FALSE)</f>
        <v>6</v>
      </c>
      <c r="H10" s="31" t="str">
        <f>VLOOKUP(A10,Master!$A:$H,8,FALSE)</f>
        <v>Girls</v>
      </c>
      <c r="I10" s="5" t="str">
        <f t="shared" si="0"/>
        <v>SPC2JUD2</v>
      </c>
      <c r="J10" s="5" t="str">
        <f t="shared" si="1"/>
        <v>MAR-KJUD2</v>
      </c>
      <c r="K10" s="5" t="str">
        <f t="shared" si="2"/>
        <v>NDANDA1</v>
      </c>
      <c r="L10" s="28">
        <f t="shared" si="3"/>
        <v>0</v>
      </c>
      <c r="N10" s="8" t="s">
        <v>48</v>
      </c>
      <c r="O10" s="19">
        <f t="shared" si="4"/>
        <v>10</v>
      </c>
      <c r="P10" s="19">
        <f t="shared" si="5"/>
        <v>4</v>
      </c>
      <c r="Q10" s="19">
        <f t="shared" si="6"/>
        <v>6</v>
      </c>
      <c r="R10" s="24">
        <f t="shared" si="7"/>
        <v>4</v>
      </c>
      <c r="S10" s="20">
        <f t="shared" si="8"/>
        <v>1</v>
      </c>
    </row>
    <row r="11" spans="1:19" ht="12.6" customHeight="1" x14ac:dyDescent="0.15">
      <c r="A11" s="29" t="s">
        <v>874</v>
      </c>
      <c r="B11" s="31">
        <f>VLOOKUP(A11,Master!$A:$H,2,FALSE)</f>
        <v>41223</v>
      </c>
      <c r="C11" s="65">
        <f>VLOOKUP(A11,Master!$A:$H,3,FALSE)</f>
        <v>0.625</v>
      </c>
      <c r="D11" s="31" t="str">
        <f>VLOOKUP(A11,Master!$A:$H,4,FALSE)</f>
        <v>BRG</v>
      </c>
      <c r="E11" s="31" t="s">
        <v>16</v>
      </c>
      <c r="F11" s="31" t="s">
        <v>26</v>
      </c>
      <c r="G11" s="66">
        <f>VLOOKUP(A11,Master!$A:$H,7,FALSE)</f>
        <v>6</v>
      </c>
      <c r="H11" s="31" t="str">
        <f>VLOOKUP(A11,Master!$A:$H,8,FALSE)</f>
        <v>Girls</v>
      </c>
      <c r="I11" s="5" t="str">
        <f t="shared" si="0"/>
        <v>CTK2SPC1</v>
      </c>
      <c r="J11" s="5" t="str">
        <f t="shared" si="1"/>
        <v>BRGSPC1</v>
      </c>
      <c r="K11" s="5" t="str">
        <f t="shared" si="2"/>
        <v>OLAOLA1</v>
      </c>
      <c r="L11" s="28">
        <f t="shared" si="3"/>
        <v>0</v>
      </c>
      <c r="N11" s="8" t="s">
        <v>20</v>
      </c>
      <c r="O11" s="19">
        <f t="shared" si="4"/>
        <v>10</v>
      </c>
      <c r="P11" s="19">
        <f t="shared" si="5"/>
        <v>4</v>
      </c>
      <c r="Q11" s="19">
        <f t="shared" si="6"/>
        <v>6</v>
      </c>
      <c r="R11" s="24">
        <f t="shared" si="7"/>
        <v>4</v>
      </c>
      <c r="S11" s="20">
        <f t="shared" si="8"/>
        <v>1</v>
      </c>
    </row>
    <row r="12" spans="1:19" ht="12.6" customHeight="1" x14ac:dyDescent="0.15">
      <c r="A12" s="29" t="s">
        <v>875</v>
      </c>
      <c r="B12" s="31">
        <f>VLOOKUP(A12,Master!$A:$H,2,FALSE)</f>
        <v>41223</v>
      </c>
      <c r="C12" s="65">
        <f>VLOOKUP(A12,Master!$A:$H,3,FALSE)</f>
        <v>0</v>
      </c>
      <c r="D12" s="31" t="str">
        <f>VLOOKUP(A12,Master!$A:$H,4,FALSE)</f>
        <v>BYE</v>
      </c>
      <c r="E12" s="31" t="s">
        <v>43</v>
      </c>
      <c r="F12" s="31" t="s">
        <v>19</v>
      </c>
      <c r="G12" s="66">
        <f>VLOOKUP(A12,Master!$A:$H,7,FALSE)</f>
        <v>6</v>
      </c>
      <c r="H12" s="31" t="str">
        <f>VLOOKUP(A12,Master!$A:$H,8,FALSE)</f>
        <v>Girls</v>
      </c>
      <c r="I12" s="5" t="str">
        <f t="shared" si="0"/>
        <v>JOE1SJN1</v>
      </c>
      <c r="J12" s="5" t="str">
        <f t="shared" si="1"/>
        <v>BYESJN1</v>
      </c>
      <c r="K12" s="5" t="str">
        <f t="shared" si="2"/>
        <v>SJNSJN1</v>
      </c>
      <c r="L12" s="28">
        <f t="shared" si="3"/>
        <v>0</v>
      </c>
      <c r="N12" s="8" t="s">
        <v>19</v>
      </c>
      <c r="O12" s="19">
        <f t="shared" si="4"/>
        <v>10</v>
      </c>
      <c r="P12" s="19">
        <f t="shared" si="5"/>
        <v>4</v>
      </c>
      <c r="Q12" s="19">
        <f t="shared" si="6"/>
        <v>6</v>
      </c>
      <c r="R12" s="24">
        <f t="shared" si="7"/>
        <v>4</v>
      </c>
      <c r="S12" s="20">
        <f t="shared" si="8"/>
        <v>1</v>
      </c>
    </row>
    <row r="13" spans="1:19" ht="12.6" customHeight="1" x14ac:dyDescent="0.15">
      <c r="A13" s="29" t="s">
        <v>876</v>
      </c>
      <c r="B13" s="31">
        <f>VLOOKUP(A13,Master!$A:$H,2,FALSE)</f>
        <v>41223</v>
      </c>
      <c r="C13" s="65">
        <f>VLOOKUP(A13,Master!$A:$H,3,FALSE)</f>
        <v>0.54166666666666696</v>
      </c>
      <c r="D13" s="31" t="str">
        <f>VLOOKUP(A13,Master!$A:$H,4,FALSE)</f>
        <v>STM</v>
      </c>
      <c r="E13" s="31" t="s">
        <v>18</v>
      </c>
      <c r="F13" s="31" t="s">
        <v>15</v>
      </c>
      <c r="G13" s="66">
        <f>VLOOKUP(A13,Master!$A:$H,7,FALSE)</f>
        <v>6</v>
      </c>
      <c r="H13" s="31" t="str">
        <f>VLOOKUP(A13,Master!$A:$H,8,FALSE)</f>
        <v>Girls</v>
      </c>
      <c r="I13" s="5" t="str">
        <f t="shared" si="0"/>
        <v>STM1IHM1</v>
      </c>
      <c r="J13" s="5" t="str">
        <f t="shared" si="1"/>
        <v>STMIHM1</v>
      </c>
      <c r="K13" s="5" t="str">
        <f t="shared" si="2"/>
        <v>SPCSPC1</v>
      </c>
      <c r="L13" s="28">
        <f t="shared" si="3"/>
        <v>0</v>
      </c>
      <c r="N13" s="8" t="s">
        <v>26</v>
      </c>
      <c r="O13" s="19">
        <f t="shared" si="4"/>
        <v>10</v>
      </c>
      <c r="P13" s="19">
        <f t="shared" si="5"/>
        <v>5</v>
      </c>
      <c r="Q13" s="19">
        <f t="shared" si="6"/>
        <v>5</v>
      </c>
      <c r="R13" s="24">
        <f t="shared" si="7"/>
        <v>5</v>
      </c>
      <c r="S13" s="20">
        <f t="shared" si="8"/>
        <v>1</v>
      </c>
    </row>
    <row r="14" spans="1:19" ht="12.6" customHeight="1" x14ac:dyDescent="0.15">
      <c r="A14" s="29" t="s">
        <v>877</v>
      </c>
      <c r="B14" s="31">
        <f>VLOOKUP(A14,Master!$A:$H,2,FALSE)</f>
        <v>41223</v>
      </c>
      <c r="C14" s="65">
        <f>VLOOKUP(A14,Master!$A:$H,3,FALSE)</f>
        <v>0.66666666666666696</v>
      </c>
      <c r="D14" s="31" t="str">
        <f>VLOOKUP(A14,Master!$A:$H,4,FALSE)</f>
        <v>SPC</v>
      </c>
      <c r="E14" s="31" t="s">
        <v>42</v>
      </c>
      <c r="F14" s="31" t="s">
        <v>17</v>
      </c>
      <c r="G14" s="66">
        <f>VLOOKUP(A14,Master!$A:$H,7,FALSE)</f>
        <v>6</v>
      </c>
      <c r="H14" s="31" t="str">
        <f>VLOOKUP(A14,Master!$A:$H,8,FALSE)</f>
        <v>Girls</v>
      </c>
      <c r="I14" s="5" t="str">
        <f t="shared" si="0"/>
        <v>HSP1BYE</v>
      </c>
      <c r="J14" s="5" t="str">
        <f t="shared" si="1"/>
        <v>SPCBYE</v>
      </c>
      <c r="K14" s="5" t="str">
        <f t="shared" si="2"/>
        <v>SPCSPC2</v>
      </c>
      <c r="L14" s="28">
        <f t="shared" si="3"/>
        <v>0</v>
      </c>
      <c r="N14" s="8" t="s">
        <v>14</v>
      </c>
      <c r="O14" s="19">
        <f t="shared" si="4"/>
        <v>10</v>
      </c>
      <c r="P14" s="19">
        <f t="shared" si="5"/>
        <v>5</v>
      </c>
      <c r="Q14" s="19">
        <f t="shared" si="6"/>
        <v>5</v>
      </c>
      <c r="R14" s="24">
        <f t="shared" si="7"/>
        <v>5</v>
      </c>
      <c r="S14" s="20">
        <f t="shared" si="8"/>
        <v>0</v>
      </c>
    </row>
    <row r="15" spans="1:19" ht="12.6" customHeight="1" x14ac:dyDescent="0.15">
      <c r="A15" s="29" t="s">
        <v>878</v>
      </c>
      <c r="B15" s="31">
        <f>VLOOKUP(A15,Master!$A:$H,2,FALSE)</f>
        <v>41223</v>
      </c>
      <c r="C15" s="65">
        <f>VLOOKUP(A15,Master!$A:$H,3,FALSE)</f>
        <v>0.58333333333333304</v>
      </c>
      <c r="D15" s="31" t="str">
        <f>VLOOKUP(A15,Master!$A:$H,4,FALSE)</f>
        <v>SJN</v>
      </c>
      <c r="E15" s="31" t="s">
        <v>48</v>
      </c>
      <c r="F15" s="31" t="s">
        <v>7</v>
      </c>
      <c r="G15" s="66">
        <f>VLOOKUP(A15,Master!$A:$H,7,FALSE)</f>
        <v>6</v>
      </c>
      <c r="H15" s="31" t="str">
        <f>VLOOKUP(A15,Master!$A:$H,8,FALSE)</f>
        <v>Girls</v>
      </c>
      <c r="I15" s="5" t="str">
        <f t="shared" si="0"/>
        <v>NDA1BRG1</v>
      </c>
      <c r="J15" s="5" t="str">
        <f t="shared" si="1"/>
        <v>SJNBRG1</v>
      </c>
      <c r="K15" s="5" t="str">
        <f t="shared" si="2"/>
        <v>STMSTM1</v>
      </c>
      <c r="L15" s="28">
        <f t="shared" si="3"/>
        <v>0</v>
      </c>
      <c r="N15" s="8" t="s">
        <v>18</v>
      </c>
      <c r="O15" s="19">
        <f t="shared" si="4"/>
        <v>10</v>
      </c>
      <c r="P15" s="19">
        <f t="shared" si="5"/>
        <v>5</v>
      </c>
      <c r="Q15" s="19">
        <f t="shared" si="6"/>
        <v>5</v>
      </c>
      <c r="R15" s="24">
        <f t="shared" si="7"/>
        <v>5</v>
      </c>
      <c r="S15" s="20">
        <f t="shared" si="8"/>
        <v>1</v>
      </c>
    </row>
    <row r="16" spans="1:19" ht="12.6" customHeight="1" x14ac:dyDescent="0.15">
      <c r="A16" s="29" t="s">
        <v>879</v>
      </c>
      <c r="B16" s="31">
        <f>VLOOKUP(A16,Master!$A:$H,2,FALSE)</f>
        <v>41223</v>
      </c>
      <c r="C16" s="65">
        <f>VLOOKUP(A16,Master!$A:$H,3,FALSE)</f>
        <v>0.5</v>
      </c>
      <c r="D16" s="31" t="str">
        <f>VLOOKUP(A16,Master!$A:$H,4,FALSE)</f>
        <v>JUD</v>
      </c>
      <c r="E16" s="31" t="s">
        <v>4</v>
      </c>
      <c r="F16" s="31" t="s">
        <v>20</v>
      </c>
      <c r="G16" s="66">
        <f>VLOOKUP(A16,Master!$A:$H,7,FALSE)</f>
        <v>6</v>
      </c>
      <c r="H16" s="31" t="str">
        <f>VLOOKUP(A16,Master!$A:$H,8,FALSE)</f>
        <v>Girls</v>
      </c>
      <c r="I16" s="5" t="str">
        <f t="shared" si="0"/>
        <v>CTK1OLA1</v>
      </c>
      <c r="J16" s="5" t="str">
        <f t="shared" si="1"/>
        <v>JUDOLA1</v>
      </c>
      <c r="K16" s="5" t="str">
        <f t="shared" si="2"/>
        <v>STMSTM2</v>
      </c>
      <c r="L16" s="28">
        <f t="shared" si="3"/>
        <v>0</v>
      </c>
      <c r="N16" s="8" t="s">
        <v>22</v>
      </c>
      <c r="O16" s="19">
        <f t="shared" si="4"/>
        <v>10</v>
      </c>
      <c r="P16" s="19">
        <f t="shared" si="5"/>
        <v>5</v>
      </c>
      <c r="Q16" s="19">
        <f t="shared" si="6"/>
        <v>5</v>
      </c>
      <c r="R16" s="24">
        <f t="shared" si="7"/>
        <v>5</v>
      </c>
      <c r="S16" s="20">
        <f t="shared" si="8"/>
        <v>0</v>
      </c>
    </row>
    <row r="17" spans="1:32" ht="12.6" customHeight="1" x14ac:dyDescent="0.15">
      <c r="A17" s="29" t="s">
        <v>880</v>
      </c>
      <c r="B17" s="31">
        <f>VLOOKUP(A17,Master!$A:$H,2,FALSE)</f>
        <v>41223</v>
      </c>
      <c r="C17" s="65">
        <f>VLOOKUP(A17,Master!$A:$H,3,FALSE)</f>
        <v>0.58333333333333404</v>
      </c>
      <c r="D17" s="31" t="str">
        <f>VLOOKUP(A17,Master!$A:$H,4,FALSE)</f>
        <v>JOE</v>
      </c>
      <c r="E17" s="31" t="s">
        <v>22</v>
      </c>
      <c r="F17" s="31" t="s">
        <v>12</v>
      </c>
      <c r="G17" s="66">
        <f>VLOOKUP(A17,Master!$A:$H,7,FALSE)</f>
        <v>6</v>
      </c>
      <c r="H17" s="31" t="str">
        <f>VLOOKUP(A17,Master!$A:$H,8,FALSE)</f>
        <v>Girls</v>
      </c>
      <c r="I17" s="5" t="str">
        <f t="shared" si="0"/>
        <v>STM2JUD1</v>
      </c>
      <c r="J17" s="5" t="str">
        <f t="shared" si="1"/>
        <v>JOEJUD1</v>
      </c>
      <c r="K17" s="5" t="str">
        <f t="shared" si="2"/>
        <v>BYEBYE</v>
      </c>
      <c r="L17" s="28">
        <f t="shared" si="3"/>
        <v>1</v>
      </c>
      <c r="N17" s="8" t="s">
        <v>17</v>
      </c>
      <c r="O17" s="19">
        <f t="shared" si="4"/>
        <v>10</v>
      </c>
      <c r="P17" s="19">
        <f t="shared" si="5"/>
        <v>10</v>
      </c>
      <c r="Q17" s="19">
        <f t="shared" si="6"/>
        <v>0</v>
      </c>
      <c r="R17" s="24">
        <f t="shared" si="7"/>
        <v>9</v>
      </c>
      <c r="S17" s="20">
        <f t="shared" si="8"/>
        <v>0</v>
      </c>
    </row>
    <row r="18" spans="1:32" ht="12.6" customHeight="1" x14ac:dyDescent="0.15">
      <c r="A18" s="29" t="s">
        <v>881</v>
      </c>
      <c r="B18" s="31">
        <f>VLOOKUP(A18,Master!$A:$H,2,FALSE)</f>
        <v>41230</v>
      </c>
      <c r="C18" s="65">
        <f>VLOOKUP(A18,Master!$A:$H,3,FALSE)</f>
        <v>0.375</v>
      </c>
      <c r="D18" s="31" t="str">
        <f>VLOOKUP(A18,Master!$A:$H,4,FALSE)</f>
        <v>IHM</v>
      </c>
      <c r="E18" s="31" t="s">
        <v>24</v>
      </c>
      <c r="F18" s="31" t="s">
        <v>22</v>
      </c>
      <c r="G18" s="66">
        <f>VLOOKUP(A18,Master!$A:$H,7,FALSE)</f>
        <v>6</v>
      </c>
      <c r="H18" s="31" t="str">
        <f>VLOOKUP(A18,Master!$A:$H,8,FALSE)</f>
        <v>Girls</v>
      </c>
      <c r="I18" s="5" t="str">
        <f t="shared" si="0"/>
        <v>JUD2STM2</v>
      </c>
      <c r="J18" s="5" t="str">
        <f t="shared" si="1"/>
        <v>IHMSTM2</v>
      </c>
      <c r="K18" s="5"/>
      <c r="L18" s="5"/>
    </row>
    <row r="19" spans="1:32" ht="12.6" customHeight="1" x14ac:dyDescent="0.15">
      <c r="A19" s="29" t="s">
        <v>882</v>
      </c>
      <c r="B19" s="31">
        <f>VLOOKUP(A19,Master!$A:$H,2,FALSE)</f>
        <v>41230</v>
      </c>
      <c r="C19" s="65">
        <f>VLOOKUP(A19,Master!$A:$H,3,FALSE)</f>
        <v>0.54166666666666596</v>
      </c>
      <c r="D19" s="31" t="str">
        <f>VLOOKUP(A19,Master!$A:$H,4,FALSE)</f>
        <v>JUD</v>
      </c>
      <c r="E19" s="31" t="s">
        <v>14</v>
      </c>
      <c r="F19" s="31" t="s">
        <v>43</v>
      </c>
      <c r="G19" s="66">
        <f>VLOOKUP(A19,Master!$A:$H,7,FALSE)</f>
        <v>6</v>
      </c>
      <c r="H19" s="31" t="str">
        <f>VLOOKUP(A19,Master!$A:$H,8,FALSE)</f>
        <v>Girls</v>
      </c>
      <c r="I19" s="5" t="str">
        <f t="shared" si="0"/>
        <v>SPC2JOE1</v>
      </c>
      <c r="J19" s="5" t="str">
        <f t="shared" si="1"/>
        <v>JUDJOE1</v>
      </c>
      <c r="K19" s="5"/>
      <c r="L19" s="5"/>
      <c r="M19" s="5"/>
      <c r="P19" s="72" t="s">
        <v>27</v>
      </c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</row>
    <row r="20" spans="1:32" ht="12.6" customHeight="1" x14ac:dyDescent="0.15">
      <c r="A20" s="29" t="s">
        <v>883</v>
      </c>
      <c r="B20" s="31">
        <f>VLOOKUP(A20,Master!$A:$H,2,FALSE)</f>
        <v>41230</v>
      </c>
      <c r="C20" s="65">
        <f>VLOOKUP(A20,Master!$A:$H,3,FALSE)</f>
        <v>0.58333333333333304</v>
      </c>
      <c r="D20" s="31" t="str">
        <f>VLOOKUP(A20,Master!$A:$H,4,FALSE)</f>
        <v>BRG</v>
      </c>
      <c r="E20" s="31" t="s">
        <v>15</v>
      </c>
      <c r="F20" s="31" t="s">
        <v>16</v>
      </c>
      <c r="G20" s="66">
        <f>VLOOKUP(A20,Master!$A:$H,7,FALSE)</f>
        <v>6</v>
      </c>
      <c r="H20" s="31" t="str">
        <f>VLOOKUP(A20,Master!$A:$H,8,FALSE)</f>
        <v>Girls</v>
      </c>
      <c r="I20" s="5" t="str">
        <f t="shared" si="0"/>
        <v>IHM1CTK2</v>
      </c>
      <c r="J20" s="5" t="str">
        <f t="shared" si="1"/>
        <v>BRGCTK2</v>
      </c>
      <c r="K20" s="5"/>
      <c r="L20" s="5"/>
      <c r="M20" s="5"/>
      <c r="O20" s="9"/>
      <c r="P20" s="10" t="str">
        <f>N2</f>
        <v>BRG1</v>
      </c>
      <c r="Q20" s="10" t="str">
        <f>N3</f>
        <v>CTK1</v>
      </c>
      <c r="R20" s="10" t="str">
        <f>N4</f>
        <v>CTK2</v>
      </c>
      <c r="S20" s="10" t="str">
        <f>N5</f>
        <v>HSP1</v>
      </c>
      <c r="T20" s="10" t="str">
        <f>N6</f>
        <v>IHM1</v>
      </c>
      <c r="U20" s="10" t="str">
        <f>N7</f>
        <v>JOE1</v>
      </c>
      <c r="V20" s="10" t="str">
        <f>N8</f>
        <v>JUD1</v>
      </c>
      <c r="W20" s="10" t="str">
        <f>N9</f>
        <v>JUD2</v>
      </c>
      <c r="X20" s="10" t="str">
        <f>N10</f>
        <v>NDA1</v>
      </c>
      <c r="Y20" s="10" t="str">
        <f>N11</f>
        <v>OLA1</v>
      </c>
      <c r="Z20" s="10" t="str">
        <f>N12</f>
        <v>SJN1</v>
      </c>
      <c r="AA20" s="10" t="str">
        <f>N13</f>
        <v>SPC1</v>
      </c>
      <c r="AB20" s="10" t="str">
        <f>N14</f>
        <v>SPC2</v>
      </c>
      <c r="AC20" s="10" t="str">
        <f>N15</f>
        <v>STM1</v>
      </c>
      <c r="AD20" s="10" t="str">
        <f>N16</f>
        <v>STM2</v>
      </c>
      <c r="AE20" s="10" t="str">
        <f>N17</f>
        <v>BYE</v>
      </c>
      <c r="AF20" s="10" t="s">
        <v>29</v>
      </c>
    </row>
    <row r="21" spans="1:32" ht="12.6" customHeight="1" x14ac:dyDescent="0.15">
      <c r="A21" s="29" t="s">
        <v>884</v>
      </c>
      <c r="B21" s="31">
        <f>VLOOKUP(A21,Master!$A:$H,2,FALSE)</f>
        <v>41230</v>
      </c>
      <c r="C21" s="65">
        <f>VLOOKUP(A21,Master!$A:$H,3,FALSE)</f>
        <v>0</v>
      </c>
      <c r="D21" s="31" t="str">
        <f>VLOOKUP(A21,Master!$A:$H,4,FALSE)</f>
        <v>BYE</v>
      </c>
      <c r="E21" s="31" t="s">
        <v>19</v>
      </c>
      <c r="F21" s="31" t="s">
        <v>26</v>
      </c>
      <c r="G21" s="66">
        <f>VLOOKUP(A21,Master!$A:$H,7,FALSE)</f>
        <v>6</v>
      </c>
      <c r="H21" s="31" t="str">
        <f>VLOOKUP(A21,Master!$A:$H,8,FALSE)</f>
        <v>Girls</v>
      </c>
      <c r="I21" s="5" t="str">
        <f t="shared" si="0"/>
        <v>SJN1SPC1</v>
      </c>
      <c r="J21" s="5" t="str">
        <f t="shared" si="1"/>
        <v>BYESPC1</v>
      </c>
      <c r="K21" s="5"/>
      <c r="L21" s="5"/>
      <c r="M21" s="5"/>
      <c r="N21" s="73" t="s">
        <v>40</v>
      </c>
      <c r="O21" s="8" t="str">
        <f t="shared" ref="O21:O36" si="9">N2</f>
        <v>BRG1</v>
      </c>
      <c r="P21" s="10"/>
      <c r="Q21" s="40">
        <f t="shared" ref="Q21:AE30" si="10">COUNTIF($I$2:$I$81,CONCATENATE($O21,Q$20))</f>
        <v>1</v>
      </c>
      <c r="R21" s="40">
        <f t="shared" si="10"/>
        <v>1</v>
      </c>
      <c r="S21" s="40">
        <f t="shared" si="10"/>
        <v>1</v>
      </c>
      <c r="T21" s="40">
        <f t="shared" si="10"/>
        <v>0</v>
      </c>
      <c r="U21" s="40">
        <f t="shared" si="10"/>
        <v>0</v>
      </c>
      <c r="V21" s="40">
        <f t="shared" si="10"/>
        <v>0</v>
      </c>
      <c r="W21" s="40">
        <f t="shared" si="10"/>
        <v>0</v>
      </c>
      <c r="X21" s="40">
        <f t="shared" si="10"/>
        <v>0</v>
      </c>
      <c r="Y21" s="40">
        <f t="shared" si="10"/>
        <v>0</v>
      </c>
      <c r="Z21" s="40">
        <f t="shared" si="10"/>
        <v>0</v>
      </c>
      <c r="AA21" s="40">
        <f t="shared" si="10"/>
        <v>1</v>
      </c>
      <c r="AB21" s="40">
        <f t="shared" si="10"/>
        <v>0</v>
      </c>
      <c r="AC21" s="40">
        <f t="shared" si="10"/>
        <v>0</v>
      </c>
      <c r="AD21" s="40">
        <f t="shared" si="10"/>
        <v>0</v>
      </c>
      <c r="AE21" s="40">
        <f t="shared" si="10"/>
        <v>1</v>
      </c>
      <c r="AF21" s="23">
        <f t="shared" ref="AF21:AF36" si="11">SUM(P21:AE21)</f>
        <v>5</v>
      </c>
    </row>
    <row r="22" spans="1:32" ht="12.6" customHeight="1" x14ac:dyDescent="0.15">
      <c r="A22" s="29" t="s">
        <v>885</v>
      </c>
      <c r="B22" s="31">
        <f>VLOOKUP(A22,Master!$A:$H,2,FALSE)</f>
        <v>41230</v>
      </c>
      <c r="C22" s="65">
        <f>VLOOKUP(A22,Master!$A:$H,3,FALSE)</f>
        <v>0.79166666666666696</v>
      </c>
      <c r="D22" s="31" t="str">
        <f>VLOOKUP(A22,Master!$A:$H,4,FALSE)</f>
        <v>CTK</v>
      </c>
      <c r="E22" s="31" t="s">
        <v>18</v>
      </c>
      <c r="F22" s="31" t="s">
        <v>17</v>
      </c>
      <c r="G22" s="66">
        <f>VLOOKUP(A22,Master!$A:$H,7,FALSE)</f>
        <v>6</v>
      </c>
      <c r="H22" s="31" t="str">
        <f>VLOOKUP(A22,Master!$A:$H,8,FALSE)</f>
        <v>Girls</v>
      </c>
      <c r="I22" s="5" t="str">
        <f t="shared" si="0"/>
        <v>STM1BYE</v>
      </c>
      <c r="J22" s="5" t="str">
        <f t="shared" si="1"/>
        <v>CTKBYE</v>
      </c>
      <c r="K22" s="5"/>
      <c r="L22" s="5"/>
      <c r="M22" s="5"/>
      <c r="N22" s="73"/>
      <c r="O22" s="8" t="str">
        <f t="shared" si="9"/>
        <v>CTK1</v>
      </c>
      <c r="P22" s="40">
        <f t="shared" ref="P22:P36" si="12">SUM(COUNTIF($I$2:$I$81,CONCATENATE($O22,P$20)))</f>
        <v>0</v>
      </c>
      <c r="Q22" s="10"/>
      <c r="R22" s="40">
        <f t="shared" si="10"/>
        <v>0</v>
      </c>
      <c r="S22" s="40">
        <f t="shared" si="10"/>
        <v>1</v>
      </c>
      <c r="T22" s="40">
        <f t="shared" si="10"/>
        <v>0</v>
      </c>
      <c r="U22" s="40">
        <f t="shared" si="10"/>
        <v>1</v>
      </c>
      <c r="V22" s="40">
        <f t="shared" si="10"/>
        <v>0</v>
      </c>
      <c r="W22" s="40">
        <f t="shared" si="10"/>
        <v>1</v>
      </c>
      <c r="X22" s="40">
        <f t="shared" si="10"/>
        <v>0</v>
      </c>
      <c r="Y22" s="40">
        <f t="shared" si="10"/>
        <v>1</v>
      </c>
      <c r="Z22" s="40">
        <f t="shared" si="10"/>
        <v>0</v>
      </c>
      <c r="AA22" s="40">
        <f t="shared" si="10"/>
        <v>0</v>
      </c>
      <c r="AB22" s="40">
        <f t="shared" si="10"/>
        <v>0</v>
      </c>
      <c r="AC22" s="40">
        <f t="shared" si="10"/>
        <v>1</v>
      </c>
      <c r="AD22" s="40">
        <f t="shared" si="10"/>
        <v>0</v>
      </c>
      <c r="AE22" s="40">
        <f t="shared" si="10"/>
        <v>0</v>
      </c>
      <c r="AF22" s="23">
        <f t="shared" si="11"/>
        <v>5</v>
      </c>
    </row>
    <row r="23" spans="1:32" ht="12.6" customHeight="1" x14ac:dyDescent="0.15">
      <c r="A23" s="29" t="s">
        <v>886</v>
      </c>
      <c r="B23" s="31">
        <f>VLOOKUP(A23,Master!$A:$H,2,FALSE)</f>
        <v>41230</v>
      </c>
      <c r="C23" s="65">
        <f>VLOOKUP(A23,Master!$A:$H,3,FALSE)</f>
        <v>0.83333333333333304</v>
      </c>
      <c r="D23" s="31" t="str">
        <f>VLOOKUP(A23,Master!$A:$H,4,FALSE)</f>
        <v>CTK</v>
      </c>
      <c r="E23" s="31" t="s">
        <v>7</v>
      </c>
      <c r="F23" s="31" t="s">
        <v>42</v>
      </c>
      <c r="G23" s="66">
        <f>VLOOKUP(A23,Master!$A:$H,7,FALSE)</f>
        <v>6</v>
      </c>
      <c r="H23" s="31" t="str">
        <f>VLOOKUP(A23,Master!$A:$H,8,FALSE)</f>
        <v>Girls</v>
      </c>
      <c r="I23" s="5" t="str">
        <f t="shared" si="0"/>
        <v>BRG1HSP1</v>
      </c>
      <c r="J23" s="5" t="str">
        <f t="shared" si="1"/>
        <v>CTKHSP1</v>
      </c>
      <c r="K23" s="5"/>
      <c r="L23" s="5"/>
      <c r="M23" s="5"/>
      <c r="N23" s="73"/>
      <c r="O23" s="8" t="str">
        <f t="shared" si="9"/>
        <v>CTK2</v>
      </c>
      <c r="P23" s="40">
        <f t="shared" si="12"/>
        <v>0</v>
      </c>
      <c r="Q23" s="40">
        <f t="shared" ref="Q23:Y36" si="13">SUM(COUNTIF($I$2:$I$81,CONCATENATE($O23,Q$20)))</f>
        <v>0</v>
      </c>
      <c r="R23" s="10"/>
      <c r="S23" s="40">
        <f t="shared" si="10"/>
        <v>0</v>
      </c>
      <c r="T23" s="40">
        <f t="shared" si="10"/>
        <v>0</v>
      </c>
      <c r="U23" s="40">
        <f t="shared" si="10"/>
        <v>0</v>
      </c>
      <c r="V23" s="40">
        <f t="shared" si="10"/>
        <v>0</v>
      </c>
      <c r="W23" s="40">
        <f t="shared" si="10"/>
        <v>1</v>
      </c>
      <c r="X23" s="40">
        <f t="shared" si="10"/>
        <v>0</v>
      </c>
      <c r="Y23" s="40">
        <f t="shared" si="10"/>
        <v>1</v>
      </c>
      <c r="Z23" s="40">
        <f t="shared" si="10"/>
        <v>1</v>
      </c>
      <c r="AA23" s="40">
        <f t="shared" si="10"/>
        <v>1</v>
      </c>
      <c r="AB23" s="40">
        <f t="shared" si="10"/>
        <v>0</v>
      </c>
      <c r="AC23" s="40">
        <f t="shared" si="10"/>
        <v>0</v>
      </c>
      <c r="AD23" s="40">
        <f t="shared" si="10"/>
        <v>1</v>
      </c>
      <c r="AE23" s="40">
        <f t="shared" si="10"/>
        <v>1</v>
      </c>
      <c r="AF23" s="23">
        <f t="shared" si="11"/>
        <v>6</v>
      </c>
    </row>
    <row r="24" spans="1:32" ht="12.6" customHeight="1" x14ac:dyDescent="0.15">
      <c r="A24" s="29" t="s">
        <v>887</v>
      </c>
      <c r="B24" s="31">
        <f>VLOOKUP(A24,Master!$A:$H,2,FALSE)</f>
        <v>41230</v>
      </c>
      <c r="C24" s="65">
        <f>VLOOKUP(A24,Master!$A:$H,3,FALSE)</f>
        <v>0.625</v>
      </c>
      <c r="D24" s="31" t="str">
        <f>VLOOKUP(A24,Master!$A:$H,4,FALSE)</f>
        <v>STM</v>
      </c>
      <c r="E24" s="31" t="s">
        <v>20</v>
      </c>
      <c r="F24" s="31" t="s">
        <v>48</v>
      </c>
      <c r="G24" s="66">
        <f>VLOOKUP(A24,Master!$A:$H,7,FALSE)</f>
        <v>6</v>
      </c>
      <c r="H24" s="31" t="str">
        <f>VLOOKUP(A24,Master!$A:$H,8,FALSE)</f>
        <v>Girls</v>
      </c>
      <c r="I24" s="5" t="str">
        <f t="shared" si="0"/>
        <v>OLA1NDA1</v>
      </c>
      <c r="J24" s="5" t="str">
        <f t="shared" si="1"/>
        <v>STMNDA1</v>
      </c>
      <c r="K24" s="5"/>
      <c r="L24" s="5"/>
      <c r="M24" s="5"/>
      <c r="N24" s="73"/>
      <c r="O24" s="8" t="str">
        <f t="shared" si="9"/>
        <v>HSP1</v>
      </c>
      <c r="P24" s="40">
        <f t="shared" si="12"/>
        <v>0</v>
      </c>
      <c r="Q24" s="40">
        <f t="shared" si="13"/>
        <v>0</v>
      </c>
      <c r="R24" s="40">
        <f t="shared" si="13"/>
        <v>0</v>
      </c>
      <c r="S24" s="10"/>
      <c r="T24" s="40">
        <f t="shared" si="10"/>
        <v>0</v>
      </c>
      <c r="U24" s="40">
        <f t="shared" si="10"/>
        <v>0</v>
      </c>
      <c r="V24" s="40">
        <f t="shared" si="10"/>
        <v>0</v>
      </c>
      <c r="W24" s="40">
        <f t="shared" si="10"/>
        <v>1</v>
      </c>
      <c r="X24" s="40">
        <f t="shared" si="10"/>
        <v>1</v>
      </c>
      <c r="Y24" s="40">
        <f t="shared" si="10"/>
        <v>1</v>
      </c>
      <c r="Z24" s="40">
        <f t="shared" si="10"/>
        <v>0</v>
      </c>
      <c r="AA24" s="40">
        <f t="shared" si="10"/>
        <v>0</v>
      </c>
      <c r="AB24" s="40">
        <f t="shared" si="10"/>
        <v>0</v>
      </c>
      <c r="AC24" s="40">
        <f t="shared" si="10"/>
        <v>0</v>
      </c>
      <c r="AD24" s="40">
        <f t="shared" si="10"/>
        <v>1</v>
      </c>
      <c r="AE24" s="40">
        <f t="shared" si="10"/>
        <v>1</v>
      </c>
      <c r="AF24" s="23">
        <f t="shared" si="11"/>
        <v>5</v>
      </c>
    </row>
    <row r="25" spans="1:32" ht="12.6" customHeight="1" x14ac:dyDescent="0.15">
      <c r="A25" s="29" t="s">
        <v>888</v>
      </c>
      <c r="B25" s="31">
        <f>VLOOKUP(A25,Master!$A:$H,2,FALSE)</f>
        <v>41230</v>
      </c>
      <c r="C25" s="65">
        <f>VLOOKUP(A25,Master!$A:$H,3,FALSE)</f>
        <v>0.58333333333333404</v>
      </c>
      <c r="D25" s="31" t="str">
        <f>VLOOKUP(A25,Master!$A:$H,4,FALSE)</f>
        <v>JOE</v>
      </c>
      <c r="E25" s="31" t="s">
        <v>12</v>
      </c>
      <c r="F25" s="31" t="s">
        <v>4</v>
      </c>
      <c r="G25" s="66">
        <f>VLOOKUP(A25,Master!$A:$H,7,FALSE)</f>
        <v>6</v>
      </c>
      <c r="H25" s="31" t="str">
        <f>VLOOKUP(A25,Master!$A:$H,8,FALSE)</f>
        <v>Girls</v>
      </c>
      <c r="I25" s="5" t="str">
        <f t="shared" si="0"/>
        <v>JUD1CTK1</v>
      </c>
      <c r="J25" s="5" t="str">
        <f t="shared" si="1"/>
        <v>JOECTK1</v>
      </c>
      <c r="K25" s="5"/>
      <c r="L25" s="5"/>
      <c r="M25" s="5"/>
      <c r="N25" s="73"/>
      <c r="O25" s="8" t="str">
        <f t="shared" si="9"/>
        <v>IHM1</v>
      </c>
      <c r="P25" s="40">
        <f t="shared" si="12"/>
        <v>1</v>
      </c>
      <c r="Q25" s="40">
        <f t="shared" si="13"/>
        <v>0</v>
      </c>
      <c r="R25" s="40">
        <f t="shared" si="13"/>
        <v>1</v>
      </c>
      <c r="S25" s="40">
        <f t="shared" si="13"/>
        <v>1</v>
      </c>
      <c r="T25" s="10"/>
      <c r="U25" s="40">
        <f t="shared" si="10"/>
        <v>0</v>
      </c>
      <c r="V25" s="40">
        <f t="shared" si="10"/>
        <v>1</v>
      </c>
      <c r="W25" s="40">
        <f t="shared" si="10"/>
        <v>0</v>
      </c>
      <c r="X25" s="40">
        <f t="shared" si="10"/>
        <v>0</v>
      </c>
      <c r="Y25" s="40">
        <f t="shared" si="10"/>
        <v>0</v>
      </c>
      <c r="Z25" s="40">
        <f t="shared" si="10"/>
        <v>0</v>
      </c>
      <c r="AA25" s="40">
        <f t="shared" si="10"/>
        <v>1</v>
      </c>
      <c r="AB25" s="40">
        <f t="shared" si="10"/>
        <v>0</v>
      </c>
      <c r="AC25" s="40">
        <f t="shared" si="10"/>
        <v>0</v>
      </c>
      <c r="AD25" s="40">
        <f t="shared" si="10"/>
        <v>0</v>
      </c>
      <c r="AE25" s="40">
        <f t="shared" si="10"/>
        <v>1</v>
      </c>
      <c r="AF25" s="23">
        <f t="shared" si="11"/>
        <v>6</v>
      </c>
    </row>
    <row r="26" spans="1:32" ht="12.6" customHeight="1" x14ac:dyDescent="0.15">
      <c r="A26" s="29" t="s">
        <v>889</v>
      </c>
      <c r="B26" s="31">
        <f>VLOOKUP(A26,Master!$A:$H,2,FALSE)</f>
        <v>41244</v>
      </c>
      <c r="C26" s="65">
        <f>VLOOKUP(A26,Master!$A:$H,3,FALSE)</f>
        <v>0.58333333333333304</v>
      </c>
      <c r="D26" s="31" t="str">
        <f>VLOOKUP(A26,Master!$A:$H,4,FALSE)</f>
        <v>JOE</v>
      </c>
      <c r="E26" s="31" t="s">
        <v>48</v>
      </c>
      <c r="F26" s="31" t="s">
        <v>12</v>
      </c>
      <c r="G26" s="66">
        <f>VLOOKUP(A26,Master!$A:$H,7,FALSE)</f>
        <v>6</v>
      </c>
      <c r="H26" s="31" t="str">
        <f>VLOOKUP(A26,Master!$A:$H,8,FALSE)</f>
        <v>Girls</v>
      </c>
      <c r="I26" s="5" t="str">
        <f t="shared" si="0"/>
        <v>NDA1JUD1</v>
      </c>
      <c r="J26" s="5" t="str">
        <f t="shared" si="1"/>
        <v>JOEJUD1</v>
      </c>
      <c r="K26" s="5"/>
      <c r="L26" s="5"/>
      <c r="M26" s="5"/>
      <c r="N26" s="73"/>
      <c r="O26" s="8" t="str">
        <f t="shared" si="9"/>
        <v>JOE1</v>
      </c>
      <c r="P26" s="40">
        <f t="shared" si="12"/>
        <v>1</v>
      </c>
      <c r="Q26" s="40">
        <f t="shared" si="13"/>
        <v>0</v>
      </c>
      <c r="R26" s="40">
        <f t="shared" si="13"/>
        <v>0</v>
      </c>
      <c r="S26" s="40">
        <f t="shared" si="13"/>
        <v>0</v>
      </c>
      <c r="T26" s="40">
        <f t="shared" si="13"/>
        <v>1</v>
      </c>
      <c r="U26" s="10"/>
      <c r="V26" s="40">
        <f t="shared" si="10"/>
        <v>0</v>
      </c>
      <c r="W26" s="40">
        <f t="shared" si="10"/>
        <v>0</v>
      </c>
      <c r="X26" s="40">
        <f t="shared" si="10"/>
        <v>0</v>
      </c>
      <c r="Y26" s="40">
        <f t="shared" si="10"/>
        <v>0</v>
      </c>
      <c r="Z26" s="40">
        <f t="shared" si="10"/>
        <v>1</v>
      </c>
      <c r="AA26" s="40">
        <f t="shared" si="10"/>
        <v>0</v>
      </c>
      <c r="AB26" s="40">
        <f t="shared" si="10"/>
        <v>0</v>
      </c>
      <c r="AC26" s="40">
        <f t="shared" si="10"/>
        <v>0</v>
      </c>
      <c r="AD26" s="40">
        <f t="shared" si="10"/>
        <v>1</v>
      </c>
      <c r="AE26" s="40">
        <f t="shared" si="10"/>
        <v>1</v>
      </c>
      <c r="AF26" s="23">
        <f t="shared" si="11"/>
        <v>5</v>
      </c>
    </row>
    <row r="27" spans="1:32" ht="12.6" customHeight="1" x14ac:dyDescent="0.15">
      <c r="A27" s="29" t="s">
        <v>890</v>
      </c>
      <c r="B27" s="31">
        <f>VLOOKUP(A27,Master!$A:$H,2,FALSE)</f>
        <v>41244</v>
      </c>
      <c r="C27" s="65">
        <f>VLOOKUP(A27,Master!$A:$H,3,FALSE)</f>
        <v>0.54166666666666696</v>
      </c>
      <c r="D27" s="31" t="str">
        <f>VLOOKUP(A27,Master!$A:$H,4,FALSE)</f>
        <v>SPC</v>
      </c>
      <c r="E27" s="31" t="s">
        <v>4</v>
      </c>
      <c r="F27" s="31" t="s">
        <v>24</v>
      </c>
      <c r="G27" s="66">
        <f>VLOOKUP(A27,Master!$A:$H,7,FALSE)</f>
        <v>6</v>
      </c>
      <c r="H27" s="31" t="str">
        <f>VLOOKUP(A27,Master!$A:$H,8,FALSE)</f>
        <v>Girls</v>
      </c>
      <c r="I27" s="5" t="str">
        <f t="shared" si="0"/>
        <v>CTK1JUD2</v>
      </c>
      <c r="J27" s="5" t="str">
        <f t="shared" si="1"/>
        <v>SPCJUD2</v>
      </c>
      <c r="K27" s="5"/>
      <c r="L27" s="5"/>
      <c r="M27" s="5"/>
      <c r="N27" s="73"/>
      <c r="O27" s="8" t="str">
        <f t="shared" si="9"/>
        <v>JUD1</v>
      </c>
      <c r="P27" s="40">
        <f t="shared" si="12"/>
        <v>0</v>
      </c>
      <c r="Q27" s="40">
        <f t="shared" si="13"/>
        <v>1</v>
      </c>
      <c r="R27" s="40">
        <f t="shared" si="13"/>
        <v>1</v>
      </c>
      <c r="S27" s="40">
        <f t="shared" si="13"/>
        <v>1</v>
      </c>
      <c r="T27" s="40">
        <f t="shared" si="13"/>
        <v>0</v>
      </c>
      <c r="U27" s="40">
        <f t="shared" si="13"/>
        <v>0</v>
      </c>
      <c r="V27" s="10"/>
      <c r="W27" s="40">
        <f t="shared" si="10"/>
        <v>0</v>
      </c>
      <c r="X27" s="40">
        <f t="shared" si="10"/>
        <v>0</v>
      </c>
      <c r="Y27" s="40">
        <f t="shared" si="10"/>
        <v>0</v>
      </c>
      <c r="Z27" s="40">
        <f t="shared" si="10"/>
        <v>0</v>
      </c>
      <c r="AA27" s="40">
        <f t="shared" si="10"/>
        <v>1</v>
      </c>
      <c r="AB27" s="40">
        <f t="shared" si="10"/>
        <v>1</v>
      </c>
      <c r="AC27" s="40">
        <f t="shared" si="10"/>
        <v>0</v>
      </c>
      <c r="AD27" s="40">
        <f t="shared" si="10"/>
        <v>0</v>
      </c>
      <c r="AE27" s="40">
        <f t="shared" si="10"/>
        <v>0</v>
      </c>
      <c r="AF27" s="23">
        <f t="shared" si="11"/>
        <v>5</v>
      </c>
    </row>
    <row r="28" spans="1:32" ht="12.6" customHeight="1" x14ac:dyDescent="0.15">
      <c r="A28" s="29" t="s">
        <v>891</v>
      </c>
      <c r="B28" s="31">
        <f>VLOOKUP(A28,Master!$A:$H,2,FALSE)</f>
        <v>41244</v>
      </c>
      <c r="C28" s="65">
        <f>VLOOKUP(A28,Master!$A:$H,3,FALSE)</f>
        <v>0.58333333333333304</v>
      </c>
      <c r="D28" s="31" t="str">
        <f>VLOOKUP(A28,Master!$A:$H,4,FALSE)</f>
        <v>IHM</v>
      </c>
      <c r="E28" s="31" t="s">
        <v>22</v>
      </c>
      <c r="F28" s="31" t="s">
        <v>14</v>
      </c>
      <c r="G28" s="66">
        <f>VLOOKUP(A28,Master!$A:$H,7,FALSE)</f>
        <v>6</v>
      </c>
      <c r="H28" s="31" t="str">
        <f>VLOOKUP(A28,Master!$A:$H,8,FALSE)</f>
        <v>Girls</v>
      </c>
      <c r="I28" s="5" t="str">
        <f t="shared" si="0"/>
        <v>STM2SPC2</v>
      </c>
      <c r="J28" s="5" t="str">
        <f t="shared" si="1"/>
        <v>IHMSPC2</v>
      </c>
      <c r="K28" s="5"/>
      <c r="L28" s="5"/>
      <c r="M28" s="5"/>
      <c r="N28" s="73"/>
      <c r="O28" s="8" t="str">
        <f t="shared" si="9"/>
        <v>JUD2</v>
      </c>
      <c r="P28" s="40">
        <f t="shared" si="12"/>
        <v>0</v>
      </c>
      <c r="Q28" s="40">
        <f t="shared" si="13"/>
        <v>0</v>
      </c>
      <c r="R28" s="40">
        <f t="shared" si="13"/>
        <v>0</v>
      </c>
      <c r="S28" s="40">
        <f t="shared" si="13"/>
        <v>0</v>
      </c>
      <c r="T28" s="40">
        <f t="shared" si="13"/>
        <v>0</v>
      </c>
      <c r="U28" s="40">
        <f t="shared" si="13"/>
        <v>1</v>
      </c>
      <c r="V28" s="40">
        <f t="shared" si="13"/>
        <v>0</v>
      </c>
      <c r="W28" s="10"/>
      <c r="X28" s="40">
        <f t="shared" si="10"/>
        <v>1</v>
      </c>
      <c r="Y28" s="40">
        <f t="shared" si="10"/>
        <v>0</v>
      </c>
      <c r="Z28" s="40">
        <f t="shared" si="10"/>
        <v>1</v>
      </c>
      <c r="AA28" s="40">
        <f t="shared" si="10"/>
        <v>0</v>
      </c>
      <c r="AB28" s="40">
        <f t="shared" si="10"/>
        <v>0</v>
      </c>
      <c r="AC28" s="40">
        <f t="shared" si="10"/>
        <v>1</v>
      </c>
      <c r="AD28" s="40">
        <f t="shared" si="10"/>
        <v>1</v>
      </c>
      <c r="AE28" s="40">
        <f t="shared" si="10"/>
        <v>0</v>
      </c>
      <c r="AF28" s="23">
        <f t="shared" si="11"/>
        <v>5</v>
      </c>
    </row>
    <row r="29" spans="1:32" ht="12.6" customHeight="1" x14ac:dyDescent="0.15">
      <c r="A29" s="29" t="s">
        <v>892</v>
      </c>
      <c r="B29" s="31">
        <f>VLOOKUP(A29,Master!$A:$H,2,FALSE)</f>
        <v>41244</v>
      </c>
      <c r="C29" s="65">
        <f>VLOOKUP(A29,Master!$A:$H,3,FALSE)</f>
        <v>0.58333333333333304</v>
      </c>
      <c r="D29" s="31" t="str">
        <f>VLOOKUP(A29,Master!$A:$H,4,FALSE)</f>
        <v>SPC</v>
      </c>
      <c r="E29" s="31" t="s">
        <v>16</v>
      </c>
      <c r="F29" s="31" t="s">
        <v>17</v>
      </c>
      <c r="G29" s="66">
        <f>VLOOKUP(A29,Master!$A:$H,7,FALSE)</f>
        <v>6</v>
      </c>
      <c r="H29" s="31" t="str">
        <f>VLOOKUP(A29,Master!$A:$H,8,FALSE)</f>
        <v>Girls</v>
      </c>
      <c r="I29" s="5" t="str">
        <f t="shared" si="0"/>
        <v>CTK2BYE</v>
      </c>
      <c r="J29" s="5" t="str">
        <f t="shared" si="1"/>
        <v>SPCBYE</v>
      </c>
      <c r="K29" s="5"/>
      <c r="L29" s="5"/>
      <c r="M29" s="5"/>
      <c r="N29" s="73"/>
      <c r="O29" s="8" t="str">
        <f t="shared" si="9"/>
        <v>NDA1</v>
      </c>
      <c r="P29" s="40">
        <f t="shared" si="12"/>
        <v>1</v>
      </c>
      <c r="Q29" s="40">
        <f t="shared" si="13"/>
        <v>1</v>
      </c>
      <c r="R29" s="40">
        <f t="shared" si="13"/>
        <v>0</v>
      </c>
      <c r="S29" s="40">
        <f t="shared" si="13"/>
        <v>0</v>
      </c>
      <c r="T29" s="40">
        <f t="shared" si="13"/>
        <v>0</v>
      </c>
      <c r="U29" s="40">
        <f t="shared" si="13"/>
        <v>1</v>
      </c>
      <c r="V29" s="40">
        <f t="shared" si="13"/>
        <v>1</v>
      </c>
      <c r="W29" s="40">
        <f t="shared" si="13"/>
        <v>0</v>
      </c>
      <c r="X29" s="10"/>
      <c r="Y29" s="40">
        <f t="shared" si="10"/>
        <v>0</v>
      </c>
      <c r="Z29" s="40">
        <f t="shared" si="10"/>
        <v>0</v>
      </c>
      <c r="AA29" s="40">
        <f t="shared" si="10"/>
        <v>0</v>
      </c>
      <c r="AB29" s="40">
        <f t="shared" si="10"/>
        <v>1</v>
      </c>
      <c r="AC29" s="40">
        <f t="shared" si="10"/>
        <v>0</v>
      </c>
      <c r="AD29" s="40">
        <f t="shared" si="10"/>
        <v>0</v>
      </c>
      <c r="AE29" s="40">
        <f t="shared" si="10"/>
        <v>1</v>
      </c>
      <c r="AF29" s="23">
        <f t="shared" si="11"/>
        <v>6</v>
      </c>
    </row>
    <row r="30" spans="1:32" ht="12.6" customHeight="1" x14ac:dyDescent="0.15">
      <c r="A30" s="29" t="s">
        <v>893</v>
      </c>
      <c r="B30" s="31">
        <f>VLOOKUP(A30,Master!$A:$H,2,FALSE)</f>
        <v>41244</v>
      </c>
      <c r="C30" s="65">
        <f>VLOOKUP(A30,Master!$A:$H,3,FALSE)</f>
        <v>0</v>
      </c>
      <c r="D30" s="31" t="str">
        <f>VLOOKUP(A30,Master!$A:$H,4,FALSE)</f>
        <v>BYE</v>
      </c>
      <c r="E30" s="31" t="s">
        <v>19</v>
      </c>
      <c r="F30" s="31" t="s">
        <v>15</v>
      </c>
      <c r="G30" s="66">
        <f>VLOOKUP(A30,Master!$A:$H,7,FALSE)</f>
        <v>6</v>
      </c>
      <c r="H30" s="31" t="str">
        <f>VLOOKUP(A30,Master!$A:$H,8,FALSE)</f>
        <v>Girls</v>
      </c>
      <c r="I30" s="5" t="str">
        <f t="shared" si="0"/>
        <v>SJN1IHM1</v>
      </c>
      <c r="J30" s="5" t="str">
        <f t="shared" si="1"/>
        <v>BYEIHM1</v>
      </c>
      <c r="K30" s="5"/>
      <c r="L30" s="5"/>
      <c r="M30" s="5"/>
      <c r="N30" s="73"/>
      <c r="O30" s="8" t="str">
        <f t="shared" si="9"/>
        <v>OLA1</v>
      </c>
      <c r="P30" s="40">
        <f t="shared" si="12"/>
        <v>0</v>
      </c>
      <c r="Q30" s="40">
        <f t="shared" si="13"/>
        <v>0</v>
      </c>
      <c r="R30" s="40">
        <f t="shared" si="13"/>
        <v>0</v>
      </c>
      <c r="S30" s="40">
        <f t="shared" si="13"/>
        <v>0</v>
      </c>
      <c r="T30" s="40">
        <f t="shared" si="13"/>
        <v>1</v>
      </c>
      <c r="U30" s="40">
        <f t="shared" si="13"/>
        <v>0</v>
      </c>
      <c r="V30" s="40">
        <f t="shared" si="13"/>
        <v>0</v>
      </c>
      <c r="W30" s="40">
        <f t="shared" si="13"/>
        <v>0</v>
      </c>
      <c r="X30" s="40">
        <f t="shared" si="13"/>
        <v>1</v>
      </c>
      <c r="Y30" s="10"/>
      <c r="Z30" s="40">
        <f t="shared" si="10"/>
        <v>1</v>
      </c>
      <c r="AA30" s="40">
        <f t="shared" si="10"/>
        <v>0</v>
      </c>
      <c r="AB30" s="40">
        <f t="shared" si="10"/>
        <v>0</v>
      </c>
      <c r="AC30" s="40">
        <f t="shared" si="10"/>
        <v>1</v>
      </c>
      <c r="AD30" s="40">
        <f t="shared" si="10"/>
        <v>1</v>
      </c>
      <c r="AE30" s="40">
        <f t="shared" si="10"/>
        <v>1</v>
      </c>
      <c r="AF30" s="23">
        <f t="shared" si="11"/>
        <v>6</v>
      </c>
    </row>
    <row r="31" spans="1:32" ht="12.6" customHeight="1" x14ac:dyDescent="0.15">
      <c r="A31" s="29" t="s">
        <v>894</v>
      </c>
      <c r="B31" s="31">
        <f>VLOOKUP(A31,Master!$A:$H,2,FALSE)</f>
        <v>41244</v>
      </c>
      <c r="C31" s="65">
        <f>VLOOKUP(A31,Master!$A:$H,3,FALSE)</f>
        <v>0.625</v>
      </c>
      <c r="D31" s="31" t="str">
        <f>VLOOKUP(A31,Master!$A:$H,4,FALSE)</f>
        <v>JUD</v>
      </c>
      <c r="E31" s="31" t="s">
        <v>26</v>
      </c>
      <c r="F31" s="31" t="s">
        <v>43</v>
      </c>
      <c r="G31" s="66">
        <f>VLOOKUP(A31,Master!$A:$H,7,FALSE)</f>
        <v>6</v>
      </c>
      <c r="H31" s="31" t="str">
        <f>VLOOKUP(A31,Master!$A:$H,8,FALSE)</f>
        <v>Girls</v>
      </c>
      <c r="I31" s="5" t="str">
        <f t="shared" si="0"/>
        <v>SPC1JOE1</v>
      </c>
      <c r="J31" s="5" t="str">
        <f t="shared" si="1"/>
        <v>JUDJOE1</v>
      </c>
      <c r="K31" s="5"/>
      <c r="L31" s="5"/>
      <c r="M31" s="5"/>
      <c r="N31" s="73"/>
      <c r="O31" s="8" t="str">
        <f t="shared" si="9"/>
        <v>SJN1</v>
      </c>
      <c r="P31" s="40">
        <f t="shared" si="12"/>
        <v>1</v>
      </c>
      <c r="Q31" s="40">
        <f t="shared" si="13"/>
        <v>0</v>
      </c>
      <c r="R31" s="40">
        <f t="shared" si="13"/>
        <v>0</v>
      </c>
      <c r="S31" s="40">
        <f t="shared" si="13"/>
        <v>0</v>
      </c>
      <c r="T31" s="40">
        <f t="shared" si="13"/>
        <v>1</v>
      </c>
      <c r="U31" s="40">
        <f t="shared" si="13"/>
        <v>0</v>
      </c>
      <c r="V31" s="40">
        <f t="shared" si="13"/>
        <v>1</v>
      </c>
      <c r="W31" s="40">
        <f t="shared" si="13"/>
        <v>0</v>
      </c>
      <c r="X31" s="40">
        <f t="shared" si="13"/>
        <v>0</v>
      </c>
      <c r="Y31" s="40">
        <f t="shared" si="13"/>
        <v>0</v>
      </c>
      <c r="Z31" s="10"/>
      <c r="AA31" s="40">
        <f>COUNTIF($I$2:$I$81,CONCATENATE($O31,AA$20))</f>
        <v>1</v>
      </c>
      <c r="AB31" s="40">
        <f>COUNTIF($I$2:$I$81,CONCATENATE($O31,AB$20))</f>
        <v>1</v>
      </c>
      <c r="AC31" s="40">
        <f>COUNTIF($I$2:$I$81,CONCATENATE($O31,AC$20))</f>
        <v>0</v>
      </c>
      <c r="AD31" s="40">
        <f>COUNTIF($I$2:$I$81,CONCATENATE($O31,AD$20))</f>
        <v>0</v>
      </c>
      <c r="AE31" s="40">
        <f>COUNTIF($I$2:$I$81,CONCATENATE($O31,AE$20))</f>
        <v>1</v>
      </c>
      <c r="AF31" s="23">
        <f t="shared" si="11"/>
        <v>6</v>
      </c>
    </row>
    <row r="32" spans="1:32" ht="12.6" customHeight="1" x14ac:dyDescent="0.15">
      <c r="A32" s="29" t="s">
        <v>895</v>
      </c>
      <c r="B32" s="31">
        <f>VLOOKUP(A32,Master!$A:$H,2,FALSE)</f>
        <v>41244</v>
      </c>
      <c r="C32" s="65">
        <f>VLOOKUP(A32,Master!$A:$H,3,FALSE)</f>
        <v>0.54166666666666696</v>
      </c>
      <c r="D32" s="31" t="str">
        <f>VLOOKUP(A32,Master!$A:$H,4,FALSE)</f>
        <v>SJN</v>
      </c>
      <c r="E32" s="31" t="s">
        <v>18</v>
      </c>
      <c r="F32" s="31" t="s">
        <v>7</v>
      </c>
      <c r="G32" s="66">
        <f>VLOOKUP(A32,Master!$A:$H,7,FALSE)</f>
        <v>6</v>
      </c>
      <c r="H32" s="31" t="str">
        <f>VLOOKUP(A32,Master!$A:$H,8,FALSE)</f>
        <v>Girls</v>
      </c>
      <c r="I32" s="5" t="str">
        <f t="shared" si="0"/>
        <v>STM1BRG1</v>
      </c>
      <c r="J32" s="5" t="str">
        <f t="shared" si="1"/>
        <v>SJNBRG1</v>
      </c>
      <c r="K32" s="5"/>
      <c r="L32" s="5"/>
      <c r="M32" s="5"/>
      <c r="N32" s="73"/>
      <c r="O32" s="8" t="str">
        <f t="shared" si="9"/>
        <v>SPC1</v>
      </c>
      <c r="P32" s="40">
        <f t="shared" si="12"/>
        <v>0</v>
      </c>
      <c r="Q32" s="40">
        <f t="shared" si="13"/>
        <v>0</v>
      </c>
      <c r="R32" s="40">
        <f t="shared" si="13"/>
        <v>0</v>
      </c>
      <c r="S32" s="40">
        <f t="shared" si="13"/>
        <v>0</v>
      </c>
      <c r="T32" s="40">
        <f t="shared" si="13"/>
        <v>0</v>
      </c>
      <c r="U32" s="40">
        <f t="shared" si="13"/>
        <v>1</v>
      </c>
      <c r="V32" s="40">
        <f t="shared" si="13"/>
        <v>0</v>
      </c>
      <c r="W32" s="40">
        <f t="shared" si="13"/>
        <v>1</v>
      </c>
      <c r="X32" s="40">
        <f t="shared" si="13"/>
        <v>0</v>
      </c>
      <c r="Y32" s="40">
        <f t="shared" si="13"/>
        <v>1</v>
      </c>
      <c r="Z32" s="40">
        <f>SUM(COUNTIF($I$2:$I$81,CONCATENATE($O32,Z$20)))</f>
        <v>0</v>
      </c>
      <c r="AA32" s="10"/>
      <c r="AB32" s="40">
        <f>COUNTIF($I$2:$I$81,CONCATENATE($O32,AB$20))</f>
        <v>0</v>
      </c>
      <c r="AC32" s="40">
        <f>COUNTIF($I$2:$I$81,CONCATENATE($O32,AC$20))</f>
        <v>1</v>
      </c>
      <c r="AD32" s="40">
        <f>COUNTIF($I$2:$I$81,CONCATENATE($O32,AD$20))</f>
        <v>0</v>
      </c>
      <c r="AE32" s="40">
        <f>COUNTIF($I$2:$I$81,CONCATENATE($O32,AE$20))</f>
        <v>1</v>
      </c>
      <c r="AF32" s="23">
        <f t="shared" si="11"/>
        <v>5</v>
      </c>
    </row>
    <row r="33" spans="1:32" ht="12.6" customHeight="1" x14ac:dyDescent="0.15">
      <c r="A33" s="29" t="s">
        <v>896</v>
      </c>
      <c r="B33" s="31">
        <f>VLOOKUP(A33,Master!$A:$H,2,FALSE)</f>
        <v>41244</v>
      </c>
      <c r="C33" s="65">
        <f>VLOOKUP(A33,Master!$A:$H,3,FALSE)</f>
        <v>0.66666666666666696</v>
      </c>
      <c r="D33" s="31" t="str">
        <f>VLOOKUP(A33,Master!$A:$H,4,FALSE)</f>
        <v>CTK</v>
      </c>
      <c r="E33" s="31" t="s">
        <v>42</v>
      </c>
      <c r="F33" s="31" t="s">
        <v>20</v>
      </c>
      <c r="G33" s="66">
        <f>VLOOKUP(A33,Master!$A:$H,7,FALSE)</f>
        <v>6</v>
      </c>
      <c r="H33" s="31" t="str">
        <f>VLOOKUP(A33,Master!$A:$H,8,FALSE)</f>
        <v>Girls</v>
      </c>
      <c r="I33" s="5" t="str">
        <f t="shared" si="0"/>
        <v>HSP1OLA1</v>
      </c>
      <c r="J33" s="5" t="str">
        <f t="shared" si="1"/>
        <v>CTKOLA1</v>
      </c>
      <c r="K33" s="5"/>
      <c r="L33" s="5"/>
      <c r="M33" s="5"/>
      <c r="N33" s="73"/>
      <c r="O33" s="8" t="str">
        <f t="shared" si="9"/>
        <v>SPC2</v>
      </c>
      <c r="P33" s="40">
        <f t="shared" si="12"/>
        <v>0</v>
      </c>
      <c r="Q33" s="40">
        <f t="shared" si="13"/>
        <v>1</v>
      </c>
      <c r="R33" s="40">
        <f t="shared" si="13"/>
        <v>1</v>
      </c>
      <c r="S33" s="40">
        <f t="shared" si="13"/>
        <v>1</v>
      </c>
      <c r="T33" s="40">
        <f t="shared" si="13"/>
        <v>0</v>
      </c>
      <c r="U33" s="40">
        <f t="shared" si="13"/>
        <v>1</v>
      </c>
      <c r="V33" s="40">
        <f t="shared" si="13"/>
        <v>0</v>
      </c>
      <c r="W33" s="40">
        <f t="shared" si="13"/>
        <v>1</v>
      </c>
      <c r="X33" s="40">
        <f t="shared" si="13"/>
        <v>0</v>
      </c>
      <c r="Y33" s="40">
        <f t="shared" si="13"/>
        <v>0</v>
      </c>
      <c r="Z33" s="40">
        <f>SUM(COUNTIF($I$2:$I$81,CONCATENATE($O33,Z$20)))</f>
        <v>0</v>
      </c>
      <c r="AA33" s="40">
        <f>SUM(COUNTIF($I$2:$I$81,CONCATENATE($O33,AA$20)))</f>
        <v>0</v>
      </c>
      <c r="AB33" s="10"/>
      <c r="AC33" s="40">
        <f>COUNTIF($I$2:$I$81,CONCATENATE($O33,AC$20))</f>
        <v>0</v>
      </c>
      <c r="AD33" s="40">
        <f>COUNTIF($I$2:$I$81,CONCATENATE($O33,AD$20))</f>
        <v>0</v>
      </c>
      <c r="AE33" s="40">
        <f>COUNTIF($I$2:$I$81,CONCATENATE($O33,AE$20))</f>
        <v>0</v>
      </c>
      <c r="AF33" s="23">
        <f t="shared" si="11"/>
        <v>5</v>
      </c>
    </row>
    <row r="34" spans="1:32" ht="12.6" customHeight="1" x14ac:dyDescent="0.15">
      <c r="A34" s="29" t="s">
        <v>897</v>
      </c>
      <c r="B34" s="31">
        <f>VLOOKUP(A34,Master!$A:$H,2,FALSE)</f>
        <v>41251</v>
      </c>
      <c r="C34" s="65">
        <f>VLOOKUP(A34,Master!$A:$H,3,FALSE)</f>
        <v>0.58333333333333304</v>
      </c>
      <c r="D34" s="31" t="str">
        <f>VLOOKUP(A34,Master!$A:$H,4,FALSE)</f>
        <v>CTK</v>
      </c>
      <c r="E34" s="31" t="s">
        <v>12</v>
      </c>
      <c r="F34" s="31" t="s">
        <v>42</v>
      </c>
      <c r="G34" s="66">
        <f>VLOOKUP(A34,Master!$A:$H,7,FALSE)</f>
        <v>6</v>
      </c>
      <c r="H34" s="31" t="str">
        <f>VLOOKUP(A34,Master!$A:$H,8,FALSE)</f>
        <v>Girls</v>
      </c>
      <c r="I34" s="5" t="str">
        <f t="shared" si="0"/>
        <v>JUD1HSP1</v>
      </c>
      <c r="J34" s="5" t="str">
        <f t="shared" si="1"/>
        <v>CTKHSP1</v>
      </c>
      <c r="K34" s="5"/>
      <c r="L34" s="5"/>
      <c r="M34" s="5"/>
      <c r="N34" s="73"/>
      <c r="O34" s="8" t="str">
        <f t="shared" si="9"/>
        <v>STM1</v>
      </c>
      <c r="P34" s="40">
        <f t="shared" si="12"/>
        <v>1</v>
      </c>
      <c r="Q34" s="40">
        <f t="shared" si="13"/>
        <v>0</v>
      </c>
      <c r="R34" s="40">
        <f t="shared" si="13"/>
        <v>0</v>
      </c>
      <c r="S34" s="40">
        <f t="shared" si="13"/>
        <v>0</v>
      </c>
      <c r="T34" s="40">
        <f t="shared" si="13"/>
        <v>1</v>
      </c>
      <c r="U34" s="40">
        <f t="shared" si="13"/>
        <v>0</v>
      </c>
      <c r="V34" s="40">
        <f t="shared" si="13"/>
        <v>1</v>
      </c>
      <c r="W34" s="40">
        <f t="shared" si="13"/>
        <v>0</v>
      </c>
      <c r="X34" s="40">
        <f t="shared" si="13"/>
        <v>0</v>
      </c>
      <c r="Y34" s="40">
        <f t="shared" si="13"/>
        <v>0</v>
      </c>
      <c r="Z34" s="40">
        <f>SUM(COUNTIF($I$2:$I$81,CONCATENATE($O34,Z$20)))</f>
        <v>0</v>
      </c>
      <c r="AA34" s="40">
        <f>SUM(COUNTIF($I$2:$I$81,CONCATENATE($O34,AA$20)))</f>
        <v>0</v>
      </c>
      <c r="AB34" s="40">
        <f>SUM(COUNTIF($I$2:$I$81,CONCATENATE($O34,AB$20)))</f>
        <v>1</v>
      </c>
      <c r="AC34" s="10"/>
      <c r="AD34" s="40">
        <f>COUNTIF($I$2:$I$81,CONCATENATE($O34,AD$20))</f>
        <v>0</v>
      </c>
      <c r="AE34" s="40">
        <f>COUNTIF($I$2:$I$81,CONCATENATE($O34,AE$20))</f>
        <v>1</v>
      </c>
      <c r="AF34" s="23">
        <f t="shared" si="11"/>
        <v>5</v>
      </c>
    </row>
    <row r="35" spans="1:32" ht="12.6" customHeight="1" x14ac:dyDescent="0.15">
      <c r="A35" s="29" t="s">
        <v>898</v>
      </c>
      <c r="B35" s="31">
        <f>VLOOKUP(A35,Master!$A:$H,2,FALSE)</f>
        <v>41251</v>
      </c>
      <c r="C35" s="65">
        <f>VLOOKUP(A35,Master!$A:$H,3,FALSE)</f>
        <v>0.66666666666666696</v>
      </c>
      <c r="D35" s="31" t="str">
        <f>VLOOKUP(A35,Master!$A:$H,4,FALSE)</f>
        <v>STM</v>
      </c>
      <c r="E35" s="31" t="s">
        <v>24</v>
      </c>
      <c r="F35" s="31" t="s">
        <v>48</v>
      </c>
      <c r="G35" s="66">
        <f>VLOOKUP(A35,Master!$A:$H,7,FALSE)</f>
        <v>6</v>
      </c>
      <c r="H35" s="31" t="str">
        <f>VLOOKUP(A35,Master!$A:$H,8,FALSE)</f>
        <v>Girls</v>
      </c>
      <c r="I35" s="5" t="str">
        <f t="shared" si="0"/>
        <v>JUD2NDA1</v>
      </c>
      <c r="J35" s="5" t="str">
        <f t="shared" si="1"/>
        <v>STMNDA1</v>
      </c>
      <c r="K35" s="5"/>
      <c r="L35" s="5"/>
      <c r="M35" s="5"/>
      <c r="N35" s="73"/>
      <c r="O35" s="8" t="str">
        <f t="shared" si="9"/>
        <v>STM2</v>
      </c>
      <c r="P35" s="40">
        <f t="shared" si="12"/>
        <v>0</v>
      </c>
      <c r="Q35" s="40">
        <f t="shared" si="13"/>
        <v>1</v>
      </c>
      <c r="R35" s="40">
        <f t="shared" si="13"/>
        <v>0</v>
      </c>
      <c r="S35" s="40">
        <f t="shared" si="13"/>
        <v>0</v>
      </c>
      <c r="T35" s="40">
        <f t="shared" si="13"/>
        <v>0</v>
      </c>
      <c r="U35" s="40">
        <f t="shared" si="13"/>
        <v>0</v>
      </c>
      <c r="V35" s="40">
        <f t="shared" si="13"/>
        <v>1</v>
      </c>
      <c r="W35" s="40">
        <f t="shared" si="13"/>
        <v>0</v>
      </c>
      <c r="X35" s="40">
        <f t="shared" si="13"/>
        <v>1</v>
      </c>
      <c r="Y35" s="40">
        <f t="shared" si="13"/>
        <v>0</v>
      </c>
      <c r="Z35" s="40">
        <f>SUM(COUNTIF($I$2:$I$81,CONCATENATE($O35,Z$20)))</f>
        <v>0</v>
      </c>
      <c r="AA35" s="40">
        <f>SUM(COUNTIF($I$2:$I$81,CONCATENATE($O35,AA$20)))</f>
        <v>0</v>
      </c>
      <c r="AB35" s="40">
        <f>SUM(COUNTIF($I$2:$I$81,CONCATENATE($O35,AB$20)))</f>
        <v>1</v>
      </c>
      <c r="AC35" s="40">
        <f>SUM(COUNTIF($I$2:$I$81,CONCATENATE($O35,AC$20)))</f>
        <v>1</v>
      </c>
      <c r="AD35" s="10"/>
      <c r="AE35" s="40">
        <f>COUNTIF($I$2:$I$81,CONCATENATE($O35,AE$20))</f>
        <v>0</v>
      </c>
      <c r="AF35" s="23">
        <f t="shared" si="11"/>
        <v>5</v>
      </c>
    </row>
    <row r="36" spans="1:32" ht="12.6" customHeight="1" x14ac:dyDescent="0.15">
      <c r="A36" s="29" t="s">
        <v>899</v>
      </c>
      <c r="B36" s="31">
        <f>VLOOKUP(A36,Master!$A:$H,2,FALSE)</f>
        <v>41251</v>
      </c>
      <c r="C36" s="65">
        <f>VLOOKUP(A36,Master!$A:$H,3,FALSE)</f>
        <v>0.5</v>
      </c>
      <c r="D36" s="31" t="str">
        <f>VLOOKUP(A36,Master!$A:$H,4,FALSE)</f>
        <v>HSP</v>
      </c>
      <c r="E36" s="31" t="s">
        <v>14</v>
      </c>
      <c r="F36" s="31" t="s">
        <v>4</v>
      </c>
      <c r="G36" s="66">
        <f>VLOOKUP(A36,Master!$A:$H,7,FALSE)</f>
        <v>6</v>
      </c>
      <c r="H36" s="31" t="str">
        <f>VLOOKUP(A36,Master!$A:$H,8,FALSE)</f>
        <v>Girls</v>
      </c>
      <c r="I36" s="5" t="str">
        <f t="shared" si="0"/>
        <v>SPC2CTK1</v>
      </c>
      <c r="J36" s="5" t="str">
        <f t="shared" si="1"/>
        <v>HSPCTK1</v>
      </c>
      <c r="K36" s="5"/>
      <c r="L36" s="5"/>
      <c r="M36" s="5"/>
      <c r="N36" s="73"/>
      <c r="O36" s="8" t="str">
        <f t="shared" si="9"/>
        <v>BYE</v>
      </c>
      <c r="P36" s="40">
        <f t="shared" si="12"/>
        <v>0</v>
      </c>
      <c r="Q36" s="40">
        <f t="shared" si="13"/>
        <v>0</v>
      </c>
      <c r="R36" s="40">
        <f t="shared" si="13"/>
        <v>0</v>
      </c>
      <c r="S36" s="40">
        <f t="shared" si="13"/>
        <v>0</v>
      </c>
      <c r="T36" s="40">
        <f t="shared" si="13"/>
        <v>0</v>
      </c>
      <c r="U36" s="40">
        <f t="shared" si="13"/>
        <v>0</v>
      </c>
      <c r="V36" s="40">
        <f t="shared" si="13"/>
        <v>0</v>
      </c>
      <c r="W36" s="40">
        <f t="shared" si="13"/>
        <v>0</v>
      </c>
      <c r="X36" s="40">
        <f t="shared" si="13"/>
        <v>0</v>
      </c>
      <c r="Y36" s="40">
        <f t="shared" si="13"/>
        <v>0</v>
      </c>
      <c r="Z36" s="40">
        <f>SUM(COUNTIF($I$2:$I$81,CONCATENATE($O36,Z$20)))</f>
        <v>0</v>
      </c>
      <c r="AA36" s="40">
        <f>SUM(COUNTIF($I$2:$I$81,CONCATENATE($O36,AA$20)))</f>
        <v>0</v>
      </c>
      <c r="AB36" s="40">
        <f>SUM(COUNTIF($I$2:$I$81,CONCATENATE($O36,AB$20)))</f>
        <v>0</v>
      </c>
      <c r="AC36" s="40">
        <f>SUM(COUNTIF($I$2:$I$81,CONCATENATE($O36,AC$20)))</f>
        <v>0</v>
      </c>
      <c r="AD36" s="40">
        <f>SUM(COUNTIF($I$2:$I$81,CONCATENATE($O36,AD$20)))</f>
        <v>0</v>
      </c>
      <c r="AE36" s="10"/>
      <c r="AF36" s="23">
        <f t="shared" si="11"/>
        <v>0</v>
      </c>
    </row>
    <row r="37" spans="1:32" ht="12.6" customHeight="1" x14ac:dyDescent="0.15">
      <c r="A37" s="29" t="s">
        <v>900</v>
      </c>
      <c r="B37" s="31">
        <f>VLOOKUP(A37,Master!$A:$H,2,FALSE)</f>
        <v>41251</v>
      </c>
      <c r="C37" s="65">
        <f>VLOOKUP(A37,Master!$A:$H,3,FALSE)</f>
        <v>0.58333333333333304</v>
      </c>
      <c r="D37" s="31" t="str">
        <f>VLOOKUP(A37,Master!$A:$H,4,FALSE)</f>
        <v>IHM</v>
      </c>
      <c r="E37" s="31" t="s">
        <v>43</v>
      </c>
      <c r="F37" s="31" t="s">
        <v>22</v>
      </c>
      <c r="G37" s="66">
        <f>VLOOKUP(A37,Master!$A:$H,7,FALSE)</f>
        <v>6</v>
      </c>
      <c r="H37" s="31" t="str">
        <f>VLOOKUP(A37,Master!$A:$H,8,FALSE)</f>
        <v>Girls</v>
      </c>
      <c r="I37" s="5" t="str">
        <f t="shared" si="0"/>
        <v>JOE1STM2</v>
      </c>
      <c r="J37" s="5" t="str">
        <f t="shared" si="1"/>
        <v>IHMSTM2</v>
      </c>
      <c r="K37" s="5"/>
      <c r="L37" s="5"/>
      <c r="M37" s="5"/>
      <c r="O37" s="55" t="s">
        <v>29</v>
      </c>
      <c r="P37" s="9">
        <f t="shared" ref="P37:AE37" si="14">SUM(P21:P36)</f>
        <v>5</v>
      </c>
      <c r="Q37" s="9">
        <f t="shared" si="14"/>
        <v>5</v>
      </c>
      <c r="R37" s="9">
        <f t="shared" si="14"/>
        <v>4</v>
      </c>
      <c r="S37" s="9">
        <f t="shared" si="14"/>
        <v>5</v>
      </c>
      <c r="T37" s="9">
        <f t="shared" si="14"/>
        <v>4</v>
      </c>
      <c r="U37" s="9">
        <f t="shared" si="14"/>
        <v>5</v>
      </c>
      <c r="V37" s="9">
        <f t="shared" si="14"/>
        <v>5</v>
      </c>
      <c r="W37" s="9">
        <f t="shared" si="14"/>
        <v>5</v>
      </c>
      <c r="X37" s="9">
        <f t="shared" si="14"/>
        <v>4</v>
      </c>
      <c r="Y37" s="9">
        <f t="shared" si="14"/>
        <v>4</v>
      </c>
      <c r="Z37" s="9">
        <f t="shared" si="14"/>
        <v>4</v>
      </c>
      <c r="AA37" s="9">
        <f t="shared" si="14"/>
        <v>5</v>
      </c>
      <c r="AB37" s="9">
        <f t="shared" si="14"/>
        <v>5</v>
      </c>
      <c r="AC37" s="9">
        <f t="shared" si="14"/>
        <v>5</v>
      </c>
      <c r="AD37" s="9">
        <f t="shared" si="14"/>
        <v>5</v>
      </c>
      <c r="AE37" s="9">
        <f t="shared" si="14"/>
        <v>10</v>
      </c>
      <c r="AF37" s="10"/>
    </row>
    <row r="38" spans="1:32" ht="12.6" customHeight="1" x14ac:dyDescent="0.15">
      <c r="A38" s="29" t="s">
        <v>901</v>
      </c>
      <c r="B38" s="31">
        <f>VLOOKUP(A38,Master!$A:$H,2,FALSE)</f>
        <v>41251</v>
      </c>
      <c r="C38" s="65">
        <f>VLOOKUP(A38,Master!$A:$H,3,FALSE)</f>
        <v>0.625</v>
      </c>
      <c r="D38" s="31" t="str">
        <f>VLOOKUP(A38,Master!$A:$H,4,FALSE)</f>
        <v>BRG</v>
      </c>
      <c r="E38" s="31" t="s">
        <v>7</v>
      </c>
      <c r="F38" s="31" t="s">
        <v>16</v>
      </c>
      <c r="G38" s="66">
        <f>VLOOKUP(A38,Master!$A:$H,7,FALSE)</f>
        <v>6</v>
      </c>
      <c r="H38" s="31" t="str">
        <f>VLOOKUP(A38,Master!$A:$H,8,FALSE)</f>
        <v>Girls</v>
      </c>
      <c r="I38" s="5" t="str">
        <f t="shared" si="0"/>
        <v>BRG1CTK2</v>
      </c>
      <c r="J38" s="5" t="str">
        <f t="shared" si="1"/>
        <v>BRGCTK2</v>
      </c>
      <c r="K38" s="5"/>
      <c r="L38" s="5"/>
    </row>
    <row r="39" spans="1:32" ht="12.6" customHeight="1" x14ac:dyDescent="0.2">
      <c r="A39" s="29" t="s">
        <v>902</v>
      </c>
      <c r="B39" s="31">
        <f>VLOOKUP(A39,Master!$A:$H,2,FALSE)</f>
        <v>41251</v>
      </c>
      <c r="C39" s="65">
        <f>VLOOKUP(A39,Master!$A:$H,3,FALSE)</f>
        <v>0</v>
      </c>
      <c r="D39" s="31" t="str">
        <f>VLOOKUP(A39,Master!$A:$H,4,FALSE)</f>
        <v>BYE</v>
      </c>
      <c r="E39" s="31" t="s">
        <v>19</v>
      </c>
      <c r="F39" s="31" t="s">
        <v>17</v>
      </c>
      <c r="G39" s="66">
        <f>VLOOKUP(A39,Master!$A:$H,7,FALSE)</f>
        <v>6</v>
      </c>
      <c r="H39" s="31" t="str">
        <f>VLOOKUP(A39,Master!$A:$H,8,FALSE)</f>
        <v>Girls</v>
      </c>
      <c r="I39" s="5" t="str">
        <f t="shared" si="0"/>
        <v>SJN1BYE</v>
      </c>
      <c r="J39" s="5" t="str">
        <f t="shared" si="1"/>
        <v>BYEBYE</v>
      </c>
      <c r="K39" s="5"/>
      <c r="L39" s="5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1:32" ht="12.6" customHeight="1" x14ac:dyDescent="0.15">
      <c r="A40" s="29" t="s">
        <v>903</v>
      </c>
      <c r="B40" s="31">
        <f>VLOOKUP(A40,Master!$A:$H,2,FALSE)</f>
        <v>41251</v>
      </c>
      <c r="C40" s="65">
        <f>VLOOKUP(A40,Master!$A:$H,3,FALSE)</f>
        <v>0.54166666666666696</v>
      </c>
      <c r="D40" s="31" t="str">
        <f>VLOOKUP(A40,Master!$A:$H,4,FALSE)</f>
        <v>OLA</v>
      </c>
      <c r="E40" s="31" t="s">
        <v>15</v>
      </c>
      <c r="F40" s="31" t="s">
        <v>26</v>
      </c>
      <c r="G40" s="66">
        <f>VLOOKUP(A40,Master!$A:$H,7,FALSE)</f>
        <v>6</v>
      </c>
      <c r="H40" s="31" t="str">
        <f>VLOOKUP(A40,Master!$A:$H,8,FALSE)</f>
        <v>Girls</v>
      </c>
      <c r="I40" s="5" t="str">
        <f t="shared" si="0"/>
        <v>IHM1SPC1</v>
      </c>
      <c r="J40" s="5" t="str">
        <f t="shared" si="1"/>
        <v>OLASPC1</v>
      </c>
      <c r="K40" s="5"/>
      <c r="L40" s="5"/>
      <c r="O40" s="9"/>
      <c r="P40" s="10" t="str">
        <f>N2</f>
        <v>BRG1</v>
      </c>
      <c r="Q40" s="10" t="str">
        <f>N3</f>
        <v>CTK1</v>
      </c>
      <c r="R40" s="10" t="str">
        <f>N4</f>
        <v>CTK2</v>
      </c>
      <c r="S40" s="10" t="str">
        <f>N5</f>
        <v>HSP1</v>
      </c>
      <c r="T40" s="10" t="str">
        <f>N6</f>
        <v>IHM1</v>
      </c>
      <c r="U40" s="10" t="str">
        <f>N7</f>
        <v>JOE1</v>
      </c>
      <c r="V40" s="10" t="str">
        <f>N8</f>
        <v>JUD1</v>
      </c>
      <c r="W40" s="10" t="str">
        <f>N9</f>
        <v>JUD2</v>
      </c>
      <c r="X40" s="10" t="str">
        <f>N10</f>
        <v>NDA1</v>
      </c>
      <c r="Y40" s="10" t="str">
        <f>N11</f>
        <v>OLA1</v>
      </c>
      <c r="Z40" s="10" t="str">
        <f>N12</f>
        <v>SJN1</v>
      </c>
      <c r="AA40" s="10" t="str">
        <f>N13</f>
        <v>SPC1</v>
      </c>
      <c r="AB40" s="10" t="str">
        <f>N14</f>
        <v>SPC2</v>
      </c>
      <c r="AC40" s="10" t="str">
        <f>N15</f>
        <v>STM1</v>
      </c>
      <c r="AD40" s="10" t="str">
        <f>N16</f>
        <v>STM2</v>
      </c>
      <c r="AE40" s="10" t="str">
        <f>N17</f>
        <v>BYE</v>
      </c>
      <c r="AF40" s="10" t="s">
        <v>29</v>
      </c>
    </row>
    <row r="41" spans="1:32" ht="12.6" customHeight="1" x14ac:dyDescent="0.2">
      <c r="A41" s="29" t="s">
        <v>904</v>
      </c>
      <c r="B41" s="31">
        <f>VLOOKUP(A41,Master!$A:$H,2,FALSE)</f>
        <v>41251</v>
      </c>
      <c r="C41" s="65">
        <f>VLOOKUP(A41,Master!$A:$H,3,FALSE)</f>
        <v>0.625</v>
      </c>
      <c r="D41" s="31" t="str">
        <f>VLOOKUP(A41,Master!$A:$H,4,FALSE)</f>
        <v>CTK</v>
      </c>
      <c r="E41" s="31" t="s">
        <v>20</v>
      </c>
      <c r="F41" s="31" t="s">
        <v>18</v>
      </c>
      <c r="G41" s="66">
        <f>VLOOKUP(A41,Master!$A:$H,7,FALSE)</f>
        <v>6</v>
      </c>
      <c r="H41" s="31" t="str">
        <f>VLOOKUP(A41,Master!$A:$H,8,FALSE)</f>
        <v>Girls</v>
      </c>
      <c r="I41" s="5" t="str">
        <f t="shared" si="0"/>
        <v>OLA1STM1</v>
      </c>
      <c r="J41" s="5" t="str">
        <f t="shared" si="1"/>
        <v>CTKSTM1</v>
      </c>
      <c r="K41" s="5"/>
      <c r="L41" s="5"/>
      <c r="N41"/>
      <c r="O41" s="8" t="str">
        <f t="shared" ref="O41:O56" si="15">N2</f>
        <v>BRG1</v>
      </c>
      <c r="P41" s="58">
        <f t="shared" ref="P41:AE56" si="16">SUM(COUNTIF($I$2:$I$81,CONCATENATE($O41,P$40))+COUNTIF($I$2:$I$81,CONCATENATE(P$40,$O41)))</f>
        <v>0</v>
      </c>
      <c r="Q41" s="54">
        <f t="shared" si="16"/>
        <v>1</v>
      </c>
      <c r="R41" s="54">
        <f t="shared" si="16"/>
        <v>1</v>
      </c>
      <c r="S41" s="54">
        <f t="shared" si="16"/>
        <v>1</v>
      </c>
      <c r="T41" s="54">
        <f t="shared" si="16"/>
        <v>1</v>
      </c>
      <c r="U41" s="54">
        <f t="shared" si="16"/>
        <v>1</v>
      </c>
      <c r="V41" s="54">
        <f t="shared" si="16"/>
        <v>0</v>
      </c>
      <c r="W41" s="54">
        <f t="shared" si="16"/>
        <v>0</v>
      </c>
      <c r="X41" s="54">
        <f t="shared" si="16"/>
        <v>1</v>
      </c>
      <c r="Y41" s="54">
        <f t="shared" si="16"/>
        <v>0</v>
      </c>
      <c r="Z41" s="54">
        <f t="shared" si="16"/>
        <v>1</v>
      </c>
      <c r="AA41" s="54">
        <f t="shared" si="16"/>
        <v>1</v>
      </c>
      <c r="AB41" s="54">
        <f t="shared" si="16"/>
        <v>0</v>
      </c>
      <c r="AC41" s="54">
        <f t="shared" si="16"/>
        <v>1</v>
      </c>
      <c r="AD41" s="54">
        <f t="shared" si="16"/>
        <v>0</v>
      </c>
      <c r="AE41" s="54">
        <f t="shared" si="16"/>
        <v>1</v>
      </c>
      <c r="AF41" s="23">
        <f t="shared" ref="AF41:AF56" si="17">SUM(P41:AE41)</f>
        <v>10</v>
      </c>
    </row>
    <row r="42" spans="1:32" ht="12.6" customHeight="1" x14ac:dyDescent="0.2">
      <c r="A42" s="29" t="s">
        <v>905</v>
      </c>
      <c r="B42" s="31">
        <f>VLOOKUP(A42,Master!$A:$H,2,FALSE)</f>
        <v>41258</v>
      </c>
      <c r="C42" s="65">
        <f>VLOOKUP(A42,Master!$A:$H,3,FALSE)</f>
        <v>0.54166666666666696</v>
      </c>
      <c r="D42" s="31" t="str">
        <f>VLOOKUP(A42,Master!$A:$H,4,FALSE)</f>
        <v>STM</v>
      </c>
      <c r="E42" s="31" t="s">
        <v>43</v>
      </c>
      <c r="F42" s="31" t="s">
        <v>15</v>
      </c>
      <c r="G42" s="66">
        <f>VLOOKUP(A42,Master!$A:$H,7,FALSE)</f>
        <v>6</v>
      </c>
      <c r="H42" s="31" t="str">
        <f>VLOOKUP(A42,Master!$A:$H,8,FALSE)</f>
        <v>Girls</v>
      </c>
      <c r="I42" s="5" t="str">
        <f t="shared" si="0"/>
        <v>JOE1IHM1</v>
      </c>
      <c r="J42" s="5" t="str">
        <f t="shared" si="1"/>
        <v>STMIHM1</v>
      </c>
      <c r="K42" s="5"/>
      <c r="L42" s="5"/>
      <c r="N42"/>
      <c r="O42" s="8" t="str">
        <f t="shared" si="15"/>
        <v>CTK1</v>
      </c>
      <c r="P42" s="62">
        <f t="shared" si="16"/>
        <v>1</v>
      </c>
      <c r="Q42" s="58">
        <f t="shared" si="16"/>
        <v>0</v>
      </c>
      <c r="R42" s="58">
        <f t="shared" si="16"/>
        <v>0</v>
      </c>
      <c r="S42" s="62">
        <f t="shared" si="16"/>
        <v>1</v>
      </c>
      <c r="T42" s="62">
        <f t="shared" si="16"/>
        <v>0</v>
      </c>
      <c r="U42" s="62">
        <f t="shared" si="16"/>
        <v>1</v>
      </c>
      <c r="V42" s="62">
        <f t="shared" si="16"/>
        <v>1</v>
      </c>
      <c r="W42" s="62">
        <f t="shared" si="16"/>
        <v>1</v>
      </c>
      <c r="X42" s="62">
        <f t="shared" si="16"/>
        <v>1</v>
      </c>
      <c r="Y42" s="62">
        <f t="shared" si="16"/>
        <v>1</v>
      </c>
      <c r="Z42" s="62">
        <f t="shared" si="16"/>
        <v>0</v>
      </c>
      <c r="AA42" s="62">
        <f t="shared" si="16"/>
        <v>0</v>
      </c>
      <c r="AB42" s="62">
        <f t="shared" si="16"/>
        <v>1</v>
      </c>
      <c r="AC42" s="62">
        <f t="shared" si="16"/>
        <v>1</v>
      </c>
      <c r="AD42" s="62">
        <f t="shared" si="16"/>
        <v>1</v>
      </c>
      <c r="AE42" s="62">
        <f t="shared" si="16"/>
        <v>0</v>
      </c>
      <c r="AF42" s="23">
        <f t="shared" si="17"/>
        <v>10</v>
      </c>
    </row>
    <row r="43" spans="1:32" ht="12.6" customHeight="1" x14ac:dyDescent="0.2">
      <c r="A43" s="29" t="s">
        <v>906</v>
      </c>
      <c r="B43" s="31">
        <f>VLOOKUP(A43,Master!$A:$H,2,FALSE)</f>
        <v>41258</v>
      </c>
      <c r="C43" s="65">
        <f>VLOOKUP(A43,Master!$A:$H,3,FALSE)</f>
        <v>0.66666666666666696</v>
      </c>
      <c r="D43" s="31" t="str">
        <f>VLOOKUP(A43,Master!$A:$H,4,FALSE)</f>
        <v>CTK</v>
      </c>
      <c r="E43" s="31" t="s">
        <v>18</v>
      </c>
      <c r="F43" s="31" t="s">
        <v>12</v>
      </c>
      <c r="G43" s="66">
        <f>VLOOKUP(A43,Master!$A:$H,7,FALSE)</f>
        <v>6</v>
      </c>
      <c r="H43" s="31" t="str">
        <f>VLOOKUP(A43,Master!$A:$H,8,FALSE)</f>
        <v>Girls</v>
      </c>
      <c r="I43" s="5" t="str">
        <f t="shared" si="0"/>
        <v>STM1JUD1</v>
      </c>
      <c r="J43" s="5" t="str">
        <f t="shared" si="1"/>
        <v>CTKJUD1</v>
      </c>
      <c r="K43" s="5"/>
      <c r="L43" s="5"/>
      <c r="N43"/>
      <c r="O43" s="8" t="str">
        <f t="shared" si="15"/>
        <v>CTK2</v>
      </c>
      <c r="P43" s="62">
        <f t="shared" si="16"/>
        <v>1</v>
      </c>
      <c r="Q43" s="58">
        <f t="shared" si="16"/>
        <v>0</v>
      </c>
      <c r="R43" s="58">
        <f t="shared" si="16"/>
        <v>0</v>
      </c>
      <c r="S43" s="62">
        <f t="shared" si="16"/>
        <v>0</v>
      </c>
      <c r="T43" s="62">
        <f t="shared" si="16"/>
        <v>1</v>
      </c>
      <c r="U43" s="62">
        <f t="shared" si="16"/>
        <v>0</v>
      </c>
      <c r="V43" s="62">
        <f t="shared" si="16"/>
        <v>1</v>
      </c>
      <c r="W43" s="62">
        <f t="shared" si="16"/>
        <v>1</v>
      </c>
      <c r="X43" s="62">
        <f t="shared" si="16"/>
        <v>0</v>
      </c>
      <c r="Y43" s="62">
        <f t="shared" si="16"/>
        <v>1</v>
      </c>
      <c r="Z43" s="62">
        <f t="shared" si="16"/>
        <v>1</v>
      </c>
      <c r="AA43" s="62">
        <f t="shared" si="16"/>
        <v>1</v>
      </c>
      <c r="AB43" s="62">
        <f t="shared" si="16"/>
        <v>1</v>
      </c>
      <c r="AC43" s="62">
        <f t="shared" si="16"/>
        <v>0</v>
      </c>
      <c r="AD43" s="62">
        <f t="shared" si="16"/>
        <v>1</v>
      </c>
      <c r="AE43" s="62">
        <f t="shared" si="16"/>
        <v>1</v>
      </c>
      <c r="AF43" s="23">
        <f t="shared" si="17"/>
        <v>10</v>
      </c>
    </row>
    <row r="44" spans="1:32" ht="12.6" customHeight="1" x14ac:dyDescent="0.2">
      <c r="A44" s="29" t="s">
        <v>907</v>
      </c>
      <c r="B44" s="31">
        <f>VLOOKUP(A44,Master!$A:$H,2,FALSE)</f>
        <v>41258</v>
      </c>
      <c r="C44" s="65">
        <f>VLOOKUP(A44,Master!$A:$H,3,FALSE)</f>
        <v>0.5</v>
      </c>
      <c r="D44" s="31" t="str">
        <f>VLOOKUP(A44,Master!$A:$H,4,FALSE)</f>
        <v>SPC</v>
      </c>
      <c r="E44" s="31" t="s">
        <v>42</v>
      </c>
      <c r="F44" s="31" t="s">
        <v>24</v>
      </c>
      <c r="G44" s="66">
        <f>VLOOKUP(A44,Master!$A:$H,7,FALSE)</f>
        <v>6</v>
      </c>
      <c r="H44" s="31" t="str">
        <f>VLOOKUP(A44,Master!$A:$H,8,FALSE)</f>
        <v>Girls</v>
      </c>
      <c r="I44" s="5" t="str">
        <f t="shared" si="0"/>
        <v>HSP1JUD2</v>
      </c>
      <c r="J44" s="5" t="str">
        <f t="shared" si="1"/>
        <v>SPCJUD2</v>
      </c>
      <c r="K44" s="5"/>
      <c r="L44" s="5"/>
      <c r="N44"/>
      <c r="O44" s="8" t="str">
        <f t="shared" si="15"/>
        <v>HSP1</v>
      </c>
      <c r="P44" s="54">
        <f t="shared" si="16"/>
        <v>1</v>
      </c>
      <c r="Q44" s="54">
        <f t="shared" si="16"/>
        <v>1</v>
      </c>
      <c r="R44" s="54">
        <f t="shared" si="16"/>
        <v>0</v>
      </c>
      <c r="S44" s="58">
        <f t="shared" si="16"/>
        <v>0</v>
      </c>
      <c r="T44" s="54">
        <f t="shared" si="16"/>
        <v>1</v>
      </c>
      <c r="U44" s="54">
        <f t="shared" si="16"/>
        <v>0</v>
      </c>
      <c r="V44" s="54">
        <f t="shared" si="16"/>
        <v>1</v>
      </c>
      <c r="W44" s="54">
        <f t="shared" si="16"/>
        <v>1</v>
      </c>
      <c r="X44" s="54">
        <f t="shared" si="16"/>
        <v>1</v>
      </c>
      <c r="Y44" s="54">
        <f t="shared" si="16"/>
        <v>1</v>
      </c>
      <c r="Z44" s="54">
        <f t="shared" si="16"/>
        <v>0</v>
      </c>
      <c r="AA44" s="54">
        <f t="shared" si="16"/>
        <v>0</v>
      </c>
      <c r="AB44" s="54">
        <f t="shared" si="16"/>
        <v>1</v>
      </c>
      <c r="AC44" s="54">
        <f t="shared" si="16"/>
        <v>0</v>
      </c>
      <c r="AD44" s="54">
        <f t="shared" si="16"/>
        <v>1</v>
      </c>
      <c r="AE44" s="54">
        <f t="shared" si="16"/>
        <v>1</v>
      </c>
      <c r="AF44" s="23">
        <f t="shared" si="17"/>
        <v>10</v>
      </c>
    </row>
    <row r="45" spans="1:32" ht="12.6" customHeight="1" x14ac:dyDescent="0.2">
      <c r="A45" s="29" t="s">
        <v>908</v>
      </c>
      <c r="B45" s="31">
        <f>VLOOKUP(A45,Master!$A:$H,2,FALSE)</f>
        <v>41258</v>
      </c>
      <c r="C45" s="65">
        <f>VLOOKUP(A45,Master!$A:$H,3,FALSE)</f>
        <v>0.58333333333333304</v>
      </c>
      <c r="D45" s="31" t="str">
        <f>VLOOKUP(A45,Master!$A:$H,4,FALSE)</f>
        <v>MAR-C</v>
      </c>
      <c r="E45" s="31" t="s">
        <v>48</v>
      </c>
      <c r="F45" s="31" t="s">
        <v>14</v>
      </c>
      <c r="G45" s="66">
        <f>VLOOKUP(A45,Master!$A:$H,7,FALSE)</f>
        <v>6</v>
      </c>
      <c r="H45" s="31" t="str">
        <f>VLOOKUP(A45,Master!$A:$H,8,FALSE)</f>
        <v>Girls</v>
      </c>
      <c r="I45" s="5" t="str">
        <f t="shared" si="0"/>
        <v>NDA1SPC2</v>
      </c>
      <c r="J45" s="5" t="str">
        <f t="shared" si="1"/>
        <v>MAR-CSPC2</v>
      </c>
      <c r="K45" s="5"/>
      <c r="L45" s="5"/>
      <c r="N45"/>
      <c r="O45" s="8" t="str">
        <f t="shared" si="15"/>
        <v>IHM1</v>
      </c>
      <c r="P45" s="62">
        <f t="shared" si="16"/>
        <v>1</v>
      </c>
      <c r="Q45" s="62">
        <f t="shared" si="16"/>
        <v>0</v>
      </c>
      <c r="R45" s="62">
        <f t="shared" si="16"/>
        <v>1</v>
      </c>
      <c r="S45" s="62">
        <f t="shared" si="16"/>
        <v>1</v>
      </c>
      <c r="T45" s="58">
        <f t="shared" si="16"/>
        <v>0</v>
      </c>
      <c r="U45" s="62">
        <f t="shared" si="16"/>
        <v>1</v>
      </c>
      <c r="V45" s="62">
        <f t="shared" si="16"/>
        <v>1</v>
      </c>
      <c r="W45" s="62">
        <f t="shared" si="16"/>
        <v>0</v>
      </c>
      <c r="X45" s="62">
        <f t="shared" si="16"/>
        <v>0</v>
      </c>
      <c r="Y45" s="62">
        <f t="shared" si="16"/>
        <v>1</v>
      </c>
      <c r="Z45" s="62">
        <f t="shared" si="16"/>
        <v>1</v>
      </c>
      <c r="AA45" s="62">
        <f t="shared" si="16"/>
        <v>1</v>
      </c>
      <c r="AB45" s="62">
        <f t="shared" si="16"/>
        <v>0</v>
      </c>
      <c r="AC45" s="62">
        <f t="shared" si="16"/>
        <v>1</v>
      </c>
      <c r="AD45" s="62">
        <f t="shared" si="16"/>
        <v>0</v>
      </c>
      <c r="AE45" s="62">
        <f t="shared" si="16"/>
        <v>1</v>
      </c>
      <c r="AF45" s="23">
        <f t="shared" si="17"/>
        <v>10</v>
      </c>
    </row>
    <row r="46" spans="1:32" ht="12.6" customHeight="1" x14ac:dyDescent="0.2">
      <c r="A46" s="29" t="s">
        <v>909</v>
      </c>
      <c r="B46" s="31">
        <f>VLOOKUP(A46,Master!$A:$H,2,FALSE)</f>
        <v>41258</v>
      </c>
      <c r="C46" s="65">
        <f>VLOOKUP(A46,Master!$A:$H,3,FALSE)</f>
        <v>0.5</v>
      </c>
      <c r="D46" s="31" t="str">
        <f>VLOOKUP(A46,Master!$A:$H,4,FALSE)</f>
        <v>HSP</v>
      </c>
      <c r="E46" s="31" t="s">
        <v>22</v>
      </c>
      <c r="F46" s="31" t="s">
        <v>4</v>
      </c>
      <c r="G46" s="66">
        <f>VLOOKUP(A46,Master!$A:$H,7,FALSE)</f>
        <v>6</v>
      </c>
      <c r="H46" s="31" t="str">
        <f>VLOOKUP(A46,Master!$A:$H,8,FALSE)</f>
        <v>Girls</v>
      </c>
      <c r="I46" s="5" t="str">
        <f t="shared" si="0"/>
        <v>STM2CTK1</v>
      </c>
      <c r="J46" s="5" t="str">
        <f t="shared" si="1"/>
        <v>HSPCTK1</v>
      </c>
      <c r="K46" s="5"/>
      <c r="L46" s="5"/>
      <c r="N46"/>
      <c r="O46" s="8" t="str">
        <f t="shared" si="15"/>
        <v>JOE1</v>
      </c>
      <c r="P46" s="54">
        <f t="shared" si="16"/>
        <v>1</v>
      </c>
      <c r="Q46" s="54">
        <f t="shared" si="16"/>
        <v>1</v>
      </c>
      <c r="R46" s="54">
        <f t="shared" si="16"/>
        <v>0</v>
      </c>
      <c r="S46" s="54">
        <f t="shared" si="16"/>
        <v>0</v>
      </c>
      <c r="T46" s="54">
        <f t="shared" si="16"/>
        <v>1</v>
      </c>
      <c r="U46" s="58">
        <f t="shared" si="16"/>
        <v>0</v>
      </c>
      <c r="V46" s="54">
        <f t="shared" si="16"/>
        <v>0</v>
      </c>
      <c r="W46" s="54">
        <f t="shared" si="16"/>
        <v>1</v>
      </c>
      <c r="X46" s="54">
        <f t="shared" si="16"/>
        <v>1</v>
      </c>
      <c r="Y46" s="54">
        <f t="shared" si="16"/>
        <v>0</v>
      </c>
      <c r="Z46" s="54">
        <f t="shared" si="16"/>
        <v>1</v>
      </c>
      <c r="AA46" s="54">
        <f t="shared" si="16"/>
        <v>1</v>
      </c>
      <c r="AB46" s="54">
        <f t="shared" si="16"/>
        <v>1</v>
      </c>
      <c r="AC46" s="54">
        <f t="shared" si="16"/>
        <v>0</v>
      </c>
      <c r="AD46" s="54">
        <f t="shared" si="16"/>
        <v>1</v>
      </c>
      <c r="AE46" s="54">
        <f t="shared" si="16"/>
        <v>1</v>
      </c>
      <c r="AF46" s="23">
        <f t="shared" si="17"/>
        <v>10</v>
      </c>
    </row>
    <row r="47" spans="1:32" ht="12.6" customHeight="1" x14ac:dyDescent="0.2">
      <c r="A47" s="29" t="s">
        <v>910</v>
      </c>
      <c r="B47" s="31">
        <f>VLOOKUP(A47,Master!$A:$H,2,FALSE)</f>
        <v>41258</v>
      </c>
      <c r="C47" s="65">
        <f>VLOOKUP(A47,Master!$A:$H,3,FALSE)</f>
        <v>0.66666666666666696</v>
      </c>
      <c r="D47" s="31" t="str">
        <f>VLOOKUP(A47,Master!$A:$H,4,FALSE)</f>
        <v>JUD</v>
      </c>
      <c r="E47" s="31" t="s">
        <v>16</v>
      </c>
      <c r="F47" s="31" t="s">
        <v>20</v>
      </c>
      <c r="G47" s="66">
        <f>VLOOKUP(A47,Master!$A:$H,7,FALSE)</f>
        <v>6</v>
      </c>
      <c r="H47" s="31" t="str">
        <f>VLOOKUP(A47,Master!$A:$H,8,FALSE)</f>
        <v>Girls</v>
      </c>
      <c r="I47" s="5" t="str">
        <f t="shared" si="0"/>
        <v>CTK2OLA1</v>
      </c>
      <c r="J47" s="5" t="str">
        <f t="shared" si="1"/>
        <v>JUDOLA1</v>
      </c>
      <c r="K47" s="5"/>
      <c r="L47" s="5"/>
      <c r="N47"/>
      <c r="O47" s="8" t="str">
        <f t="shared" si="15"/>
        <v>JUD1</v>
      </c>
      <c r="P47" s="62">
        <f t="shared" si="16"/>
        <v>0</v>
      </c>
      <c r="Q47" s="62">
        <f t="shared" si="16"/>
        <v>1</v>
      </c>
      <c r="R47" s="62">
        <f t="shared" si="16"/>
        <v>1</v>
      </c>
      <c r="S47" s="62">
        <f t="shared" si="16"/>
        <v>1</v>
      </c>
      <c r="T47" s="62">
        <f t="shared" si="16"/>
        <v>1</v>
      </c>
      <c r="U47" s="62">
        <f t="shared" si="16"/>
        <v>0</v>
      </c>
      <c r="V47" s="58">
        <f t="shared" si="16"/>
        <v>0</v>
      </c>
      <c r="W47" s="58">
        <f t="shared" si="16"/>
        <v>0</v>
      </c>
      <c r="X47" s="62">
        <f t="shared" si="16"/>
        <v>1</v>
      </c>
      <c r="Y47" s="62">
        <f t="shared" si="16"/>
        <v>0</v>
      </c>
      <c r="Z47" s="62">
        <f t="shared" si="16"/>
        <v>1</v>
      </c>
      <c r="AA47" s="62">
        <f t="shared" si="16"/>
        <v>1</v>
      </c>
      <c r="AB47" s="62">
        <f t="shared" si="16"/>
        <v>1</v>
      </c>
      <c r="AC47" s="62">
        <f t="shared" si="16"/>
        <v>1</v>
      </c>
      <c r="AD47" s="62">
        <f t="shared" si="16"/>
        <v>1</v>
      </c>
      <c r="AE47" s="62">
        <f t="shared" si="16"/>
        <v>0</v>
      </c>
      <c r="AF47" s="23">
        <f t="shared" si="17"/>
        <v>10</v>
      </c>
    </row>
    <row r="48" spans="1:32" ht="12.6" customHeight="1" x14ac:dyDescent="0.2">
      <c r="A48" s="29" t="s">
        <v>911</v>
      </c>
      <c r="B48" s="31">
        <f>VLOOKUP(A48,Master!$A:$H,2,FALSE)</f>
        <v>41258</v>
      </c>
      <c r="C48" s="65">
        <f>VLOOKUP(A48,Master!$A:$H,3,FALSE)</f>
        <v>0</v>
      </c>
      <c r="D48" s="31" t="str">
        <f>VLOOKUP(A48,Master!$A:$H,4,FALSE)</f>
        <v>BYE</v>
      </c>
      <c r="E48" s="31" t="s">
        <v>19</v>
      </c>
      <c r="F48" s="31" t="s">
        <v>7</v>
      </c>
      <c r="G48" s="66">
        <f>VLOOKUP(A48,Master!$A:$H,7,FALSE)</f>
        <v>6</v>
      </c>
      <c r="H48" s="31" t="str">
        <f>VLOOKUP(A48,Master!$A:$H,8,FALSE)</f>
        <v>Girls</v>
      </c>
      <c r="I48" s="5" t="str">
        <f t="shared" si="0"/>
        <v>SJN1BRG1</v>
      </c>
      <c r="J48" s="5" t="str">
        <f t="shared" si="1"/>
        <v>BYEBRG1</v>
      </c>
      <c r="K48" s="5"/>
      <c r="L48" s="5"/>
      <c r="N48"/>
      <c r="O48" s="8" t="str">
        <f t="shared" si="15"/>
        <v>JUD2</v>
      </c>
      <c r="P48" s="62">
        <f t="shared" si="16"/>
        <v>0</v>
      </c>
      <c r="Q48" s="62">
        <f t="shared" si="16"/>
        <v>1</v>
      </c>
      <c r="R48" s="62">
        <f t="shared" si="16"/>
        <v>1</v>
      </c>
      <c r="S48" s="62">
        <f t="shared" si="16"/>
        <v>1</v>
      </c>
      <c r="T48" s="62">
        <f t="shared" si="16"/>
        <v>0</v>
      </c>
      <c r="U48" s="62">
        <f t="shared" si="16"/>
        <v>1</v>
      </c>
      <c r="V48" s="58">
        <f t="shared" si="16"/>
        <v>0</v>
      </c>
      <c r="W48" s="58">
        <f t="shared" si="16"/>
        <v>0</v>
      </c>
      <c r="X48" s="62">
        <f t="shared" si="16"/>
        <v>1</v>
      </c>
      <c r="Y48" s="62">
        <f t="shared" si="16"/>
        <v>0</v>
      </c>
      <c r="Z48" s="62">
        <f t="shared" si="16"/>
        <v>1</v>
      </c>
      <c r="AA48" s="62">
        <f t="shared" si="16"/>
        <v>1</v>
      </c>
      <c r="AB48" s="62">
        <f t="shared" si="16"/>
        <v>1</v>
      </c>
      <c r="AC48" s="62">
        <f t="shared" si="16"/>
        <v>1</v>
      </c>
      <c r="AD48" s="62">
        <f t="shared" si="16"/>
        <v>1</v>
      </c>
      <c r="AE48" s="62">
        <f t="shared" si="16"/>
        <v>0</v>
      </c>
      <c r="AF48" s="23">
        <f t="shared" si="17"/>
        <v>10</v>
      </c>
    </row>
    <row r="49" spans="1:32" ht="12.6" customHeight="1" x14ac:dyDescent="0.2">
      <c r="A49" s="29" t="s">
        <v>912</v>
      </c>
      <c r="B49" s="31">
        <f>VLOOKUP(A49,Master!$A:$H,2,FALSE)</f>
        <v>41258</v>
      </c>
      <c r="C49" s="65">
        <f>VLOOKUP(A49,Master!$A:$H,3,FALSE)</f>
        <v>0.54166666666666696</v>
      </c>
      <c r="D49" s="31" t="str">
        <f>VLOOKUP(A49,Master!$A:$H,4,FALSE)</f>
        <v>SPC</v>
      </c>
      <c r="E49" s="31" t="s">
        <v>26</v>
      </c>
      <c r="F49" s="31" t="s">
        <v>17</v>
      </c>
      <c r="G49" s="66">
        <f>VLOOKUP(A49,Master!$A:$H,7,FALSE)</f>
        <v>6</v>
      </c>
      <c r="H49" s="31" t="str">
        <f>VLOOKUP(A49,Master!$A:$H,8,FALSE)</f>
        <v>Girls</v>
      </c>
      <c r="I49" s="5" t="str">
        <f t="shared" si="0"/>
        <v>SPC1BYE</v>
      </c>
      <c r="J49" s="5" t="str">
        <f t="shared" si="1"/>
        <v>SPCBYE</v>
      </c>
      <c r="K49" s="5"/>
      <c r="L49" s="5"/>
      <c r="N49"/>
      <c r="O49" s="8" t="str">
        <f t="shared" si="15"/>
        <v>NDA1</v>
      </c>
      <c r="P49" s="54">
        <f t="shared" si="16"/>
        <v>1</v>
      </c>
      <c r="Q49" s="54">
        <f t="shared" si="16"/>
        <v>1</v>
      </c>
      <c r="R49" s="54">
        <f t="shared" si="16"/>
        <v>0</v>
      </c>
      <c r="S49" s="54">
        <f t="shared" si="16"/>
        <v>1</v>
      </c>
      <c r="T49" s="54">
        <f t="shared" si="16"/>
        <v>0</v>
      </c>
      <c r="U49" s="54">
        <f t="shared" si="16"/>
        <v>1</v>
      </c>
      <c r="V49" s="54">
        <f t="shared" si="16"/>
        <v>1</v>
      </c>
      <c r="W49" s="54">
        <f t="shared" si="16"/>
        <v>1</v>
      </c>
      <c r="X49" s="58">
        <f t="shared" si="16"/>
        <v>0</v>
      </c>
      <c r="Y49" s="54">
        <f t="shared" si="16"/>
        <v>1</v>
      </c>
      <c r="Z49" s="54">
        <f t="shared" si="16"/>
        <v>0</v>
      </c>
      <c r="AA49" s="54">
        <f t="shared" si="16"/>
        <v>0</v>
      </c>
      <c r="AB49" s="54">
        <f t="shared" si="16"/>
        <v>1</v>
      </c>
      <c r="AC49" s="54">
        <f t="shared" si="16"/>
        <v>0</v>
      </c>
      <c r="AD49" s="54">
        <f t="shared" si="16"/>
        <v>1</v>
      </c>
      <c r="AE49" s="54">
        <f t="shared" si="16"/>
        <v>1</v>
      </c>
      <c r="AF49" s="23">
        <f t="shared" si="17"/>
        <v>10</v>
      </c>
    </row>
    <row r="50" spans="1:32" ht="12.6" customHeight="1" x14ac:dyDescent="0.2">
      <c r="A50" s="29" t="s">
        <v>913</v>
      </c>
      <c r="B50" s="31">
        <f>VLOOKUP(A50,Master!$A:$H,2,FALSE)</f>
        <v>41279</v>
      </c>
      <c r="C50" s="65">
        <f>VLOOKUP(A50,Master!$A:$H,3,FALSE)</f>
        <v>0.58333333333333304</v>
      </c>
      <c r="D50" s="31" t="str">
        <f>VLOOKUP(A50,Master!$A:$H,4,FALSE)</f>
        <v>OLA</v>
      </c>
      <c r="E50" s="31" t="s">
        <v>7</v>
      </c>
      <c r="F50" s="31" t="s">
        <v>26</v>
      </c>
      <c r="G50" s="66">
        <f>VLOOKUP(A50,Master!$A:$H,7,FALSE)</f>
        <v>6</v>
      </c>
      <c r="H50" s="31" t="str">
        <f>VLOOKUP(A50,Master!$A:$H,8,FALSE)</f>
        <v>Girls</v>
      </c>
      <c r="I50" s="5" t="str">
        <f t="shared" si="0"/>
        <v>BRG1SPC1</v>
      </c>
      <c r="J50" s="5" t="str">
        <f t="shared" si="1"/>
        <v>OLASPC1</v>
      </c>
      <c r="K50" s="5"/>
      <c r="L50" s="5"/>
      <c r="N50"/>
      <c r="O50" s="8" t="str">
        <f t="shared" si="15"/>
        <v>OLA1</v>
      </c>
      <c r="P50" s="62">
        <f t="shared" si="16"/>
        <v>0</v>
      </c>
      <c r="Q50" s="62">
        <f t="shared" si="16"/>
        <v>1</v>
      </c>
      <c r="R50" s="62">
        <f t="shared" si="16"/>
        <v>1</v>
      </c>
      <c r="S50" s="62">
        <f t="shared" si="16"/>
        <v>1</v>
      </c>
      <c r="T50" s="62">
        <f t="shared" si="16"/>
        <v>1</v>
      </c>
      <c r="U50" s="62">
        <f t="shared" si="16"/>
        <v>0</v>
      </c>
      <c r="V50" s="62">
        <f t="shared" si="16"/>
        <v>0</v>
      </c>
      <c r="W50" s="62">
        <f t="shared" si="16"/>
        <v>0</v>
      </c>
      <c r="X50" s="62">
        <f t="shared" si="16"/>
        <v>1</v>
      </c>
      <c r="Y50" s="58">
        <f t="shared" si="16"/>
        <v>0</v>
      </c>
      <c r="Z50" s="62">
        <f t="shared" si="16"/>
        <v>1</v>
      </c>
      <c r="AA50" s="62">
        <f t="shared" si="16"/>
        <v>1</v>
      </c>
      <c r="AB50" s="62">
        <f t="shared" si="16"/>
        <v>0</v>
      </c>
      <c r="AC50" s="62">
        <f t="shared" si="16"/>
        <v>1</v>
      </c>
      <c r="AD50" s="62">
        <f t="shared" si="16"/>
        <v>1</v>
      </c>
      <c r="AE50" s="62">
        <f t="shared" si="16"/>
        <v>1</v>
      </c>
      <c r="AF50" s="23">
        <f t="shared" si="17"/>
        <v>10</v>
      </c>
    </row>
    <row r="51" spans="1:32" ht="12.6" customHeight="1" x14ac:dyDescent="0.2">
      <c r="A51" s="29" t="s">
        <v>914</v>
      </c>
      <c r="B51" s="31">
        <f>VLOOKUP(A51,Master!$A:$H,2,FALSE)</f>
        <v>41279</v>
      </c>
      <c r="C51" s="65">
        <f>VLOOKUP(A51,Master!$A:$H,3,FALSE)</f>
        <v>0.625</v>
      </c>
      <c r="D51" s="31" t="str">
        <f>VLOOKUP(A51,Master!$A:$H,4,FALSE)</f>
        <v>STM</v>
      </c>
      <c r="E51" s="31" t="s">
        <v>15</v>
      </c>
      <c r="F51" s="31" t="s">
        <v>17</v>
      </c>
      <c r="G51" s="66">
        <f>VLOOKUP(A51,Master!$A:$H,7,FALSE)</f>
        <v>6</v>
      </c>
      <c r="H51" s="31" t="str">
        <f>VLOOKUP(A51,Master!$A:$H,8,FALSE)</f>
        <v>Girls</v>
      </c>
      <c r="I51" s="5" t="str">
        <f t="shared" si="0"/>
        <v>IHM1BYE</v>
      </c>
      <c r="J51" s="5" t="str">
        <f t="shared" si="1"/>
        <v>STMBYE</v>
      </c>
      <c r="K51" s="5"/>
      <c r="L51" s="5"/>
      <c r="N51"/>
      <c r="O51" s="8" t="str">
        <f t="shared" si="15"/>
        <v>SJN1</v>
      </c>
      <c r="P51" s="54">
        <f t="shared" si="16"/>
        <v>1</v>
      </c>
      <c r="Q51" s="54">
        <f t="shared" si="16"/>
        <v>0</v>
      </c>
      <c r="R51" s="54">
        <f t="shared" si="16"/>
        <v>1</v>
      </c>
      <c r="S51" s="54">
        <f t="shared" si="16"/>
        <v>0</v>
      </c>
      <c r="T51" s="54">
        <f t="shared" si="16"/>
        <v>1</v>
      </c>
      <c r="U51" s="54">
        <f t="shared" si="16"/>
        <v>1</v>
      </c>
      <c r="V51" s="54">
        <f t="shared" si="16"/>
        <v>1</v>
      </c>
      <c r="W51" s="54">
        <f t="shared" si="16"/>
        <v>1</v>
      </c>
      <c r="X51" s="54">
        <f t="shared" si="16"/>
        <v>0</v>
      </c>
      <c r="Y51" s="54">
        <f t="shared" si="16"/>
        <v>1</v>
      </c>
      <c r="Z51" s="58">
        <f t="shared" si="16"/>
        <v>0</v>
      </c>
      <c r="AA51" s="54">
        <f t="shared" si="16"/>
        <v>1</v>
      </c>
      <c r="AB51" s="54">
        <f t="shared" si="16"/>
        <v>1</v>
      </c>
      <c r="AC51" s="54">
        <f t="shared" si="16"/>
        <v>0</v>
      </c>
      <c r="AD51" s="54">
        <f t="shared" si="16"/>
        <v>0</v>
      </c>
      <c r="AE51" s="54">
        <f t="shared" si="16"/>
        <v>1</v>
      </c>
      <c r="AF51" s="23">
        <f t="shared" si="17"/>
        <v>10</v>
      </c>
    </row>
    <row r="52" spans="1:32" ht="12.6" customHeight="1" x14ac:dyDescent="0.2">
      <c r="A52" s="29" t="s">
        <v>915</v>
      </c>
      <c r="B52" s="31">
        <f>VLOOKUP(A52,Master!$A:$H,2,FALSE)</f>
        <v>41279</v>
      </c>
      <c r="C52" s="65">
        <f>VLOOKUP(A52,Master!$A:$H,3,FALSE)</f>
        <v>0.66666666666666696</v>
      </c>
      <c r="D52" s="31" t="str">
        <f>VLOOKUP(A52,Master!$A:$H,4,FALSE)</f>
        <v>CTK</v>
      </c>
      <c r="E52" s="31" t="s">
        <v>24</v>
      </c>
      <c r="F52" s="31" t="s">
        <v>18</v>
      </c>
      <c r="G52" s="66">
        <f>VLOOKUP(A52,Master!$A:$H,7,FALSE)</f>
        <v>6</v>
      </c>
      <c r="H52" s="31" t="str">
        <f>VLOOKUP(A52,Master!$A:$H,8,FALSE)</f>
        <v>Girls</v>
      </c>
      <c r="I52" s="5" t="str">
        <f t="shared" si="0"/>
        <v>JUD2STM1</v>
      </c>
      <c r="J52" s="5" t="str">
        <f t="shared" si="1"/>
        <v>CTKSTM1</v>
      </c>
      <c r="K52" s="5"/>
      <c r="L52" s="5"/>
      <c r="N52"/>
      <c r="O52" s="8" t="str">
        <f t="shared" si="15"/>
        <v>SPC1</v>
      </c>
      <c r="P52" s="62">
        <f t="shared" si="16"/>
        <v>1</v>
      </c>
      <c r="Q52" s="62">
        <f t="shared" si="16"/>
        <v>0</v>
      </c>
      <c r="R52" s="62">
        <f t="shared" si="16"/>
        <v>1</v>
      </c>
      <c r="S52" s="62">
        <f t="shared" si="16"/>
        <v>0</v>
      </c>
      <c r="T52" s="62">
        <f t="shared" si="16"/>
        <v>1</v>
      </c>
      <c r="U52" s="62">
        <f t="shared" si="16"/>
        <v>1</v>
      </c>
      <c r="V52" s="62">
        <f t="shared" si="16"/>
        <v>1</v>
      </c>
      <c r="W52" s="62">
        <f t="shared" si="16"/>
        <v>1</v>
      </c>
      <c r="X52" s="62">
        <f t="shared" si="16"/>
        <v>0</v>
      </c>
      <c r="Y52" s="62">
        <f t="shared" si="16"/>
        <v>1</v>
      </c>
      <c r="Z52" s="62">
        <f t="shared" si="16"/>
        <v>1</v>
      </c>
      <c r="AA52" s="58">
        <f t="shared" si="16"/>
        <v>0</v>
      </c>
      <c r="AB52" s="58">
        <f t="shared" si="16"/>
        <v>0</v>
      </c>
      <c r="AC52" s="62">
        <f t="shared" si="16"/>
        <v>1</v>
      </c>
      <c r="AD52" s="62">
        <f t="shared" si="16"/>
        <v>0</v>
      </c>
      <c r="AE52" s="62">
        <f t="shared" si="16"/>
        <v>1</v>
      </c>
      <c r="AF52" s="23">
        <f t="shared" si="17"/>
        <v>10</v>
      </c>
    </row>
    <row r="53" spans="1:32" ht="12.6" customHeight="1" x14ac:dyDescent="0.2">
      <c r="A53" s="29" t="s">
        <v>916</v>
      </c>
      <c r="B53" s="31">
        <f>VLOOKUP(A53,Master!$A:$H,2,FALSE)</f>
        <v>41279</v>
      </c>
      <c r="C53" s="65">
        <f>VLOOKUP(A53,Master!$A:$H,3,FALSE)</f>
        <v>0.625</v>
      </c>
      <c r="D53" s="31" t="str">
        <f>VLOOKUP(A53,Master!$A:$H,4,FALSE)</f>
        <v>MAR-K</v>
      </c>
      <c r="E53" s="31" t="s">
        <v>14</v>
      </c>
      <c r="F53" s="31" t="s">
        <v>42</v>
      </c>
      <c r="G53" s="66">
        <f>VLOOKUP(A53,Master!$A:$H,7,FALSE)</f>
        <v>6</v>
      </c>
      <c r="H53" s="31" t="str">
        <f>VLOOKUP(A53,Master!$A:$H,8,FALSE)</f>
        <v>Girls</v>
      </c>
      <c r="I53" s="5" t="str">
        <f t="shared" si="0"/>
        <v>SPC2HSP1</v>
      </c>
      <c r="J53" s="5" t="str">
        <f t="shared" si="1"/>
        <v>MAR-KHSP1</v>
      </c>
      <c r="K53" s="5"/>
      <c r="L53" s="5"/>
      <c r="N53"/>
      <c r="O53" s="8" t="str">
        <f t="shared" si="15"/>
        <v>SPC2</v>
      </c>
      <c r="P53" s="62">
        <f t="shared" si="16"/>
        <v>0</v>
      </c>
      <c r="Q53" s="62">
        <f t="shared" si="16"/>
        <v>1</v>
      </c>
      <c r="R53" s="62">
        <f t="shared" si="16"/>
        <v>1</v>
      </c>
      <c r="S53" s="62">
        <f t="shared" si="16"/>
        <v>1</v>
      </c>
      <c r="T53" s="62">
        <f t="shared" si="16"/>
        <v>0</v>
      </c>
      <c r="U53" s="62">
        <f t="shared" si="16"/>
        <v>1</v>
      </c>
      <c r="V53" s="62">
        <f t="shared" si="16"/>
        <v>1</v>
      </c>
      <c r="W53" s="62">
        <f t="shared" si="16"/>
        <v>1</v>
      </c>
      <c r="X53" s="62">
        <f t="shared" si="16"/>
        <v>1</v>
      </c>
      <c r="Y53" s="62">
        <f t="shared" si="16"/>
        <v>0</v>
      </c>
      <c r="Z53" s="62">
        <f t="shared" si="16"/>
        <v>1</v>
      </c>
      <c r="AA53" s="58">
        <f t="shared" si="16"/>
        <v>0</v>
      </c>
      <c r="AB53" s="58">
        <f t="shared" si="16"/>
        <v>0</v>
      </c>
      <c r="AC53" s="62">
        <f t="shared" si="16"/>
        <v>1</v>
      </c>
      <c r="AD53" s="62">
        <f t="shared" si="16"/>
        <v>1</v>
      </c>
      <c r="AE53" s="62">
        <f t="shared" si="16"/>
        <v>0</v>
      </c>
      <c r="AF53" s="23">
        <f t="shared" si="17"/>
        <v>10</v>
      </c>
    </row>
    <row r="54" spans="1:32" ht="12.6" customHeight="1" x14ac:dyDescent="0.2">
      <c r="A54" s="29" t="s">
        <v>917</v>
      </c>
      <c r="B54" s="31">
        <f>VLOOKUP(A54,Master!$A:$H,2,FALSE)</f>
        <v>41279</v>
      </c>
      <c r="C54" s="65">
        <f>VLOOKUP(A54,Master!$A:$H,3,FALSE)</f>
        <v>0.66666666666666696</v>
      </c>
      <c r="D54" s="31" t="str">
        <f>VLOOKUP(A54,Master!$A:$H,4,FALSE)</f>
        <v>STM</v>
      </c>
      <c r="E54" s="31" t="s">
        <v>22</v>
      </c>
      <c r="F54" s="31" t="s">
        <v>48</v>
      </c>
      <c r="G54" s="66">
        <f>VLOOKUP(A54,Master!$A:$H,7,FALSE)</f>
        <v>6</v>
      </c>
      <c r="H54" s="31" t="str">
        <f>VLOOKUP(A54,Master!$A:$H,8,FALSE)</f>
        <v>Girls</v>
      </c>
      <c r="I54" s="5" t="str">
        <f t="shared" si="0"/>
        <v>STM2NDA1</v>
      </c>
      <c r="J54" s="5" t="str">
        <f t="shared" si="1"/>
        <v>STMNDA1</v>
      </c>
      <c r="K54" s="5"/>
      <c r="L54" s="5"/>
      <c r="N54"/>
      <c r="O54" s="8" t="str">
        <f t="shared" si="15"/>
        <v>STM1</v>
      </c>
      <c r="P54" s="54">
        <f t="shared" si="16"/>
        <v>1</v>
      </c>
      <c r="Q54" s="54">
        <f t="shared" si="16"/>
        <v>1</v>
      </c>
      <c r="R54" s="54">
        <f t="shared" si="16"/>
        <v>0</v>
      </c>
      <c r="S54" s="54">
        <f t="shared" si="16"/>
        <v>0</v>
      </c>
      <c r="T54" s="54">
        <f t="shared" si="16"/>
        <v>1</v>
      </c>
      <c r="U54" s="54">
        <f t="shared" si="16"/>
        <v>0</v>
      </c>
      <c r="V54" s="54">
        <f t="shared" si="16"/>
        <v>1</v>
      </c>
      <c r="W54" s="54">
        <f t="shared" si="16"/>
        <v>1</v>
      </c>
      <c r="X54" s="54">
        <f t="shared" si="16"/>
        <v>0</v>
      </c>
      <c r="Y54" s="54">
        <f t="shared" si="16"/>
        <v>1</v>
      </c>
      <c r="Z54" s="54">
        <f t="shared" si="16"/>
        <v>0</v>
      </c>
      <c r="AA54" s="54">
        <f t="shared" si="16"/>
        <v>1</v>
      </c>
      <c r="AB54" s="54">
        <f t="shared" si="16"/>
        <v>1</v>
      </c>
      <c r="AC54" s="58">
        <f t="shared" si="16"/>
        <v>0</v>
      </c>
      <c r="AD54" s="58">
        <f t="shared" si="16"/>
        <v>1</v>
      </c>
      <c r="AE54" s="54">
        <f t="shared" si="16"/>
        <v>1</v>
      </c>
      <c r="AF54" s="23">
        <f t="shared" si="17"/>
        <v>10</v>
      </c>
    </row>
    <row r="55" spans="1:32" ht="12.6" customHeight="1" x14ac:dyDescent="0.2">
      <c r="A55" s="29" t="s">
        <v>918</v>
      </c>
      <c r="B55" s="31">
        <f>VLOOKUP(A55,Master!$A:$H,2,FALSE)</f>
        <v>41279</v>
      </c>
      <c r="C55" s="65">
        <f>VLOOKUP(A55,Master!$A:$H,3,FALSE)</f>
        <v>0.5</v>
      </c>
      <c r="D55" s="31" t="str">
        <f>VLOOKUP(A55,Master!$A:$H,4,FALSE)</f>
        <v>JUD</v>
      </c>
      <c r="E55" s="31" t="s">
        <v>4</v>
      </c>
      <c r="F55" s="31" t="s">
        <v>43</v>
      </c>
      <c r="G55" s="66">
        <f>VLOOKUP(A55,Master!$A:$H,7,FALSE)</f>
        <v>6</v>
      </c>
      <c r="H55" s="31" t="str">
        <f>VLOOKUP(A55,Master!$A:$H,8,FALSE)</f>
        <v>Girls</v>
      </c>
      <c r="I55" s="5" t="str">
        <f t="shared" si="0"/>
        <v>CTK1JOE1</v>
      </c>
      <c r="J55" s="5" t="str">
        <f t="shared" si="1"/>
        <v>JUDJOE1</v>
      </c>
      <c r="K55" s="5"/>
      <c r="L55" s="5"/>
      <c r="N55"/>
      <c r="O55" s="8" t="str">
        <f t="shared" si="15"/>
        <v>STM2</v>
      </c>
      <c r="P55" s="54">
        <f t="shared" si="16"/>
        <v>0</v>
      </c>
      <c r="Q55" s="54">
        <f t="shared" si="16"/>
        <v>1</v>
      </c>
      <c r="R55" s="54">
        <f t="shared" si="16"/>
        <v>1</v>
      </c>
      <c r="S55" s="54">
        <f t="shared" si="16"/>
        <v>1</v>
      </c>
      <c r="T55" s="54">
        <f t="shared" si="16"/>
        <v>0</v>
      </c>
      <c r="U55" s="54">
        <f t="shared" si="16"/>
        <v>1</v>
      </c>
      <c r="V55" s="54">
        <f t="shared" si="16"/>
        <v>1</v>
      </c>
      <c r="W55" s="54">
        <f t="shared" si="16"/>
        <v>1</v>
      </c>
      <c r="X55" s="54">
        <f t="shared" si="16"/>
        <v>1</v>
      </c>
      <c r="Y55" s="54">
        <f t="shared" si="16"/>
        <v>1</v>
      </c>
      <c r="Z55" s="54">
        <f t="shared" si="16"/>
        <v>0</v>
      </c>
      <c r="AA55" s="54">
        <f t="shared" si="16"/>
        <v>0</v>
      </c>
      <c r="AB55" s="54">
        <f t="shared" si="16"/>
        <v>1</v>
      </c>
      <c r="AC55" s="58">
        <f t="shared" si="16"/>
        <v>1</v>
      </c>
      <c r="AD55" s="58">
        <f t="shared" si="16"/>
        <v>0</v>
      </c>
      <c r="AE55" s="54">
        <f t="shared" si="16"/>
        <v>0</v>
      </c>
      <c r="AF55" s="23">
        <f t="shared" si="17"/>
        <v>10</v>
      </c>
    </row>
    <row r="56" spans="1:32" ht="12.6" customHeight="1" x14ac:dyDescent="0.15">
      <c r="A56" s="29" t="s">
        <v>919</v>
      </c>
      <c r="B56" s="31">
        <f>VLOOKUP(A56,Master!$A:$H,2,FALSE)</f>
        <v>41279</v>
      </c>
      <c r="C56" s="65">
        <f>VLOOKUP(A56,Master!$A:$H,3,FALSE)</f>
        <v>0.625</v>
      </c>
      <c r="D56" s="31" t="str">
        <f>VLOOKUP(A56,Master!$A:$H,4,FALSE)</f>
        <v>BRG</v>
      </c>
      <c r="E56" s="31" t="s">
        <v>12</v>
      </c>
      <c r="F56" s="31" t="s">
        <v>16</v>
      </c>
      <c r="G56" s="66">
        <f>VLOOKUP(A56,Master!$A:$H,7,FALSE)</f>
        <v>6</v>
      </c>
      <c r="H56" s="31" t="str">
        <f>VLOOKUP(A56,Master!$A:$H,8,FALSE)</f>
        <v>Girls</v>
      </c>
      <c r="I56" s="5" t="str">
        <f t="shared" si="0"/>
        <v>JUD1CTK2</v>
      </c>
      <c r="J56" s="5" t="str">
        <f t="shared" si="1"/>
        <v>BRGCTK2</v>
      </c>
      <c r="K56" s="5"/>
      <c r="L56" s="5"/>
      <c r="O56" s="8" t="str">
        <f t="shared" si="15"/>
        <v>BYE</v>
      </c>
      <c r="P56" s="62">
        <f t="shared" si="16"/>
        <v>1</v>
      </c>
      <c r="Q56" s="62">
        <f t="shared" si="16"/>
        <v>0</v>
      </c>
      <c r="R56" s="62">
        <f t="shared" si="16"/>
        <v>1</v>
      </c>
      <c r="S56" s="62">
        <f t="shared" si="16"/>
        <v>1</v>
      </c>
      <c r="T56" s="62">
        <f t="shared" si="16"/>
        <v>1</v>
      </c>
      <c r="U56" s="62">
        <f t="shared" si="16"/>
        <v>1</v>
      </c>
      <c r="V56" s="62">
        <f t="shared" si="16"/>
        <v>0</v>
      </c>
      <c r="W56" s="62">
        <f t="shared" si="16"/>
        <v>0</v>
      </c>
      <c r="X56" s="62">
        <f t="shared" si="16"/>
        <v>1</v>
      </c>
      <c r="Y56" s="62">
        <f t="shared" si="16"/>
        <v>1</v>
      </c>
      <c r="Z56" s="62">
        <f t="shared" si="16"/>
        <v>1</v>
      </c>
      <c r="AA56" s="62">
        <f t="shared" si="16"/>
        <v>1</v>
      </c>
      <c r="AB56" s="62">
        <f t="shared" si="16"/>
        <v>0</v>
      </c>
      <c r="AC56" s="62">
        <f t="shared" si="16"/>
        <v>1</v>
      </c>
      <c r="AD56" s="62">
        <f t="shared" si="16"/>
        <v>0</v>
      </c>
      <c r="AE56" s="58">
        <f t="shared" ref="AE56" si="18">SUM(COUNTIF($I$2:$I$81,CONCATENATE($O56,AE$40))+COUNTIF($I$2:$I$81,CONCATENATE(AE$40,$O56)))</f>
        <v>0</v>
      </c>
      <c r="AF56" s="23">
        <f t="shared" si="17"/>
        <v>10</v>
      </c>
    </row>
    <row r="57" spans="1:32" ht="12.6" customHeight="1" x14ac:dyDescent="0.15">
      <c r="A57" s="29" t="s">
        <v>920</v>
      </c>
      <c r="B57" s="31">
        <f>VLOOKUP(A57,Master!$A:$H,2,FALSE)</f>
        <v>41279</v>
      </c>
      <c r="C57" s="65">
        <f>VLOOKUP(A57,Master!$A:$H,3,FALSE)</f>
        <v>0</v>
      </c>
      <c r="D57" s="31" t="str">
        <f>VLOOKUP(A57,Master!$A:$H,4,FALSE)</f>
        <v>BYE</v>
      </c>
      <c r="E57" s="31" t="s">
        <v>20</v>
      </c>
      <c r="F57" s="31" t="s">
        <v>19</v>
      </c>
      <c r="G57" s="66">
        <f>VLOOKUP(A57,Master!$A:$H,7,FALSE)</f>
        <v>6</v>
      </c>
      <c r="H57" s="31" t="str">
        <f>VLOOKUP(A57,Master!$A:$H,8,FALSE)</f>
        <v>Girls</v>
      </c>
      <c r="I57" s="5" t="str">
        <f t="shared" si="0"/>
        <v>OLA1SJN1</v>
      </c>
      <c r="J57" s="5" t="str">
        <f t="shared" si="1"/>
        <v>BYESJN1</v>
      </c>
      <c r="K57" s="5"/>
      <c r="L57" s="5"/>
      <c r="O57" s="55" t="s">
        <v>29</v>
      </c>
      <c r="P57" s="9">
        <f t="shared" ref="P57:AE57" si="19">SUM(P41:P56)</f>
        <v>10</v>
      </c>
      <c r="Q57" s="9">
        <f t="shared" si="19"/>
        <v>10</v>
      </c>
      <c r="R57" s="9">
        <f t="shared" si="19"/>
        <v>10</v>
      </c>
      <c r="S57" s="9">
        <f t="shared" si="19"/>
        <v>10</v>
      </c>
      <c r="T57" s="9">
        <f t="shared" si="19"/>
        <v>10</v>
      </c>
      <c r="U57" s="9">
        <f t="shared" si="19"/>
        <v>10</v>
      </c>
      <c r="V57" s="9">
        <f t="shared" si="19"/>
        <v>10</v>
      </c>
      <c r="W57" s="9">
        <f t="shared" si="19"/>
        <v>10</v>
      </c>
      <c r="X57" s="9">
        <f t="shared" si="19"/>
        <v>10</v>
      </c>
      <c r="Y57" s="9">
        <f t="shared" si="19"/>
        <v>10</v>
      </c>
      <c r="Z57" s="9">
        <f t="shared" si="19"/>
        <v>10</v>
      </c>
      <c r="AA57" s="9">
        <f t="shared" si="19"/>
        <v>10</v>
      </c>
      <c r="AB57" s="9">
        <f t="shared" si="19"/>
        <v>10</v>
      </c>
      <c r="AC57" s="9">
        <f t="shared" si="19"/>
        <v>10</v>
      </c>
      <c r="AD57" s="9">
        <f t="shared" si="19"/>
        <v>10</v>
      </c>
      <c r="AE57" s="9">
        <f t="shared" si="19"/>
        <v>10</v>
      </c>
      <c r="AF57" s="10"/>
    </row>
    <row r="58" spans="1:32" ht="12.6" customHeight="1" x14ac:dyDescent="0.15">
      <c r="A58" s="29" t="s">
        <v>921</v>
      </c>
      <c r="B58" s="31">
        <f>VLOOKUP(A58,Master!$A:$H,2,FALSE)</f>
        <v>41286</v>
      </c>
      <c r="C58" s="65">
        <f>VLOOKUP(A58,Master!$A:$H,3,FALSE)</f>
        <v>0</v>
      </c>
      <c r="D58" s="31" t="str">
        <f>VLOOKUP(A58,Master!$A:$H,4,FALSE)</f>
        <v>BYE</v>
      </c>
      <c r="E58" s="31" t="s">
        <v>19</v>
      </c>
      <c r="F58" s="31" t="s">
        <v>12</v>
      </c>
      <c r="G58" s="66">
        <f>VLOOKUP(A58,Master!$A:$H,7,FALSE)</f>
        <v>6</v>
      </c>
      <c r="H58" s="31" t="str">
        <f>VLOOKUP(A58,Master!$A:$H,8,FALSE)</f>
        <v>Girls</v>
      </c>
      <c r="I58" s="5" t="str">
        <f t="shared" si="0"/>
        <v>SJN1JUD1</v>
      </c>
      <c r="J58" s="5" t="str">
        <f t="shared" si="1"/>
        <v>BYEJUD1</v>
      </c>
      <c r="K58" s="5"/>
      <c r="L58" s="5"/>
    </row>
    <row r="59" spans="1:32" ht="12.6" customHeight="1" x14ac:dyDescent="0.15">
      <c r="A59" s="29" t="s">
        <v>922</v>
      </c>
      <c r="B59" s="31">
        <f>VLOOKUP(A59,Master!$A:$H,2,FALSE)</f>
        <v>41286</v>
      </c>
      <c r="C59" s="65">
        <f>VLOOKUP(A59,Master!$A:$H,3,FALSE)</f>
        <v>0.625</v>
      </c>
      <c r="D59" s="31" t="str">
        <f>VLOOKUP(A59,Master!$A:$H,4,FALSE)</f>
        <v>JUD</v>
      </c>
      <c r="E59" s="31" t="s">
        <v>26</v>
      </c>
      <c r="F59" s="31" t="s">
        <v>20</v>
      </c>
      <c r="G59" s="66">
        <f>VLOOKUP(A59,Master!$A:$H,7,FALSE)</f>
        <v>6</v>
      </c>
      <c r="H59" s="31" t="str">
        <f>VLOOKUP(A59,Master!$A:$H,8,FALSE)</f>
        <v>Girls</v>
      </c>
      <c r="I59" s="5" t="str">
        <f t="shared" si="0"/>
        <v>SPC1OLA1</v>
      </c>
      <c r="J59" s="5" t="str">
        <f t="shared" si="1"/>
        <v>JUDOLA1</v>
      </c>
      <c r="K59" s="5"/>
      <c r="L59" s="5"/>
    </row>
    <row r="60" spans="1:32" ht="12.6" customHeight="1" x14ac:dyDescent="0.15">
      <c r="A60" s="29" t="s">
        <v>923</v>
      </c>
      <c r="B60" s="31">
        <f>VLOOKUP(A60,Master!$A:$H,2,FALSE)</f>
        <v>41286</v>
      </c>
      <c r="C60" s="65">
        <f>VLOOKUP(A60,Master!$A:$H,3,FALSE)</f>
        <v>0.58333333333333304</v>
      </c>
      <c r="D60" s="31" t="str">
        <f>VLOOKUP(A60,Master!$A:$H,4,FALSE)</f>
        <v>SJN</v>
      </c>
      <c r="E60" s="31" t="s">
        <v>15</v>
      </c>
      <c r="F60" s="31" t="s">
        <v>7</v>
      </c>
      <c r="G60" s="66">
        <f>VLOOKUP(A60,Master!$A:$H,7,FALSE)</f>
        <v>6</v>
      </c>
      <c r="H60" s="31" t="str">
        <f>VLOOKUP(A60,Master!$A:$H,8,FALSE)</f>
        <v>Girls</v>
      </c>
      <c r="I60" s="5" t="str">
        <f t="shared" si="0"/>
        <v>IHM1BRG1</v>
      </c>
      <c r="J60" s="5" t="str">
        <f t="shared" si="1"/>
        <v>SJNBRG1</v>
      </c>
      <c r="K60" s="5"/>
      <c r="L60" s="5"/>
    </row>
    <row r="61" spans="1:32" ht="12.6" customHeight="1" x14ac:dyDescent="0.15">
      <c r="A61" s="29" t="s">
        <v>924</v>
      </c>
      <c r="B61" s="31">
        <f>VLOOKUP(A61,Master!$A:$H,2,FALSE)</f>
        <v>41286</v>
      </c>
      <c r="C61" s="65">
        <f>VLOOKUP(A61,Master!$A:$H,3,FALSE)</f>
        <v>0.54166666666666696</v>
      </c>
      <c r="D61" s="31" t="str">
        <f>VLOOKUP(A61,Master!$A:$H,4,FALSE)</f>
        <v>SPC</v>
      </c>
      <c r="E61" s="31" t="s">
        <v>43</v>
      </c>
      <c r="F61" s="31" t="s">
        <v>17</v>
      </c>
      <c r="G61" s="66">
        <f>VLOOKUP(A61,Master!$A:$H,7,FALSE)</f>
        <v>6</v>
      </c>
      <c r="H61" s="31" t="str">
        <f>VLOOKUP(A61,Master!$A:$H,8,FALSE)</f>
        <v>Girls</v>
      </c>
      <c r="I61" s="5" t="str">
        <f t="shared" si="0"/>
        <v>JOE1BYE</v>
      </c>
      <c r="J61" s="5" t="str">
        <f t="shared" si="1"/>
        <v>SPCBYE</v>
      </c>
      <c r="K61" s="5"/>
      <c r="L61" s="5"/>
    </row>
    <row r="62" spans="1:32" ht="12.6" customHeight="1" x14ac:dyDescent="0.15">
      <c r="A62" s="29" t="s">
        <v>925</v>
      </c>
      <c r="B62" s="31">
        <f>VLOOKUP(A62,Master!$A:$H,2,FALSE)</f>
        <v>41286</v>
      </c>
      <c r="C62" s="65">
        <f>VLOOKUP(A62,Master!$A:$H,3,FALSE)</f>
        <v>0.58333333333333304</v>
      </c>
      <c r="D62" s="31" t="str">
        <f>VLOOKUP(A62,Master!$A:$H,4,FALSE)</f>
        <v>MAR-K</v>
      </c>
      <c r="E62" s="31" t="s">
        <v>18</v>
      </c>
      <c r="F62" s="31" t="s">
        <v>14</v>
      </c>
      <c r="G62" s="66">
        <f>VLOOKUP(A62,Master!$A:$H,7,FALSE)</f>
        <v>6</v>
      </c>
      <c r="H62" s="31" t="str">
        <f>VLOOKUP(A62,Master!$A:$H,8,FALSE)</f>
        <v>Girls</v>
      </c>
      <c r="I62" s="5" t="str">
        <f t="shared" si="0"/>
        <v>STM1SPC2</v>
      </c>
      <c r="J62" s="5" t="str">
        <f t="shared" si="1"/>
        <v>MAR-KSPC2</v>
      </c>
      <c r="K62" s="5"/>
      <c r="L62" s="5"/>
    </row>
    <row r="63" spans="1:32" ht="12.6" customHeight="1" x14ac:dyDescent="0.15">
      <c r="A63" s="29" t="s">
        <v>926</v>
      </c>
      <c r="B63" s="31">
        <f>VLOOKUP(A63,Master!$A:$H,2,FALSE)</f>
        <v>41286</v>
      </c>
      <c r="C63" s="65">
        <f>VLOOKUP(A63,Master!$A:$H,3,FALSE)</f>
        <v>0.66666666666666696</v>
      </c>
      <c r="D63" s="31" t="str">
        <f>VLOOKUP(A63,Master!$A:$H,4,FALSE)</f>
        <v>CTK</v>
      </c>
      <c r="E63" s="31" t="s">
        <v>42</v>
      </c>
      <c r="F63" s="31" t="s">
        <v>22</v>
      </c>
      <c r="G63" s="66">
        <f>VLOOKUP(A63,Master!$A:$H,7,FALSE)</f>
        <v>6</v>
      </c>
      <c r="H63" s="31" t="str">
        <f>VLOOKUP(A63,Master!$A:$H,8,FALSE)</f>
        <v>Girls</v>
      </c>
      <c r="I63" s="5" t="str">
        <f t="shared" si="0"/>
        <v>HSP1STM2</v>
      </c>
      <c r="J63" s="5" t="str">
        <f t="shared" si="1"/>
        <v>CTKSTM2</v>
      </c>
      <c r="K63" s="5"/>
      <c r="L63" s="5"/>
    </row>
    <row r="64" spans="1:32" ht="12.6" customHeight="1" x14ac:dyDescent="0.15">
      <c r="A64" s="29" t="s">
        <v>927</v>
      </c>
      <c r="B64" s="31">
        <f>VLOOKUP(A64,Master!$A:$H,2,FALSE)</f>
        <v>41286</v>
      </c>
      <c r="C64" s="65">
        <f>VLOOKUP(A64,Master!$A:$H,3,FALSE)</f>
        <v>0.70833333333333304</v>
      </c>
      <c r="D64" s="31" t="str">
        <f>VLOOKUP(A64,Master!$A:$H,4,FALSE)</f>
        <v>STM</v>
      </c>
      <c r="E64" s="31" t="s">
        <v>48</v>
      </c>
      <c r="F64" s="31" t="s">
        <v>4</v>
      </c>
      <c r="G64" s="66">
        <f>VLOOKUP(A64,Master!$A:$H,7,FALSE)</f>
        <v>6</v>
      </c>
      <c r="H64" s="31" t="str">
        <f>VLOOKUP(A64,Master!$A:$H,8,FALSE)</f>
        <v>Girls</v>
      </c>
      <c r="I64" s="5" t="str">
        <f t="shared" si="0"/>
        <v>NDA1CTK1</v>
      </c>
      <c r="J64" s="5" t="str">
        <f t="shared" si="1"/>
        <v>STMCTK1</v>
      </c>
      <c r="K64" s="5"/>
      <c r="L64" s="5"/>
    </row>
    <row r="65" spans="1:12" ht="12.6" customHeight="1" x14ac:dyDescent="0.15">
      <c r="A65" s="29" t="s">
        <v>928</v>
      </c>
      <c r="B65" s="31">
        <f>VLOOKUP(A65,Master!$A:$H,2,FALSE)</f>
        <v>41286</v>
      </c>
      <c r="C65" s="65">
        <f>VLOOKUP(A65,Master!$A:$H,3,FALSE)</f>
        <v>0.58333333333333404</v>
      </c>
      <c r="D65" s="31" t="str">
        <f>VLOOKUP(A65,Master!$A:$H,4,FALSE)</f>
        <v>SPC</v>
      </c>
      <c r="E65" s="31" t="s">
        <v>16</v>
      </c>
      <c r="F65" s="31" t="s">
        <v>24</v>
      </c>
      <c r="G65" s="66">
        <f>VLOOKUP(A65,Master!$A:$H,7,FALSE)</f>
        <v>6</v>
      </c>
      <c r="H65" s="31" t="str">
        <f>VLOOKUP(A65,Master!$A:$H,8,FALSE)</f>
        <v>Girls</v>
      </c>
      <c r="I65" s="5" t="str">
        <f t="shared" si="0"/>
        <v>CTK2JUD2</v>
      </c>
      <c r="J65" s="5" t="str">
        <f t="shared" si="1"/>
        <v>SPCJUD2</v>
      </c>
      <c r="K65" s="5"/>
      <c r="L65" s="5"/>
    </row>
    <row r="66" spans="1:12" ht="12.6" customHeight="1" x14ac:dyDescent="0.15">
      <c r="A66" s="29" t="s">
        <v>929</v>
      </c>
      <c r="B66" s="31">
        <f>VLOOKUP(A66,Master!$A:$H,2,FALSE)</f>
        <v>41293</v>
      </c>
      <c r="C66" s="65">
        <f>VLOOKUP(A66,Master!$A:$H,3,FALSE)</f>
        <v>0.625</v>
      </c>
      <c r="D66" s="31" t="str">
        <f>VLOOKUP(A66,Master!$A:$H,4,FALSE)</f>
        <v>BRG</v>
      </c>
      <c r="E66" s="31" t="s">
        <v>14</v>
      </c>
      <c r="F66" s="31" t="s">
        <v>16</v>
      </c>
      <c r="G66" s="66">
        <f>VLOOKUP(A66,Master!$A:$H,7,FALSE)</f>
        <v>6</v>
      </c>
      <c r="H66" s="31" t="str">
        <f>VLOOKUP(A66,Master!$A:$H,8,FALSE)</f>
        <v>Girls</v>
      </c>
      <c r="I66" s="5" t="str">
        <f t="shared" ref="I66:I81" si="20">CONCATENATE(E66,F66)</f>
        <v>SPC2CTK2</v>
      </c>
      <c r="J66" s="5" t="str">
        <f t="shared" ref="J66:J81" si="21">CONCATENATE(D66,F66)</f>
        <v>BRGCTK2</v>
      </c>
      <c r="K66" s="5"/>
      <c r="L66" s="5"/>
    </row>
    <row r="67" spans="1:12" ht="12.6" customHeight="1" x14ac:dyDescent="0.15">
      <c r="A67" s="29" t="s">
        <v>930</v>
      </c>
      <c r="B67" s="31">
        <f>VLOOKUP(A67,Master!$A:$H,2,FALSE)</f>
        <v>41293</v>
      </c>
      <c r="C67" s="65">
        <f>VLOOKUP(A67,Master!$A:$H,3,FALSE)</f>
        <v>0</v>
      </c>
      <c r="D67" s="31" t="str">
        <f>VLOOKUP(A67,Master!$A:$H,4,FALSE)</f>
        <v>BYE</v>
      </c>
      <c r="E67" s="31" t="s">
        <v>24</v>
      </c>
      <c r="F67" s="31" t="s">
        <v>19</v>
      </c>
      <c r="G67" s="66">
        <f>VLOOKUP(A67,Master!$A:$H,7,FALSE)</f>
        <v>6</v>
      </c>
      <c r="H67" s="31" t="str">
        <f>VLOOKUP(A67,Master!$A:$H,8,FALSE)</f>
        <v>Girls</v>
      </c>
      <c r="I67" s="5" t="str">
        <f t="shared" si="20"/>
        <v>JUD2SJN1</v>
      </c>
      <c r="J67" s="5" t="str">
        <f t="shared" si="21"/>
        <v>BYESJN1</v>
      </c>
      <c r="K67" s="5"/>
      <c r="L67" s="5"/>
    </row>
    <row r="68" spans="1:12" ht="12.6" customHeight="1" x14ac:dyDescent="0.15">
      <c r="A68" s="29" t="s">
        <v>931</v>
      </c>
      <c r="B68" s="31">
        <f>VLOOKUP(A68,Master!$A:$H,2,FALSE)</f>
        <v>41293</v>
      </c>
      <c r="C68" s="65">
        <f>VLOOKUP(A68,Master!$A:$H,3,FALSE)</f>
        <v>0.625</v>
      </c>
      <c r="D68" s="31" t="str">
        <f>VLOOKUP(A68,Master!$A:$H,4,FALSE)</f>
        <v>OLA</v>
      </c>
      <c r="E68" s="31" t="s">
        <v>12</v>
      </c>
      <c r="F68" s="31" t="s">
        <v>26</v>
      </c>
      <c r="G68" s="66">
        <f>VLOOKUP(A68,Master!$A:$H,7,FALSE)</f>
        <v>6</v>
      </c>
      <c r="H68" s="31" t="str">
        <f>VLOOKUP(A68,Master!$A:$H,8,FALSE)</f>
        <v>Girls</v>
      </c>
      <c r="I68" s="5" t="str">
        <f t="shared" si="20"/>
        <v>JUD1SPC1</v>
      </c>
      <c r="J68" s="5" t="str">
        <f t="shared" si="21"/>
        <v>OLASPC1</v>
      </c>
      <c r="K68" s="5"/>
      <c r="L68" s="5"/>
    </row>
    <row r="69" spans="1:12" ht="12.6" customHeight="1" x14ac:dyDescent="0.15">
      <c r="A69" s="29" t="s">
        <v>932</v>
      </c>
      <c r="B69" s="31">
        <f>VLOOKUP(A69,Master!$A:$H,2,FALSE)</f>
        <v>41293</v>
      </c>
      <c r="C69" s="65">
        <f>VLOOKUP(A69,Master!$A:$H,3,FALSE)</f>
        <v>0.58333333333333304</v>
      </c>
      <c r="D69" s="31" t="str">
        <f>VLOOKUP(A69,Master!$A:$H,4,FALSE)</f>
        <v>STM</v>
      </c>
      <c r="E69" s="31" t="s">
        <v>20</v>
      </c>
      <c r="F69" s="31" t="s">
        <v>15</v>
      </c>
      <c r="G69" s="66">
        <f>VLOOKUP(A69,Master!$A:$H,7,FALSE)</f>
        <v>6</v>
      </c>
      <c r="H69" s="31" t="str">
        <f>VLOOKUP(A69,Master!$A:$H,8,FALSE)</f>
        <v>Girls</v>
      </c>
      <c r="I69" s="5" t="str">
        <f t="shared" si="20"/>
        <v>OLA1IHM1</v>
      </c>
      <c r="J69" s="5" t="str">
        <f t="shared" si="21"/>
        <v>STMIHM1</v>
      </c>
      <c r="K69" s="5"/>
      <c r="L69" s="5"/>
    </row>
    <row r="70" spans="1:12" ht="12.6" customHeight="1" x14ac:dyDescent="0.15">
      <c r="A70" s="29" t="s">
        <v>933</v>
      </c>
      <c r="B70" s="31">
        <f>VLOOKUP(A70,Master!$A:$H,2,FALSE)</f>
        <v>41293</v>
      </c>
      <c r="C70" s="65">
        <f>VLOOKUP(A70,Master!$A:$H,3,FALSE)</f>
        <v>0.45833333333333298</v>
      </c>
      <c r="D70" s="31" t="str">
        <f>VLOOKUP(A70,Master!$A:$H,4,FALSE)</f>
        <v>SJN</v>
      </c>
      <c r="E70" s="31" t="s">
        <v>7</v>
      </c>
      <c r="F70" s="31" t="s">
        <v>17</v>
      </c>
      <c r="G70" s="66">
        <f>VLOOKUP(A70,Master!$A:$H,7,FALSE)</f>
        <v>6</v>
      </c>
      <c r="H70" s="31" t="str">
        <f>VLOOKUP(A70,Master!$A:$H,8,FALSE)</f>
        <v>Girls</v>
      </c>
      <c r="I70" s="5" t="str">
        <f t="shared" si="20"/>
        <v>BRG1BYE</v>
      </c>
      <c r="J70" s="5" t="str">
        <f t="shared" si="21"/>
        <v>SJNBYE</v>
      </c>
      <c r="K70" s="5"/>
      <c r="L70" s="5"/>
    </row>
    <row r="71" spans="1:12" ht="12.6" customHeight="1" x14ac:dyDescent="0.15">
      <c r="A71" s="29" t="s">
        <v>934</v>
      </c>
      <c r="B71" s="31">
        <f>VLOOKUP(A71,Master!$A:$H,2,FALSE)</f>
        <v>41294</v>
      </c>
      <c r="C71" s="65">
        <f>VLOOKUP(A71,Master!$A:$H,3,FALSE)</f>
        <v>0.70833333333333304</v>
      </c>
      <c r="D71" s="31" t="str">
        <f>VLOOKUP(A71,Master!$A:$H,4,FALSE)</f>
        <v>CTK</v>
      </c>
      <c r="E71" s="31" t="s">
        <v>22</v>
      </c>
      <c r="F71" s="31" t="s">
        <v>18</v>
      </c>
      <c r="G71" s="66">
        <f>VLOOKUP(A71,Master!$A:$H,7,FALSE)</f>
        <v>6</v>
      </c>
      <c r="H71" s="31" t="str">
        <f>VLOOKUP(A71,Master!$A:$H,8,FALSE)</f>
        <v>Girls</v>
      </c>
      <c r="I71" s="5" t="str">
        <f t="shared" si="20"/>
        <v>STM2STM1</v>
      </c>
      <c r="J71" s="5" t="str">
        <f t="shared" si="21"/>
        <v>CTKSTM1</v>
      </c>
      <c r="K71" s="5"/>
      <c r="L71" s="5"/>
    </row>
    <row r="72" spans="1:12" ht="12.6" customHeight="1" x14ac:dyDescent="0.15">
      <c r="A72" s="29" t="s">
        <v>935</v>
      </c>
      <c r="B72" s="31">
        <f>VLOOKUP(A72,Master!$A:$H,2,FALSE)</f>
        <v>41293</v>
      </c>
      <c r="C72" s="65">
        <f>VLOOKUP(A72,Master!$A:$H,3,FALSE)</f>
        <v>0.58333333333333304</v>
      </c>
      <c r="D72" s="31" t="str">
        <f>VLOOKUP(A72,Master!$A:$H,4,FALSE)</f>
        <v>HSP</v>
      </c>
      <c r="E72" s="31" t="s">
        <v>4</v>
      </c>
      <c r="F72" s="31" t="s">
        <v>42</v>
      </c>
      <c r="G72" s="66">
        <f>VLOOKUP(A72,Master!$A:$H,7,FALSE)</f>
        <v>6</v>
      </c>
      <c r="H72" s="31" t="str">
        <f>VLOOKUP(A72,Master!$A:$H,8,FALSE)</f>
        <v>Girls</v>
      </c>
      <c r="I72" s="5" t="str">
        <f t="shared" si="20"/>
        <v>CTK1HSP1</v>
      </c>
      <c r="J72" s="5" t="str">
        <f t="shared" si="21"/>
        <v>HSPHSP1</v>
      </c>
      <c r="K72" s="5"/>
      <c r="L72" s="5"/>
    </row>
    <row r="73" spans="1:12" ht="12" customHeight="1" x14ac:dyDescent="0.15">
      <c r="A73" s="29" t="s">
        <v>936</v>
      </c>
      <c r="B73" s="31">
        <f>VLOOKUP(A73,Master!$A:$H,2,FALSE)</f>
        <v>41293</v>
      </c>
      <c r="C73" s="65">
        <f>VLOOKUP(A73,Master!$A:$H,3,FALSE)</f>
        <v>0.58333333333333304</v>
      </c>
      <c r="D73" s="31" t="str">
        <f>VLOOKUP(A73,Master!$A:$H,4,FALSE)</f>
        <v>JUD</v>
      </c>
      <c r="E73" s="31" t="s">
        <v>48</v>
      </c>
      <c r="F73" s="31" t="s">
        <v>43</v>
      </c>
      <c r="G73" s="66">
        <f>VLOOKUP(A73,Master!$A:$H,7,FALSE)</f>
        <v>6</v>
      </c>
      <c r="H73" s="31" t="str">
        <f>VLOOKUP(A73,Master!$A:$H,8,FALSE)</f>
        <v>Girls</v>
      </c>
      <c r="I73" s="5" t="str">
        <f t="shared" si="20"/>
        <v>NDA1JOE1</v>
      </c>
      <c r="J73" s="5" t="str">
        <f t="shared" si="21"/>
        <v>JUDJOE1</v>
      </c>
      <c r="K73" s="5"/>
      <c r="L73" s="5"/>
    </row>
    <row r="74" spans="1:12" ht="12.6" customHeight="1" x14ac:dyDescent="0.15">
      <c r="A74" s="29" t="s">
        <v>937</v>
      </c>
      <c r="B74" s="31">
        <f>VLOOKUP(A74,Master!$A:$H,2,FALSE)</f>
        <v>41300</v>
      </c>
      <c r="C74" s="65">
        <f>VLOOKUP(A74,Master!$A:$H,3,FALSE)</f>
        <v>0.58333333333333337</v>
      </c>
      <c r="D74" s="31" t="str">
        <f>VLOOKUP(A74,Master!$A:$H,4,FALSE)</f>
        <v>IHM</v>
      </c>
      <c r="E74" s="31" t="s">
        <v>16</v>
      </c>
      <c r="F74" s="31" t="s">
        <v>22</v>
      </c>
      <c r="G74" s="66">
        <f>VLOOKUP(A74,Master!$A:$H,7,FALSE)</f>
        <v>6</v>
      </c>
      <c r="H74" s="31" t="str">
        <f>VLOOKUP(A74,Master!$A:$H,8,FALSE)</f>
        <v>Girls</v>
      </c>
      <c r="I74" s="5" t="str">
        <f t="shared" si="20"/>
        <v>CTK2STM2</v>
      </c>
      <c r="J74" s="5" t="str">
        <f t="shared" si="21"/>
        <v>IHMSTM2</v>
      </c>
      <c r="K74" s="5"/>
      <c r="L74" s="5"/>
    </row>
    <row r="75" spans="1:12" ht="12.6" customHeight="1" x14ac:dyDescent="0.15">
      <c r="A75" s="29" t="s">
        <v>938</v>
      </c>
      <c r="B75" s="31">
        <f>VLOOKUP(A75,Master!$A:$H,2,FALSE)</f>
        <v>41300</v>
      </c>
      <c r="C75" s="65">
        <f>VLOOKUP(A75,Master!$A:$H,3,FALSE)</f>
        <v>0</v>
      </c>
      <c r="D75" s="31" t="str">
        <f>VLOOKUP(A75,Master!$A:$H,4,FALSE)</f>
        <v>BYE</v>
      </c>
      <c r="E75" s="31" t="s">
        <v>19</v>
      </c>
      <c r="F75" s="31" t="s">
        <v>14</v>
      </c>
      <c r="G75" s="66">
        <f>VLOOKUP(A75,Master!$A:$H,7,FALSE)</f>
        <v>6</v>
      </c>
      <c r="H75" s="31" t="str">
        <f>VLOOKUP(A75,Master!$A:$H,8,FALSE)</f>
        <v>Girls</v>
      </c>
      <c r="I75" s="5" t="str">
        <f t="shared" si="20"/>
        <v>SJN1SPC2</v>
      </c>
      <c r="J75" s="5" t="str">
        <f t="shared" si="21"/>
        <v>BYESPC2</v>
      </c>
      <c r="K75" s="5"/>
      <c r="L75" s="5"/>
    </row>
    <row r="76" spans="1:12" ht="12.6" customHeight="1" x14ac:dyDescent="0.15">
      <c r="A76" s="29" t="s">
        <v>939</v>
      </c>
      <c r="B76" s="31">
        <f>VLOOKUP(A76,Master!$A:$H,2,FALSE)</f>
        <v>41300</v>
      </c>
      <c r="C76" s="65">
        <f>VLOOKUP(A76,Master!$A:$H,3,FALSE)</f>
        <v>0.58333333333333404</v>
      </c>
      <c r="D76" s="31" t="str">
        <f>VLOOKUP(A76,Master!$A:$H,4,FALSE)</f>
        <v>SPC</v>
      </c>
      <c r="E76" s="31" t="s">
        <v>26</v>
      </c>
      <c r="F76" s="31" t="s">
        <v>24</v>
      </c>
      <c r="G76" s="66">
        <f>VLOOKUP(A76,Master!$A:$H,7,FALSE)</f>
        <v>6</v>
      </c>
      <c r="H76" s="31" t="str">
        <f>VLOOKUP(A76,Master!$A:$H,8,FALSE)</f>
        <v>Girls</v>
      </c>
      <c r="I76" s="5" t="str">
        <f t="shared" si="20"/>
        <v>SPC1JUD2</v>
      </c>
      <c r="J76" s="5" t="str">
        <f t="shared" si="21"/>
        <v>SPCJUD2</v>
      </c>
      <c r="K76" s="5"/>
      <c r="L76" s="5"/>
    </row>
    <row r="77" spans="1:12" ht="12.6" customHeight="1" x14ac:dyDescent="0.15">
      <c r="A77" s="29" t="s">
        <v>940</v>
      </c>
      <c r="B77" s="31">
        <f>VLOOKUP(A77,Master!$A:$H,2,FALSE)</f>
        <v>41300</v>
      </c>
      <c r="C77" s="65">
        <f>VLOOKUP(A77,Master!$A:$H,3,FALSE)</f>
        <v>0.75</v>
      </c>
      <c r="D77" s="31" t="str">
        <f>VLOOKUP(A77,Master!$A:$H,4,FALSE)</f>
        <v>JOE</v>
      </c>
      <c r="E77" s="31" t="s">
        <v>15</v>
      </c>
      <c r="F77" s="31" t="s">
        <v>12</v>
      </c>
      <c r="G77" s="66">
        <f>VLOOKUP(A77,Master!$A:$H,7,FALSE)</f>
        <v>6</v>
      </c>
      <c r="H77" s="31" t="str">
        <f>VLOOKUP(A77,Master!$A:$H,8,FALSE)</f>
        <v>Girls</v>
      </c>
      <c r="I77" s="5" t="str">
        <f t="shared" si="20"/>
        <v>IHM1JUD1</v>
      </c>
      <c r="J77" s="5" t="str">
        <f t="shared" si="21"/>
        <v>JOEJUD1</v>
      </c>
      <c r="K77" s="5"/>
      <c r="L77" s="5"/>
    </row>
    <row r="78" spans="1:12" ht="12.6" customHeight="1" x14ac:dyDescent="0.15">
      <c r="A78" s="29" t="s">
        <v>941</v>
      </c>
      <c r="B78" s="31">
        <f>VLOOKUP(A78,Master!$A:$H,2,FALSE)</f>
        <v>41300</v>
      </c>
      <c r="C78" s="65">
        <f>VLOOKUP(A78,Master!$A:$H,3,FALSE)</f>
        <v>0.625</v>
      </c>
      <c r="D78" s="31" t="str">
        <f>VLOOKUP(A78,Master!$A:$H,4,FALSE)</f>
        <v>JUD</v>
      </c>
      <c r="E78" s="31" t="s">
        <v>20</v>
      </c>
      <c r="F78" s="31" t="s">
        <v>17</v>
      </c>
      <c r="G78" s="66">
        <f>VLOOKUP(A78,Master!$A:$H,7,FALSE)</f>
        <v>6</v>
      </c>
      <c r="H78" s="31" t="str">
        <f>VLOOKUP(A78,Master!$A:$H,8,FALSE)</f>
        <v>Girls</v>
      </c>
      <c r="I78" s="5" t="str">
        <f t="shared" si="20"/>
        <v>OLA1BYE</v>
      </c>
      <c r="J78" s="5" t="str">
        <f t="shared" si="21"/>
        <v>JUDBYE</v>
      </c>
      <c r="K78" s="5"/>
      <c r="L78" s="5"/>
    </row>
    <row r="79" spans="1:12" ht="12.6" customHeight="1" x14ac:dyDescent="0.15">
      <c r="A79" s="29" t="s">
        <v>942</v>
      </c>
      <c r="B79" s="31">
        <f>VLOOKUP(A79,Master!$A:$H,2,FALSE)</f>
        <v>41300</v>
      </c>
      <c r="C79" s="65">
        <f>VLOOKUP(A79,Master!$A:$H,3,FALSE)</f>
        <v>0.625</v>
      </c>
      <c r="D79" s="31" t="str">
        <f>VLOOKUP(A79,Master!$A:$H,4,FALSE)</f>
        <v>SJN</v>
      </c>
      <c r="E79" s="31" t="s">
        <v>43</v>
      </c>
      <c r="F79" s="31" t="s">
        <v>7</v>
      </c>
      <c r="G79" s="66">
        <f>VLOOKUP(A79,Master!$A:$H,7,FALSE)</f>
        <v>6</v>
      </c>
      <c r="H79" s="31" t="str">
        <f>VLOOKUP(A79,Master!$A:$H,8,FALSE)</f>
        <v>Girls</v>
      </c>
      <c r="I79" s="5" t="str">
        <f t="shared" si="20"/>
        <v>JOE1BRG1</v>
      </c>
      <c r="J79" s="5" t="str">
        <f t="shared" si="21"/>
        <v>SJNBRG1</v>
      </c>
      <c r="K79" s="5"/>
      <c r="L79" s="5"/>
    </row>
    <row r="80" spans="1:12" ht="12.6" customHeight="1" x14ac:dyDescent="0.15">
      <c r="A80" s="29" t="s">
        <v>943</v>
      </c>
      <c r="B80" s="31">
        <f>VLOOKUP(A80,Master!$A:$H,2,FALSE)</f>
        <v>41300</v>
      </c>
      <c r="C80" s="65">
        <f>VLOOKUP(A80,Master!$A:$H,3,FALSE)</f>
        <v>0.54166666666666696</v>
      </c>
      <c r="D80" s="31" t="str">
        <f>VLOOKUP(A80,Master!$A:$H,4,FALSE)</f>
        <v>HSP</v>
      </c>
      <c r="E80" s="31" t="s">
        <v>4</v>
      </c>
      <c r="F80" s="31" t="s">
        <v>18</v>
      </c>
      <c r="G80" s="66">
        <f>VLOOKUP(A80,Master!$A:$H,7,FALSE)</f>
        <v>6</v>
      </c>
      <c r="H80" s="31" t="str">
        <f>VLOOKUP(A80,Master!$A:$H,8,FALSE)</f>
        <v>Girls</v>
      </c>
      <c r="I80" s="5" t="str">
        <f t="shared" si="20"/>
        <v>CTK1STM1</v>
      </c>
      <c r="J80" s="5" t="str">
        <f t="shared" si="21"/>
        <v>HSPSTM1</v>
      </c>
      <c r="K80" s="5"/>
      <c r="L80" s="5"/>
    </row>
    <row r="81" spans="1:12" ht="12" customHeight="1" x14ac:dyDescent="0.15">
      <c r="A81" s="29" t="s">
        <v>944</v>
      </c>
      <c r="B81" s="31">
        <f>VLOOKUP(A81,Master!$A:$H,2,FALSE)</f>
        <v>41300</v>
      </c>
      <c r="C81" s="65">
        <f>VLOOKUP(A81,Master!$A:$H,3,FALSE)</f>
        <v>0.66666666666666696</v>
      </c>
      <c r="D81" s="31" t="str">
        <f>VLOOKUP(A81,Master!$A:$H,4,FALSE)</f>
        <v>STM</v>
      </c>
      <c r="E81" s="31" t="s">
        <v>42</v>
      </c>
      <c r="F81" s="31" t="s">
        <v>48</v>
      </c>
      <c r="G81" s="66">
        <f>VLOOKUP(A81,Master!$A:$H,7,FALSE)</f>
        <v>6</v>
      </c>
      <c r="H81" s="31" t="str">
        <f>VLOOKUP(A81,Master!$A:$H,8,FALSE)</f>
        <v>Girls</v>
      </c>
      <c r="I81" s="5" t="str">
        <f t="shared" si="20"/>
        <v>HSP1NDA1</v>
      </c>
      <c r="J81" s="5" t="str">
        <f t="shared" si="21"/>
        <v>STMNDA1</v>
      </c>
      <c r="K81" s="5"/>
      <c r="L81" s="5"/>
    </row>
    <row r="82" spans="1:12" ht="12.6" customHeight="1" x14ac:dyDescent="0.15">
      <c r="C82" s="11"/>
      <c r="G82" s="12"/>
    </row>
    <row r="83" spans="1:12" ht="12.6" customHeight="1" x14ac:dyDescent="0.15">
      <c r="C83" s="11"/>
      <c r="G83" s="12"/>
    </row>
    <row r="84" spans="1:12" ht="12.6" customHeight="1" x14ac:dyDescent="0.15">
      <c r="C84" s="11"/>
      <c r="G84" s="12"/>
    </row>
    <row r="85" spans="1:12" ht="12.6" customHeight="1" x14ac:dyDescent="0.15">
      <c r="C85" s="11"/>
      <c r="G85" s="12"/>
    </row>
    <row r="86" spans="1:12" ht="12.6" customHeight="1" x14ac:dyDescent="0.15">
      <c r="C86" s="11"/>
      <c r="G86" s="12"/>
    </row>
    <row r="87" spans="1:12" ht="12.6" customHeight="1" x14ac:dyDescent="0.15">
      <c r="C87" s="11"/>
      <c r="G87" s="12"/>
    </row>
    <row r="88" spans="1:12" ht="12.6" customHeight="1" x14ac:dyDescent="0.15">
      <c r="C88" s="11"/>
      <c r="G88" s="12"/>
    </row>
    <row r="89" spans="1:12" ht="12.6" customHeight="1" x14ac:dyDescent="0.15">
      <c r="C89" s="11"/>
      <c r="G89" s="12"/>
    </row>
    <row r="90" spans="1:12" ht="12.6" customHeight="1" x14ac:dyDescent="0.15">
      <c r="C90" s="11"/>
      <c r="G90" s="12"/>
    </row>
    <row r="91" spans="1:12" ht="12.6" customHeight="1" x14ac:dyDescent="0.15">
      <c r="C91" s="11"/>
      <c r="G91" s="12"/>
    </row>
    <row r="92" spans="1:12" ht="12.6" customHeight="1" x14ac:dyDescent="0.15">
      <c r="C92" s="11"/>
      <c r="G92" s="12"/>
    </row>
    <row r="93" spans="1:12" ht="12.6" customHeight="1" x14ac:dyDescent="0.15">
      <c r="C93" s="11"/>
      <c r="G93" s="12"/>
    </row>
    <row r="94" spans="1:12" ht="12.6" customHeight="1" x14ac:dyDescent="0.15">
      <c r="C94" s="11"/>
      <c r="G94" s="12"/>
    </row>
    <row r="95" spans="1:12" ht="12.6" customHeight="1" x14ac:dyDescent="0.15">
      <c r="C95" s="11"/>
      <c r="G95" s="12"/>
    </row>
    <row r="96" spans="1:12" ht="12.6" customHeight="1" x14ac:dyDescent="0.15">
      <c r="C96" s="11"/>
      <c r="G96" s="12"/>
    </row>
    <row r="97" spans="3:7" ht="12.6" customHeight="1" x14ac:dyDescent="0.15">
      <c r="C97" s="11"/>
      <c r="G97" s="12"/>
    </row>
    <row r="98" spans="3:7" ht="12.6" customHeight="1" x14ac:dyDescent="0.15">
      <c r="C98" s="11"/>
      <c r="G98" s="12"/>
    </row>
    <row r="99" spans="3:7" ht="12.6" customHeight="1" x14ac:dyDescent="0.15">
      <c r="C99" s="11"/>
      <c r="G99" s="12"/>
    </row>
    <row r="100" spans="3:7" ht="12.6" customHeight="1" x14ac:dyDescent="0.15">
      <c r="C100" s="11"/>
      <c r="G100" s="12"/>
    </row>
    <row r="101" spans="3:7" ht="12.6" customHeight="1" x14ac:dyDescent="0.15">
      <c r="C101" s="11"/>
      <c r="G101" s="12"/>
    </row>
    <row r="102" spans="3:7" ht="12.6" customHeight="1" x14ac:dyDescent="0.15">
      <c r="C102" s="11"/>
      <c r="G102" s="12"/>
    </row>
    <row r="103" spans="3:7" ht="12.6" customHeight="1" x14ac:dyDescent="0.15">
      <c r="C103" s="11"/>
      <c r="G103" s="12"/>
    </row>
    <row r="104" spans="3:7" ht="12.6" customHeight="1" x14ac:dyDescent="0.15">
      <c r="C104" s="11"/>
      <c r="G104" s="12"/>
    </row>
    <row r="105" spans="3:7" ht="12.6" customHeight="1" x14ac:dyDescent="0.15">
      <c r="C105" s="11"/>
      <c r="G105" s="12"/>
    </row>
  </sheetData>
  <mergeCells count="2">
    <mergeCell ref="P19:AE19"/>
    <mergeCell ref="N21:N36"/>
  </mergeCells>
  <conditionalFormatting sqref="P21:AE36">
    <cfRule type="cellIs" dxfId="12" priority="2" stopIfTrue="1" operator="greaterThan">
      <formula>1</formula>
    </cfRule>
  </conditionalFormatting>
  <conditionalFormatting sqref="P41:AE56">
    <cfRule type="cellIs" dxfId="11" priority="1" operator="greaterThan">
      <formula>1</formula>
    </cfRule>
  </conditionalFormatting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Master</vt:lpstr>
      <vt:lpstr>3B</vt:lpstr>
      <vt:lpstr>3G</vt:lpstr>
      <vt:lpstr>4B</vt:lpstr>
      <vt:lpstr>4G</vt:lpstr>
      <vt:lpstr>5B</vt:lpstr>
      <vt:lpstr>5G</vt:lpstr>
      <vt:lpstr>6B</vt:lpstr>
      <vt:lpstr>6G</vt:lpstr>
      <vt:lpstr>7B</vt:lpstr>
      <vt:lpstr>7G</vt:lpstr>
      <vt:lpstr>8B</vt:lpstr>
      <vt:lpstr>8G</vt:lpstr>
      <vt:lpstr>Sort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James R. Muller</cp:lastModifiedBy>
  <cp:lastPrinted>2011-10-16T21:27:34Z</cp:lastPrinted>
  <dcterms:created xsi:type="dcterms:W3CDTF">2002-11-08T20:03:42Z</dcterms:created>
  <dcterms:modified xsi:type="dcterms:W3CDTF">2013-08-26T17:05:36Z</dcterms:modified>
</cp:coreProperties>
</file>