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evaluacion\plantillas\"/>
    </mc:Choice>
  </mc:AlternateContent>
  <xr:revisionPtr revIDLastSave="0" documentId="13_ncr:1_{5A502E92-7407-4C0E-ABC3-235DBC4A105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lance" sheetId="1" r:id="rId1"/>
    <sheet name="Resultado" sheetId="2" r:id="rId2"/>
    <sheet name="Flujo" sheetId="3" r:id="rId3"/>
    <sheet name="ResumRatio" sheetId="4" r:id="rId4"/>
    <sheet name="Ratio" sheetId="5" r:id="rId5"/>
    <sheet name="PGU" sheetId="6" state="hidden" r:id="rId6"/>
    <sheet name="ROE" sheetId="7" state="hidden" r:id="rId7"/>
  </sheets>
  <definedNames>
    <definedName name="_xlnm.Print_Area" localSheetId="2">Flujo!$B$1:$G$55</definedName>
    <definedName name="_xlnm.Print_Area" localSheetId="3">ResumRatio!$B$1:$I$64</definedName>
  </definedNames>
  <calcPr calcId="191029"/>
</workbook>
</file>

<file path=xl/calcChain.xml><?xml version="1.0" encoding="utf-8"?>
<calcChain xmlns="http://schemas.openxmlformats.org/spreadsheetml/2006/main">
  <c r="P56" i="7" l="1"/>
  <c r="AI44" i="7"/>
  <c r="AK41" i="7"/>
  <c r="AJ41" i="7"/>
  <c r="AI41" i="7"/>
  <c r="AC43" i="7" s="1"/>
  <c r="AH41" i="7"/>
  <c r="AG41" i="7"/>
  <c r="AK33" i="7"/>
  <c r="AJ33" i="7"/>
  <c r="AI33" i="7"/>
  <c r="AH33" i="7"/>
  <c r="AG33" i="7"/>
  <c r="AK30" i="7"/>
  <c r="AJ30" i="7"/>
  <c r="AI30" i="7"/>
  <c r="AH30" i="7"/>
  <c r="AG30" i="7"/>
  <c r="W28" i="7"/>
  <c r="AK27" i="7"/>
  <c r="AJ27" i="7"/>
  <c r="AI27" i="7"/>
  <c r="AH27" i="7"/>
  <c r="AG27" i="7"/>
  <c r="AK23" i="7"/>
  <c r="AJ23" i="7"/>
  <c r="AI23" i="7"/>
  <c r="AH23" i="7"/>
  <c r="AG23" i="7"/>
  <c r="X23" i="7"/>
  <c r="V23" i="7"/>
  <c r="AK20" i="7"/>
  <c r="AJ20" i="7"/>
  <c r="AI20" i="7"/>
  <c r="AH20" i="7"/>
  <c r="AG20" i="7"/>
  <c r="AE19" i="7"/>
  <c r="AK17" i="7"/>
  <c r="AJ17" i="7"/>
  <c r="AI17" i="7"/>
  <c r="AC19" i="7" s="1"/>
  <c r="W16" i="7" s="1"/>
  <c r="AH17" i="7"/>
  <c r="AG17" i="7"/>
  <c r="AA19" i="7" s="1"/>
  <c r="AK14" i="7"/>
  <c r="AJ14" i="7"/>
  <c r="AI14" i="7"/>
  <c r="AH14" i="7"/>
  <c r="AG14" i="7"/>
  <c r="AE12" i="7"/>
  <c r="Y23" i="7" s="1"/>
  <c r="AD12" i="7"/>
  <c r="X28" i="7" s="1"/>
  <c r="AC12" i="7"/>
  <c r="W23" i="7" s="1"/>
  <c r="AB12" i="7"/>
  <c r="V28" i="7" s="1"/>
  <c r="AA12" i="7"/>
  <c r="U23" i="7" s="1"/>
  <c r="AK8" i="7"/>
  <c r="AJ8" i="7"/>
  <c r="AI8" i="7"/>
  <c r="AH8" i="7"/>
  <c r="AG8" i="7"/>
  <c r="AE8" i="7"/>
  <c r="AD8" i="7"/>
  <c r="AC8" i="7"/>
  <c r="AB8" i="7"/>
  <c r="AA8" i="7"/>
  <c r="Y8" i="7"/>
  <c r="X8" i="7"/>
  <c r="W8" i="7"/>
  <c r="V8" i="7"/>
  <c r="U8" i="7"/>
  <c r="S8" i="7"/>
  <c r="R8" i="7"/>
  <c r="Q8" i="7"/>
  <c r="P8" i="7"/>
  <c r="O8" i="7"/>
  <c r="M8" i="7"/>
  <c r="L8" i="7"/>
  <c r="K8" i="7"/>
  <c r="J8" i="7"/>
  <c r="I8" i="7"/>
  <c r="F8" i="7"/>
  <c r="E8" i="7"/>
  <c r="D8" i="7"/>
  <c r="C8" i="7"/>
  <c r="B8" i="7"/>
  <c r="B4" i="7"/>
  <c r="B3" i="7"/>
  <c r="B2" i="7"/>
  <c r="B1" i="7"/>
  <c r="X36" i="6"/>
  <c r="W36" i="6"/>
  <c r="V36" i="6"/>
  <c r="U36" i="6"/>
  <c r="T36" i="6"/>
  <c r="AD31" i="6"/>
  <c r="AC31" i="6"/>
  <c r="AB31" i="6"/>
  <c r="AA31" i="6"/>
  <c r="Z31" i="6"/>
  <c r="AD28" i="6"/>
  <c r="AC28" i="6"/>
  <c r="AB28" i="6"/>
  <c r="AA28" i="6"/>
  <c r="Z28" i="6"/>
  <c r="W28" i="6"/>
  <c r="Q32" i="6" s="1"/>
  <c r="AD25" i="6"/>
  <c r="AC25" i="6"/>
  <c r="AB25" i="6"/>
  <c r="AA25" i="6"/>
  <c r="U28" i="6" s="1"/>
  <c r="O32" i="6" s="1"/>
  <c r="Z25" i="6"/>
  <c r="AD20" i="6"/>
  <c r="AC20" i="6"/>
  <c r="AB20" i="6"/>
  <c r="AA20" i="6"/>
  <c r="Z20" i="6"/>
  <c r="P20" i="6"/>
  <c r="AD17" i="6"/>
  <c r="AC17" i="6"/>
  <c r="AB17" i="6"/>
  <c r="AA17" i="6"/>
  <c r="Z17" i="6"/>
  <c r="AD14" i="6"/>
  <c r="AC14" i="6"/>
  <c r="W18" i="6" s="1"/>
  <c r="AB14" i="6"/>
  <c r="AA14" i="6"/>
  <c r="U18" i="6" s="1"/>
  <c r="Z14" i="6"/>
  <c r="X11" i="6"/>
  <c r="R20" i="6" s="1"/>
  <c r="W11" i="6"/>
  <c r="Q24" i="6" s="1"/>
  <c r="V11" i="6"/>
  <c r="P24" i="6" s="1"/>
  <c r="U11" i="6"/>
  <c r="O20" i="6" s="1"/>
  <c r="T11" i="6"/>
  <c r="N20" i="6" s="1"/>
  <c r="AD8" i="6"/>
  <c r="AC8" i="6"/>
  <c r="AB8" i="6"/>
  <c r="AA8" i="6"/>
  <c r="Z8" i="6"/>
  <c r="X8" i="6"/>
  <c r="W8" i="6"/>
  <c r="V8" i="6"/>
  <c r="U8" i="6"/>
  <c r="T8" i="6"/>
  <c r="R8" i="6"/>
  <c r="Q8" i="6"/>
  <c r="P8" i="6"/>
  <c r="O8" i="6"/>
  <c r="N8" i="6"/>
  <c r="L8" i="6"/>
  <c r="K8" i="6"/>
  <c r="J8" i="6"/>
  <c r="I8" i="6"/>
  <c r="H8" i="6"/>
  <c r="F8" i="6"/>
  <c r="E8" i="6"/>
  <c r="D8" i="6"/>
  <c r="C8" i="6"/>
  <c r="B8" i="6"/>
  <c r="B4" i="6"/>
  <c r="B3" i="6"/>
  <c r="B2" i="6"/>
  <c r="B1" i="6"/>
  <c r="F951" i="5"/>
  <c r="H947" i="5"/>
  <c r="G947" i="5"/>
  <c r="F947" i="5"/>
  <c r="E947" i="5"/>
  <c r="P925" i="5"/>
  <c r="M925" i="5"/>
  <c r="J925" i="5"/>
  <c r="G925" i="5"/>
  <c r="D925" i="5"/>
  <c r="I890" i="5"/>
  <c r="H890" i="5"/>
  <c r="G890" i="5"/>
  <c r="F890" i="5"/>
  <c r="E890" i="5"/>
  <c r="I852" i="5"/>
  <c r="H852" i="5"/>
  <c r="G852" i="5"/>
  <c r="F852" i="5"/>
  <c r="E852" i="5"/>
  <c r="I820" i="5"/>
  <c r="H820" i="5"/>
  <c r="G820" i="5"/>
  <c r="F820" i="5"/>
  <c r="E820" i="5"/>
  <c r="I818" i="5"/>
  <c r="H818" i="5"/>
  <c r="G818" i="5"/>
  <c r="F818" i="5"/>
  <c r="E818" i="5"/>
  <c r="I788" i="5"/>
  <c r="H788" i="5"/>
  <c r="G788" i="5"/>
  <c r="F788" i="5"/>
  <c r="E788" i="5"/>
  <c r="I786" i="5"/>
  <c r="H786" i="5"/>
  <c r="G786" i="5"/>
  <c r="F786" i="5"/>
  <c r="E786" i="5"/>
  <c r="I756" i="5"/>
  <c r="H756" i="5"/>
  <c r="G756" i="5"/>
  <c r="F756" i="5"/>
  <c r="E756" i="5"/>
  <c r="I755" i="5"/>
  <c r="I757" i="5" s="1"/>
  <c r="I34" i="4" s="1"/>
  <c r="E755" i="5"/>
  <c r="E757" i="5" s="1"/>
  <c r="E34" i="4" s="1"/>
  <c r="I754" i="5"/>
  <c r="H754" i="5"/>
  <c r="G754" i="5"/>
  <c r="F754" i="5"/>
  <c r="E754" i="5"/>
  <c r="I719" i="5"/>
  <c r="H719" i="5"/>
  <c r="G719" i="5"/>
  <c r="F719" i="5"/>
  <c r="E719" i="5"/>
  <c r="F688" i="5"/>
  <c r="I686" i="5"/>
  <c r="H686" i="5"/>
  <c r="G686" i="5"/>
  <c r="F686" i="5"/>
  <c r="E686" i="5"/>
  <c r="I654" i="5"/>
  <c r="H654" i="5"/>
  <c r="G654" i="5"/>
  <c r="F654" i="5"/>
  <c r="E654" i="5"/>
  <c r="I616" i="5"/>
  <c r="H616" i="5"/>
  <c r="G616" i="5"/>
  <c r="F616" i="5"/>
  <c r="E616" i="5"/>
  <c r="I587" i="5"/>
  <c r="H587" i="5"/>
  <c r="G587" i="5"/>
  <c r="F587" i="5"/>
  <c r="E587" i="5"/>
  <c r="I586" i="5"/>
  <c r="H586" i="5"/>
  <c r="G586" i="5"/>
  <c r="F586" i="5"/>
  <c r="E586" i="5"/>
  <c r="I552" i="5"/>
  <c r="H552" i="5"/>
  <c r="G552" i="5"/>
  <c r="F552" i="5"/>
  <c r="E552" i="5"/>
  <c r="I551" i="5"/>
  <c r="H551" i="5"/>
  <c r="G551" i="5"/>
  <c r="F551" i="5"/>
  <c r="E551" i="5"/>
  <c r="I517" i="5"/>
  <c r="H517" i="5"/>
  <c r="G517" i="5"/>
  <c r="F517" i="5"/>
  <c r="E517" i="5"/>
  <c r="I516" i="5"/>
  <c r="H516" i="5"/>
  <c r="G516" i="5"/>
  <c r="F516" i="5"/>
  <c r="E516" i="5"/>
  <c r="I478" i="5"/>
  <c r="H478" i="5"/>
  <c r="G478" i="5"/>
  <c r="F478" i="5"/>
  <c r="E478" i="5"/>
  <c r="I477" i="5"/>
  <c r="H477" i="5"/>
  <c r="G477" i="5"/>
  <c r="F477" i="5"/>
  <c r="E477" i="5"/>
  <c r="I447" i="5"/>
  <c r="I448" i="5" s="1"/>
  <c r="I588" i="5" s="1"/>
  <c r="I589" i="5" s="1"/>
  <c r="H447" i="5"/>
  <c r="G447" i="5"/>
  <c r="G448" i="5" s="1"/>
  <c r="G588" i="5" s="1"/>
  <c r="G589" i="5" s="1"/>
  <c r="F447" i="5"/>
  <c r="E447" i="5"/>
  <c r="E448" i="5" s="1"/>
  <c r="E588" i="5" s="1"/>
  <c r="E589" i="5" s="1"/>
  <c r="I446" i="5"/>
  <c r="H446" i="5"/>
  <c r="G446" i="5"/>
  <c r="F446" i="5"/>
  <c r="E446" i="5"/>
  <c r="I445" i="5"/>
  <c r="H445" i="5"/>
  <c r="G445" i="5"/>
  <c r="F445" i="5"/>
  <c r="E445" i="5"/>
  <c r="I413" i="5"/>
  <c r="H413" i="5"/>
  <c r="H414" i="5" s="1"/>
  <c r="H553" i="5" s="1"/>
  <c r="H554" i="5" s="1"/>
  <c r="G413" i="5"/>
  <c r="F413" i="5"/>
  <c r="F414" i="5" s="1"/>
  <c r="F553" i="5" s="1"/>
  <c r="F554" i="5" s="1"/>
  <c r="E413" i="5"/>
  <c r="I412" i="5"/>
  <c r="H412" i="5"/>
  <c r="G412" i="5"/>
  <c r="F412" i="5"/>
  <c r="E412" i="5"/>
  <c r="I411" i="5"/>
  <c r="H411" i="5"/>
  <c r="G411" i="5"/>
  <c r="F411" i="5"/>
  <c r="E411" i="5"/>
  <c r="H379" i="5"/>
  <c r="H518" i="5" s="1"/>
  <c r="H519" i="5" s="1"/>
  <c r="H618" i="5" s="1"/>
  <c r="I378" i="5"/>
  <c r="H378" i="5"/>
  <c r="G378" i="5"/>
  <c r="F378" i="5"/>
  <c r="F379" i="5" s="1"/>
  <c r="F518" i="5" s="1"/>
  <c r="F519" i="5" s="1"/>
  <c r="E378" i="5"/>
  <c r="I377" i="5"/>
  <c r="H377" i="5"/>
  <c r="G377" i="5"/>
  <c r="F377" i="5"/>
  <c r="E377" i="5"/>
  <c r="I376" i="5"/>
  <c r="H376" i="5"/>
  <c r="G376" i="5"/>
  <c r="F376" i="5"/>
  <c r="E376" i="5"/>
  <c r="I348" i="5"/>
  <c r="I22" i="4" s="1"/>
  <c r="I347" i="5"/>
  <c r="H347" i="5"/>
  <c r="G347" i="5"/>
  <c r="F347" i="5"/>
  <c r="E347" i="5"/>
  <c r="I346" i="5"/>
  <c r="G346" i="5"/>
  <c r="G348" i="5" s="1"/>
  <c r="G22" i="4" s="1"/>
  <c r="E346" i="5"/>
  <c r="E348" i="5" s="1"/>
  <c r="E22" i="4" s="1"/>
  <c r="I345" i="5"/>
  <c r="H345" i="5"/>
  <c r="G345" i="5"/>
  <c r="F345" i="5"/>
  <c r="E345" i="5"/>
  <c r="I317" i="5"/>
  <c r="I318" i="5" s="1"/>
  <c r="I21" i="4" s="1"/>
  <c r="H317" i="5"/>
  <c r="G317" i="5"/>
  <c r="F317" i="5"/>
  <c r="E317" i="5"/>
  <c r="E318" i="5" s="1"/>
  <c r="E21" i="4" s="1"/>
  <c r="I316" i="5"/>
  <c r="H316" i="5"/>
  <c r="G316" i="5"/>
  <c r="F316" i="5"/>
  <c r="E316" i="5"/>
  <c r="I315" i="5"/>
  <c r="H315" i="5"/>
  <c r="G315" i="5"/>
  <c r="F315" i="5"/>
  <c r="E315" i="5"/>
  <c r="I282" i="5"/>
  <c r="H282" i="5"/>
  <c r="G282" i="5"/>
  <c r="F282" i="5"/>
  <c r="E282" i="5"/>
  <c r="F248" i="5"/>
  <c r="I247" i="5"/>
  <c r="H247" i="5"/>
  <c r="G247" i="5"/>
  <c r="F247" i="5"/>
  <c r="E247" i="5"/>
  <c r="F211" i="5"/>
  <c r="E211" i="5"/>
  <c r="G210" i="5"/>
  <c r="I209" i="5"/>
  <c r="H209" i="5"/>
  <c r="G209" i="5"/>
  <c r="F209" i="5"/>
  <c r="E209" i="5"/>
  <c r="I178" i="5"/>
  <c r="H178" i="5"/>
  <c r="G178" i="5"/>
  <c r="F178" i="5"/>
  <c r="E178" i="5"/>
  <c r="I177" i="5"/>
  <c r="H177" i="5"/>
  <c r="G177" i="5"/>
  <c r="F177" i="5"/>
  <c r="E177" i="5"/>
  <c r="I145" i="5"/>
  <c r="I147" i="5" s="1"/>
  <c r="H145" i="5"/>
  <c r="H147" i="5" s="1"/>
  <c r="H179" i="5" s="1"/>
  <c r="G145" i="5"/>
  <c r="G147" i="5" s="1"/>
  <c r="F145" i="5"/>
  <c r="F147" i="5" s="1"/>
  <c r="E145" i="5"/>
  <c r="E147" i="5" s="1"/>
  <c r="I144" i="5"/>
  <c r="H144" i="5"/>
  <c r="G144" i="5"/>
  <c r="F144" i="5"/>
  <c r="E144" i="5"/>
  <c r="I111" i="5"/>
  <c r="H111" i="5"/>
  <c r="G111" i="5"/>
  <c r="F111" i="5"/>
  <c r="E111" i="5"/>
  <c r="I79" i="5"/>
  <c r="H79" i="5"/>
  <c r="G79" i="5"/>
  <c r="F79" i="5"/>
  <c r="E79" i="5"/>
  <c r="I78" i="5"/>
  <c r="H78" i="5"/>
  <c r="G78" i="5"/>
  <c r="F78" i="5"/>
  <c r="E78" i="5"/>
  <c r="F47" i="5"/>
  <c r="I45" i="5"/>
  <c r="H45" i="5"/>
  <c r="G45" i="5"/>
  <c r="F45" i="5"/>
  <c r="E45" i="5"/>
  <c r="I12" i="5"/>
  <c r="H12" i="5"/>
  <c r="E12" i="5"/>
  <c r="I10" i="5"/>
  <c r="H10" i="5"/>
  <c r="G10" i="5"/>
  <c r="F10" i="5"/>
  <c r="E10" i="5"/>
  <c r="C4" i="5"/>
  <c r="C3" i="5"/>
  <c r="C2" i="5"/>
  <c r="C1" i="5"/>
  <c r="D14" i="4"/>
  <c r="D13" i="4"/>
  <c r="I8" i="4"/>
  <c r="H8" i="4"/>
  <c r="G8" i="4"/>
  <c r="F8" i="4"/>
  <c r="E8" i="4"/>
  <c r="C4" i="4"/>
  <c r="C3" i="4"/>
  <c r="C2" i="4"/>
  <c r="C1" i="4"/>
  <c r="G54" i="3"/>
  <c r="H952" i="5" s="1"/>
  <c r="F54" i="3"/>
  <c r="G952" i="5" s="1"/>
  <c r="E54" i="3"/>
  <c r="F952" i="5" s="1"/>
  <c r="D54" i="3"/>
  <c r="E952" i="5" s="1"/>
  <c r="G51" i="3"/>
  <c r="H951" i="5" s="1"/>
  <c r="F51" i="3"/>
  <c r="G951" i="5" s="1"/>
  <c r="E51" i="3"/>
  <c r="D51" i="3"/>
  <c r="E951" i="5" s="1"/>
  <c r="G47" i="3"/>
  <c r="F47" i="3"/>
  <c r="E47" i="3"/>
  <c r="D47" i="3"/>
  <c r="G46" i="3"/>
  <c r="F46" i="3"/>
  <c r="E46" i="3"/>
  <c r="D46" i="3"/>
  <c r="G45" i="3"/>
  <c r="F45" i="3"/>
  <c r="E45" i="3"/>
  <c r="D45" i="3"/>
  <c r="G44" i="3"/>
  <c r="F44" i="3"/>
  <c r="E44" i="3"/>
  <c r="D44" i="3"/>
  <c r="G41" i="3"/>
  <c r="F41" i="3"/>
  <c r="E41" i="3"/>
  <c r="D41" i="3"/>
  <c r="G40" i="3"/>
  <c r="F40" i="3"/>
  <c r="F49" i="3" s="1"/>
  <c r="G950" i="5" s="1"/>
  <c r="E40" i="3"/>
  <c r="E49" i="3" s="1"/>
  <c r="F950" i="5" s="1"/>
  <c r="D40" i="3"/>
  <c r="D49" i="3" s="1"/>
  <c r="E950" i="5" s="1"/>
  <c r="G36" i="3"/>
  <c r="F36" i="3"/>
  <c r="E36" i="3"/>
  <c r="D36" i="3"/>
  <c r="G35" i="3"/>
  <c r="F35" i="3"/>
  <c r="E35" i="3"/>
  <c r="D35" i="3"/>
  <c r="G34" i="3"/>
  <c r="F34" i="3"/>
  <c r="E34" i="3"/>
  <c r="D34" i="3"/>
  <c r="G33" i="3"/>
  <c r="G38" i="3" s="1"/>
  <c r="H949" i="5" s="1"/>
  <c r="F33" i="3"/>
  <c r="F38" i="3" s="1"/>
  <c r="G949" i="5" s="1"/>
  <c r="E33" i="3"/>
  <c r="D33" i="3"/>
  <c r="D38" i="3" s="1"/>
  <c r="E949" i="5" s="1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3" i="3"/>
  <c r="G29" i="3" s="1"/>
  <c r="F23" i="3"/>
  <c r="F29" i="3" s="1"/>
  <c r="E23" i="3"/>
  <c r="E29" i="3" s="1"/>
  <c r="D23" i="3"/>
  <c r="D29" i="3" s="1"/>
  <c r="G20" i="3"/>
  <c r="F20" i="3"/>
  <c r="E20" i="3"/>
  <c r="D20" i="3"/>
  <c r="G19" i="3"/>
  <c r="F19" i="3"/>
  <c r="E19" i="3"/>
  <c r="D19" i="3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G21" i="3" s="1"/>
  <c r="F15" i="3"/>
  <c r="F21" i="3" s="1"/>
  <c r="E15" i="3"/>
  <c r="E21" i="3" s="1"/>
  <c r="D15" i="3"/>
  <c r="D21" i="3" s="1"/>
  <c r="G12" i="3"/>
  <c r="F12" i="3"/>
  <c r="E12" i="3"/>
  <c r="D12" i="3"/>
  <c r="G11" i="3"/>
  <c r="F11" i="3"/>
  <c r="E11" i="3"/>
  <c r="D11" i="3"/>
  <c r="G8" i="3"/>
  <c r="F8" i="3"/>
  <c r="E8" i="3"/>
  <c r="D8" i="3"/>
  <c r="C4" i="3"/>
  <c r="H29" i="2"/>
  <c r="G29" i="2"/>
  <c r="F29" i="2"/>
  <c r="E29" i="2"/>
  <c r="D29" i="2"/>
  <c r="H17" i="2"/>
  <c r="G10" i="3" s="1"/>
  <c r="F17" i="2"/>
  <c r="G787" i="5" s="1"/>
  <c r="G789" i="5" s="1"/>
  <c r="G35" i="4" s="1"/>
  <c r="D17" i="2"/>
  <c r="D21" i="2" s="1"/>
  <c r="H13" i="2"/>
  <c r="G13" i="2"/>
  <c r="H755" i="5" s="1"/>
  <c r="H757" i="5" s="1"/>
  <c r="H34" i="4" s="1"/>
  <c r="F13" i="2"/>
  <c r="G755" i="5" s="1"/>
  <c r="G757" i="5" s="1"/>
  <c r="G34" i="4" s="1"/>
  <c r="E13" i="2"/>
  <c r="F346" i="5" s="1"/>
  <c r="D13" i="2"/>
  <c r="H8" i="2"/>
  <c r="G8" i="2"/>
  <c r="F8" i="2"/>
  <c r="E8" i="2"/>
  <c r="D8" i="2"/>
  <c r="C4" i="2"/>
  <c r="C3" i="2"/>
  <c r="C2" i="2"/>
  <c r="C1" i="2"/>
  <c r="H63" i="1"/>
  <c r="S56" i="7" s="1"/>
  <c r="G63" i="1"/>
  <c r="H284" i="5" s="1"/>
  <c r="F63" i="1"/>
  <c r="G284" i="5" s="1"/>
  <c r="E63" i="1"/>
  <c r="F210" i="5" s="1"/>
  <c r="D63" i="1"/>
  <c r="O56" i="7" s="1"/>
  <c r="H56" i="1"/>
  <c r="G56" i="1"/>
  <c r="G64" i="1" s="1"/>
  <c r="N932" i="5" s="1"/>
  <c r="H57" i="4" s="1"/>
  <c r="F56" i="1"/>
  <c r="E56" i="1"/>
  <c r="D56" i="1"/>
  <c r="H47" i="1"/>
  <c r="I248" i="5" s="1"/>
  <c r="G47" i="1"/>
  <c r="F47" i="1"/>
  <c r="G12" i="5" s="1"/>
  <c r="E47" i="1"/>
  <c r="F80" i="5" s="1"/>
  <c r="D47" i="1"/>
  <c r="E248" i="5" s="1"/>
  <c r="H37" i="1"/>
  <c r="G37" i="1"/>
  <c r="F37" i="1"/>
  <c r="E37" i="1"/>
  <c r="D37" i="1"/>
  <c r="H33" i="1"/>
  <c r="AK44" i="7" s="1"/>
  <c r="G33" i="1"/>
  <c r="AJ44" i="7" s="1"/>
  <c r="AD43" i="7" s="1"/>
  <c r="F33" i="1"/>
  <c r="E33" i="1"/>
  <c r="AH44" i="7" s="1"/>
  <c r="D33" i="1"/>
  <c r="AG44" i="7" s="1"/>
  <c r="H20" i="1"/>
  <c r="G20" i="1"/>
  <c r="F20" i="1"/>
  <c r="F34" i="1" s="1"/>
  <c r="E20" i="1"/>
  <c r="D20" i="1"/>
  <c r="E112" i="5" s="1"/>
  <c r="G13" i="3" l="1"/>
  <c r="AB19" i="7"/>
  <c r="F348" i="5"/>
  <c r="F22" i="4" s="1"/>
  <c r="D31" i="2"/>
  <c r="E38" i="3"/>
  <c r="F949" i="5" s="1"/>
  <c r="F179" i="5"/>
  <c r="F14" i="4"/>
  <c r="H14" i="4"/>
  <c r="V18" i="6"/>
  <c r="P15" i="6" s="1"/>
  <c r="J18" i="6" s="1"/>
  <c r="E787" i="5"/>
  <c r="E789" i="5" s="1"/>
  <c r="E35" i="4" s="1"/>
  <c r="AD19" i="7"/>
  <c r="X16" i="7" s="1"/>
  <c r="R20" i="7" s="1"/>
  <c r="T18" i="6"/>
  <c r="X18" i="6"/>
  <c r="Q20" i="7"/>
  <c r="D35" i="2"/>
  <c r="E720" i="5"/>
  <c r="I14" i="4"/>
  <c r="I179" i="5"/>
  <c r="I180" i="5" s="1"/>
  <c r="I15" i="4" s="1"/>
  <c r="E14" i="4"/>
  <c r="E179" i="5"/>
  <c r="E180" i="5" s="1"/>
  <c r="E15" i="4" s="1"/>
  <c r="G14" i="4"/>
  <c r="G179" i="5"/>
  <c r="I787" i="5"/>
  <c r="I789" i="5" s="1"/>
  <c r="I35" i="4" s="1"/>
  <c r="N24" i="6"/>
  <c r="R24" i="6"/>
  <c r="G17" i="2"/>
  <c r="F21" i="2"/>
  <c r="F31" i="2" s="1"/>
  <c r="E10" i="3"/>
  <c r="E13" i="3" s="1"/>
  <c r="E31" i="3" s="1"/>
  <c r="H346" i="5"/>
  <c r="H348" i="5" s="1"/>
  <c r="H22" i="4" s="1"/>
  <c r="G379" i="5"/>
  <c r="G518" i="5" s="1"/>
  <c r="G519" i="5" s="1"/>
  <c r="G25" i="4" s="1"/>
  <c r="G414" i="5"/>
  <c r="G553" i="5" s="1"/>
  <c r="G554" i="5" s="1"/>
  <c r="G619" i="5" s="1"/>
  <c r="H448" i="5"/>
  <c r="H588" i="5" s="1"/>
  <c r="H589" i="5" s="1"/>
  <c r="F755" i="5"/>
  <c r="F757" i="5" s="1"/>
  <c r="F34" i="4" s="1"/>
  <c r="Q15" i="6"/>
  <c r="K18" i="6" s="1"/>
  <c r="Q20" i="6"/>
  <c r="O24" i="6"/>
  <c r="F180" i="5"/>
  <c r="F15" i="4" s="1"/>
  <c r="N15" i="6"/>
  <c r="H18" i="6" s="1"/>
  <c r="R15" i="6"/>
  <c r="L18" i="6" s="1"/>
  <c r="I27" i="6"/>
  <c r="K27" i="6"/>
  <c r="E22" i="6" s="1"/>
  <c r="U16" i="7"/>
  <c r="O20" i="7" s="1"/>
  <c r="Y16" i="7"/>
  <c r="S20" i="7" s="1"/>
  <c r="U28" i="7"/>
  <c r="Y28" i="7"/>
  <c r="H180" i="5"/>
  <c r="H15" i="4" s="1"/>
  <c r="E17" i="2"/>
  <c r="H21" i="2"/>
  <c r="H31" i="2" s="1"/>
  <c r="G180" i="5"/>
  <c r="G15" i="4" s="1"/>
  <c r="E379" i="5"/>
  <c r="E518" i="5" s="1"/>
  <c r="E519" i="5" s="1"/>
  <c r="I379" i="5"/>
  <c r="I518" i="5" s="1"/>
  <c r="I519" i="5" s="1"/>
  <c r="E414" i="5"/>
  <c r="E553" i="5" s="1"/>
  <c r="E554" i="5" s="1"/>
  <c r="I414" i="5"/>
  <c r="I553" i="5" s="1"/>
  <c r="I554" i="5" s="1"/>
  <c r="I619" i="5" s="1"/>
  <c r="F448" i="5"/>
  <c r="F588" i="5" s="1"/>
  <c r="F589" i="5" s="1"/>
  <c r="O15" i="6"/>
  <c r="I18" i="6" s="1"/>
  <c r="V16" i="7"/>
  <c r="P20" i="7" s="1"/>
  <c r="G49" i="3"/>
  <c r="H950" i="5" s="1"/>
  <c r="E284" i="5"/>
  <c r="H210" i="5"/>
  <c r="F284" i="5"/>
  <c r="G688" i="5"/>
  <c r="Q56" i="7"/>
  <c r="F212" i="5"/>
  <c r="F18" i="4" s="1"/>
  <c r="E210" i="5"/>
  <c r="E212" i="5" s="1"/>
  <c r="E18" i="4" s="1"/>
  <c r="I210" i="5"/>
  <c r="H688" i="5"/>
  <c r="R56" i="7"/>
  <c r="I284" i="5"/>
  <c r="D64" i="1"/>
  <c r="H64" i="1"/>
  <c r="E688" i="5"/>
  <c r="I688" i="5"/>
  <c r="E936" i="5"/>
  <c r="E58" i="4" s="1"/>
  <c r="E928" i="5"/>
  <c r="E56" i="4" s="1"/>
  <c r="Q932" i="5"/>
  <c r="I57" i="4" s="1"/>
  <c r="Q928" i="5"/>
  <c r="I56" i="4" s="1"/>
  <c r="I211" i="5"/>
  <c r="I212" i="5" s="1"/>
  <c r="I18" i="4" s="1"/>
  <c r="N928" i="5"/>
  <c r="H56" i="4" s="1"/>
  <c r="E63" i="4"/>
  <c r="G80" i="5"/>
  <c r="E81" i="5"/>
  <c r="E12" i="4" s="1"/>
  <c r="H80" i="5"/>
  <c r="G248" i="5"/>
  <c r="E932" i="5"/>
  <c r="E57" i="4" s="1"/>
  <c r="E59" i="4" s="1"/>
  <c r="N936" i="5"/>
  <c r="H58" i="4" s="1"/>
  <c r="H63" i="4" s="1"/>
  <c r="E64" i="1"/>
  <c r="F12" i="5"/>
  <c r="H47" i="5"/>
  <c r="F81" i="5"/>
  <c r="F12" i="4" s="1"/>
  <c r="E80" i="5"/>
  <c r="I80" i="5"/>
  <c r="G211" i="5"/>
  <c r="G212" i="5" s="1"/>
  <c r="G18" i="4" s="1"/>
  <c r="H248" i="5"/>
  <c r="G318" i="5"/>
  <c r="G21" i="4" s="1"/>
  <c r="Q936" i="5"/>
  <c r="I58" i="4" s="1"/>
  <c r="H81" i="5"/>
  <c r="H12" i="4" s="1"/>
  <c r="G31" i="3"/>
  <c r="G53" i="3" s="1"/>
  <c r="G55" i="3" s="1"/>
  <c r="G56" i="3" s="1"/>
  <c r="G47" i="5"/>
  <c r="I81" i="5"/>
  <c r="I12" i="4" s="1"/>
  <c r="F318" i="5"/>
  <c r="F21" i="4" s="1"/>
  <c r="F64" i="1"/>
  <c r="K928" i="5" s="1"/>
  <c r="G56" i="4" s="1"/>
  <c r="E47" i="5"/>
  <c r="I47" i="5"/>
  <c r="G81" i="5"/>
  <c r="G12" i="4" s="1"/>
  <c r="H211" i="5"/>
  <c r="H212" i="5" s="1"/>
  <c r="H18" i="4" s="1"/>
  <c r="H318" i="5"/>
  <c r="H21" i="4" s="1"/>
  <c r="AA43" i="7"/>
  <c r="AB43" i="7"/>
  <c r="AE43" i="7"/>
  <c r="E34" i="1"/>
  <c r="F249" i="5" s="1"/>
  <c r="F250" i="5" s="1"/>
  <c r="F19" i="4" s="1"/>
  <c r="E618" i="5"/>
  <c r="E25" i="4"/>
  <c r="F617" i="5"/>
  <c r="F27" i="4"/>
  <c r="V28" i="6"/>
  <c r="P32" i="6" s="1"/>
  <c r="J27" i="6" s="1"/>
  <c r="D22" i="6" s="1"/>
  <c r="E893" i="5"/>
  <c r="E49" i="4" s="1"/>
  <c r="E13" i="4"/>
  <c r="G721" i="5"/>
  <c r="G656" i="5"/>
  <c r="J932" i="5"/>
  <c r="G53" i="4" s="1"/>
  <c r="G283" i="5"/>
  <c r="G285" i="5" s="1"/>
  <c r="G479" i="5"/>
  <c r="G480" i="5" s="1"/>
  <c r="G856" i="5" s="1"/>
  <c r="G249" i="5"/>
  <c r="G250" i="5" s="1"/>
  <c r="G19" i="4" s="1"/>
  <c r="F26" i="4"/>
  <c r="F619" i="5"/>
  <c r="E617" i="5"/>
  <c r="E27" i="4"/>
  <c r="G617" i="5"/>
  <c r="G27" i="4"/>
  <c r="AK36" i="7"/>
  <c r="I112" i="5"/>
  <c r="F618" i="5"/>
  <c r="F25" i="4"/>
  <c r="H619" i="5"/>
  <c r="H26" i="4"/>
  <c r="F479" i="5"/>
  <c r="F480" i="5" s="1"/>
  <c r="F856" i="5" s="1"/>
  <c r="F656" i="5"/>
  <c r="H25" i="4"/>
  <c r="I11" i="5"/>
  <c r="I13" i="5" s="1"/>
  <c r="I10" i="4" s="1"/>
  <c r="I46" i="5"/>
  <c r="I48" i="5" s="1"/>
  <c r="I11" i="4" s="1"/>
  <c r="I618" i="5"/>
  <c r="I25" i="4"/>
  <c r="H27" i="4"/>
  <c r="H617" i="5"/>
  <c r="I617" i="5"/>
  <c r="I27" i="4"/>
  <c r="E619" i="5"/>
  <c r="E26" i="4"/>
  <c r="E46" i="5"/>
  <c r="E48" i="5" s="1"/>
  <c r="E11" i="4" s="1"/>
  <c r="E11" i="5"/>
  <c r="E13" i="5" s="1"/>
  <c r="E10" i="4" s="1"/>
  <c r="AG36" i="7"/>
  <c r="AA32" i="7" s="1"/>
  <c r="U38" i="7" s="1"/>
  <c r="H34" i="1"/>
  <c r="P928" i="5" s="1"/>
  <c r="I52" i="4" s="1"/>
  <c r="J928" i="5"/>
  <c r="G52" i="4" s="1"/>
  <c r="G46" i="5"/>
  <c r="G48" i="5" s="1"/>
  <c r="G11" i="4" s="1"/>
  <c r="G11" i="5"/>
  <c r="G13" i="5" s="1"/>
  <c r="G10" i="4" s="1"/>
  <c r="AI36" i="7"/>
  <c r="AC32" i="7" s="1"/>
  <c r="W38" i="7" s="1"/>
  <c r="G112" i="5"/>
  <c r="D34" i="1"/>
  <c r="D928" i="5" s="1"/>
  <c r="E52" i="4" s="1"/>
  <c r="G26" i="4"/>
  <c r="I26" i="4"/>
  <c r="AE32" i="7"/>
  <c r="Y38" i="7" s="1"/>
  <c r="AJ36" i="7"/>
  <c r="AD32" i="7" s="1"/>
  <c r="X38" i="7" s="1"/>
  <c r="H112" i="5"/>
  <c r="H46" i="5"/>
  <c r="H48" i="5" s="1"/>
  <c r="H11" i="4" s="1"/>
  <c r="H11" i="5"/>
  <c r="H13" i="5" s="1"/>
  <c r="H10" i="4" s="1"/>
  <c r="F112" i="5"/>
  <c r="F46" i="5"/>
  <c r="F48" i="5" s="1"/>
  <c r="F11" i="4" s="1"/>
  <c r="F11" i="5"/>
  <c r="F13" i="5" s="1"/>
  <c r="F10" i="4" s="1"/>
  <c r="AH36" i="7"/>
  <c r="AB32" i="7" s="1"/>
  <c r="V38" i="7" s="1"/>
  <c r="G928" i="5"/>
  <c r="F52" i="4" s="1"/>
  <c r="G34" i="1"/>
  <c r="T28" i="6"/>
  <c r="N32" i="6" s="1"/>
  <c r="H27" i="6" s="1"/>
  <c r="X28" i="6"/>
  <c r="R32" i="6" s="1"/>
  <c r="L27" i="6" s="1"/>
  <c r="B22" i="6" l="1"/>
  <c r="F22" i="6"/>
  <c r="H948" i="5"/>
  <c r="H953" i="5" s="1"/>
  <c r="C22" i="6"/>
  <c r="F948" i="5"/>
  <c r="F953" i="5" s="1"/>
  <c r="E53" i="3"/>
  <c r="E55" i="3" s="1"/>
  <c r="E56" i="3" s="1"/>
  <c r="I720" i="5"/>
  <c r="H35" i="2"/>
  <c r="G720" i="5"/>
  <c r="G722" i="5" s="1"/>
  <c r="G33" i="4" s="1"/>
  <c r="F35" i="2"/>
  <c r="G618" i="5"/>
  <c r="D10" i="3"/>
  <c r="D13" i="3" s="1"/>
  <c r="D31" i="3" s="1"/>
  <c r="F787" i="5"/>
  <c r="F789" i="5" s="1"/>
  <c r="F35" i="4" s="1"/>
  <c r="E21" i="2"/>
  <c r="E31" i="2" s="1"/>
  <c r="H787" i="5"/>
  <c r="H789" i="5" s="1"/>
  <c r="H35" i="4" s="1"/>
  <c r="G21" i="2"/>
  <c r="G31" i="2" s="1"/>
  <c r="F10" i="3"/>
  <c r="F13" i="3" s="1"/>
  <c r="F31" i="3" s="1"/>
  <c r="E687" i="5"/>
  <c r="E689" i="5" s="1"/>
  <c r="E32" i="4" s="1"/>
  <c r="E655" i="5"/>
  <c r="E819" i="5"/>
  <c r="E821" i="5" s="1"/>
  <c r="H621" i="5"/>
  <c r="H28" i="4" s="1"/>
  <c r="I63" i="4"/>
  <c r="F65" i="1"/>
  <c r="H936" i="5"/>
  <c r="F58" i="4" s="1"/>
  <c r="H928" i="5"/>
  <c r="F56" i="4" s="1"/>
  <c r="F61" i="4" s="1"/>
  <c r="H932" i="5"/>
  <c r="F57" i="4" s="1"/>
  <c r="I59" i="4"/>
  <c r="H59" i="4"/>
  <c r="K932" i="5"/>
  <c r="G57" i="4" s="1"/>
  <c r="K936" i="5"/>
  <c r="G58" i="4" s="1"/>
  <c r="E65" i="1"/>
  <c r="G932" i="5"/>
  <c r="F53" i="4" s="1"/>
  <c r="F283" i="5"/>
  <c r="F285" i="5" s="1"/>
  <c r="F20" i="4" s="1"/>
  <c r="F721" i="5"/>
  <c r="F621" i="5"/>
  <c r="F28" i="4" s="1"/>
  <c r="E621" i="5"/>
  <c r="E28" i="4" s="1"/>
  <c r="Q33" i="7"/>
  <c r="K25" i="7" s="1"/>
  <c r="Q51" i="7"/>
  <c r="K53" i="7" s="1"/>
  <c r="I61" i="4"/>
  <c r="O33" i="7"/>
  <c r="I25" i="7" s="1"/>
  <c r="O51" i="7"/>
  <c r="I53" i="7" s="1"/>
  <c r="R51" i="7"/>
  <c r="L53" i="7" s="1"/>
  <c r="R33" i="7"/>
  <c r="L25" i="7" s="1"/>
  <c r="E61" i="4"/>
  <c r="M932" i="5"/>
  <c r="H53" i="4" s="1"/>
  <c r="H62" i="4" s="1"/>
  <c r="H479" i="5"/>
  <c r="H480" i="5" s="1"/>
  <c r="H856" i="5" s="1"/>
  <c r="H249" i="5"/>
  <c r="H250" i="5" s="1"/>
  <c r="H19" i="4" s="1"/>
  <c r="H656" i="5"/>
  <c r="H721" i="5"/>
  <c r="G65" i="1"/>
  <c r="H283" i="5"/>
  <c r="H285" i="5" s="1"/>
  <c r="S33" i="7"/>
  <c r="M25" i="7" s="1"/>
  <c r="S51" i="7"/>
  <c r="M53" i="7" s="1"/>
  <c r="P51" i="7"/>
  <c r="J53" i="7" s="1"/>
  <c r="P33" i="7"/>
  <c r="J25" i="7" s="1"/>
  <c r="I621" i="5"/>
  <c r="I28" i="4" s="1"/>
  <c r="F858" i="5"/>
  <c r="F44" i="4" s="1"/>
  <c r="G42" i="4"/>
  <c r="F54" i="4"/>
  <c r="F13" i="4"/>
  <c r="E283" i="5"/>
  <c r="E285" i="5" s="1"/>
  <c r="D932" i="5"/>
  <c r="E53" i="4" s="1"/>
  <c r="E62" i="4" s="1"/>
  <c r="E721" i="5"/>
  <c r="E722" i="5" s="1"/>
  <c r="E33" i="4" s="1"/>
  <c r="E656" i="5"/>
  <c r="E657" i="5" s="1"/>
  <c r="E31" i="4" s="1"/>
  <c r="E479" i="5"/>
  <c r="E480" i="5" s="1"/>
  <c r="E856" i="5" s="1"/>
  <c r="E249" i="5"/>
  <c r="E250" i="5" s="1"/>
  <c r="E19" i="4" s="1"/>
  <c r="D65" i="1"/>
  <c r="I893" i="5"/>
  <c r="I49" i="4" s="1"/>
  <c r="I13" i="4"/>
  <c r="G621" i="5"/>
  <c r="G28" i="4" s="1"/>
  <c r="G858" i="5"/>
  <c r="G44" i="4" s="1"/>
  <c r="G20" i="4"/>
  <c r="I283" i="5"/>
  <c r="I285" i="5" s="1"/>
  <c r="P932" i="5"/>
  <c r="I53" i="4" s="1"/>
  <c r="I62" i="4" s="1"/>
  <c r="I721" i="5"/>
  <c r="I722" i="5" s="1"/>
  <c r="I33" i="4" s="1"/>
  <c r="I656" i="5"/>
  <c r="I249" i="5"/>
  <c r="I250" i="5" s="1"/>
  <c r="I19" i="4" s="1"/>
  <c r="H65" i="1"/>
  <c r="I479" i="5"/>
  <c r="I480" i="5" s="1"/>
  <c r="I856" i="5" s="1"/>
  <c r="H13" i="4"/>
  <c r="M928" i="5"/>
  <c r="H52" i="4" s="1"/>
  <c r="G13" i="4"/>
  <c r="G54" i="4"/>
  <c r="G61" i="4"/>
  <c r="F42" i="4"/>
  <c r="E36" i="4" l="1"/>
  <c r="E854" i="5"/>
  <c r="E40" i="4" s="1"/>
  <c r="G655" i="5"/>
  <c r="G657" i="5" s="1"/>
  <c r="G31" i="4" s="1"/>
  <c r="G819" i="5"/>
  <c r="G821" i="5" s="1"/>
  <c r="G687" i="5"/>
  <c r="G689" i="5" s="1"/>
  <c r="G32" i="4" s="1"/>
  <c r="G893" i="5"/>
  <c r="G49" i="4" s="1"/>
  <c r="H720" i="5"/>
  <c r="H722" i="5" s="1"/>
  <c r="H33" i="4" s="1"/>
  <c r="G35" i="2"/>
  <c r="F720" i="5"/>
  <c r="F722" i="5" s="1"/>
  <c r="F33" i="4" s="1"/>
  <c r="E35" i="2"/>
  <c r="I687" i="5"/>
  <c r="I689" i="5" s="1"/>
  <c r="I32" i="4" s="1"/>
  <c r="I655" i="5"/>
  <c r="I657" i="5" s="1"/>
  <c r="I31" i="4" s="1"/>
  <c r="I819" i="5"/>
  <c r="I821" i="5" s="1"/>
  <c r="E948" i="5"/>
  <c r="E953" i="5" s="1"/>
  <c r="D53" i="3"/>
  <c r="D55" i="3" s="1"/>
  <c r="D56" i="3" s="1"/>
  <c r="F53" i="3"/>
  <c r="F55" i="3" s="1"/>
  <c r="F56" i="3" s="1"/>
  <c r="G948" i="5"/>
  <c r="G953" i="5" s="1"/>
  <c r="G59" i="4"/>
  <c r="F62" i="4"/>
  <c r="G62" i="4"/>
  <c r="F59" i="4"/>
  <c r="G63" i="4"/>
  <c r="F63" i="4"/>
  <c r="E39" i="7"/>
  <c r="H61" i="4"/>
  <c r="H54" i="4"/>
  <c r="H42" i="4"/>
  <c r="I858" i="5"/>
  <c r="I44" i="4" s="1"/>
  <c r="I20" i="4"/>
  <c r="E20" i="4"/>
  <c r="E858" i="5"/>
  <c r="E44" i="4" s="1"/>
  <c r="I54" i="4"/>
  <c r="F39" i="7"/>
  <c r="E42" i="4"/>
  <c r="I42" i="4"/>
  <c r="C39" i="7"/>
  <c r="H858" i="5"/>
  <c r="H44" i="4" s="1"/>
  <c r="H20" i="4"/>
  <c r="E54" i="4"/>
  <c r="B39" i="7"/>
  <c r="D39" i="7"/>
  <c r="G854" i="5" l="1"/>
  <c r="G36" i="4"/>
  <c r="I36" i="4"/>
  <c r="I854" i="5"/>
  <c r="I40" i="4" s="1"/>
  <c r="F655" i="5"/>
  <c r="F657" i="5" s="1"/>
  <c r="F31" i="4" s="1"/>
  <c r="F819" i="5"/>
  <c r="F821" i="5" s="1"/>
  <c r="F687" i="5"/>
  <c r="F689" i="5" s="1"/>
  <c r="F32" i="4" s="1"/>
  <c r="F893" i="5"/>
  <c r="F49" i="4" s="1"/>
  <c r="H819" i="5"/>
  <c r="H821" i="5" s="1"/>
  <c r="H687" i="5"/>
  <c r="H689" i="5" s="1"/>
  <c r="H32" i="4" s="1"/>
  <c r="H655" i="5"/>
  <c r="H657" i="5" s="1"/>
  <c r="H31" i="4" s="1"/>
  <c r="H893" i="5"/>
  <c r="H49" i="4" s="1"/>
  <c r="E860" i="5"/>
  <c r="E46" i="4" s="1"/>
  <c r="I860" i="5" l="1"/>
  <c r="I46" i="4" s="1"/>
  <c r="F36" i="4"/>
  <c r="F854" i="5"/>
  <c r="H854" i="5"/>
  <c r="H36" i="4"/>
  <c r="G40" i="4"/>
  <c r="G860" i="5"/>
  <c r="G46" i="4" s="1"/>
  <c r="H40" i="4" l="1"/>
  <c r="H860" i="5"/>
  <c r="H46" i="4" s="1"/>
  <c r="F40" i="4"/>
  <c r="F860" i="5"/>
  <c r="F46" i="4" s="1"/>
</calcChain>
</file>

<file path=xl/sharedStrings.xml><?xml version="1.0" encoding="utf-8"?>
<sst xmlns="http://schemas.openxmlformats.org/spreadsheetml/2006/main" count="681" uniqueCount="260">
  <si>
    <t>Emp:</t>
  </si>
  <si>
    <t>Mi empresa</t>
  </si>
  <si>
    <t>ID:</t>
  </si>
  <si>
    <t>Aquí se anota el identificador de la empresa</t>
  </si>
  <si>
    <t>Dir:</t>
  </si>
  <si>
    <t>Aquí se anota la direccion de la empresa</t>
  </si>
  <si>
    <t>Mon:</t>
  </si>
  <si>
    <t>CLP</t>
  </si>
  <si>
    <t>BALANCE GENERAL</t>
  </si>
  <si>
    <t>ACTIVOS</t>
  </si>
  <si>
    <t>Jun_16</t>
  </si>
  <si>
    <t>Jun17</t>
  </si>
  <si>
    <t>Jun18</t>
  </si>
  <si>
    <t>Jun19</t>
  </si>
  <si>
    <t>Jun20</t>
  </si>
  <si>
    <t xml:space="preserve"> Activos corrientes (Circulante)</t>
  </si>
  <si>
    <t>Efectivo y equivalente de efectivo</t>
  </si>
  <si>
    <t>Clientes y otras cuentas por cobrar</t>
  </si>
  <si>
    <t>Cuentas por cobrar de empresas relacionadas</t>
  </si>
  <si>
    <t>Gastos pagados por anticipado</t>
  </si>
  <si>
    <t>Impuestos por recuperar</t>
  </si>
  <si>
    <t>Inventarios</t>
  </si>
  <si>
    <t>Inventarios biológicos</t>
  </si>
  <si>
    <t>Otros activos corrientes</t>
  </si>
  <si>
    <t>Activos clasificados como mantenidos para venta</t>
  </si>
  <si>
    <t>Total activos corrientes</t>
  </si>
  <si>
    <t>Activos no corrientes (No circulante)</t>
  </si>
  <si>
    <t>Otros activos financieros</t>
  </si>
  <si>
    <t>Otros activos no financieros</t>
  </si>
  <si>
    <t>Cuentas por cobrar</t>
  </si>
  <si>
    <t>Cuentas por cobrar a entidades relacionadas</t>
  </si>
  <si>
    <t>Inversiones contabilizadas utilizando el método de la participación</t>
  </si>
  <si>
    <t>Activos intangibles distintos de la plusvalía</t>
  </si>
  <si>
    <t>Plusvalía</t>
  </si>
  <si>
    <t>Propiedades, planta y equipo</t>
  </si>
  <si>
    <t>Activos biológicos</t>
  </si>
  <si>
    <t>Activos por impuestos diferidos</t>
  </si>
  <si>
    <t>Total activos no corrientes</t>
  </si>
  <si>
    <t>Total Activos</t>
  </si>
  <si>
    <t>PASIVOS Y PATRIMONIO</t>
  </si>
  <si>
    <t>Pasivos corrientes (Circulante)</t>
  </si>
  <si>
    <t>Obligaciones financiera</t>
  </si>
  <si>
    <t>Cuentas por pagar comerciales y otras cuentas por pagar</t>
  </si>
  <si>
    <t>Cuentas por pagar a entidades relacionadas</t>
  </si>
  <si>
    <t>Provisiones</t>
  </si>
  <si>
    <t>Obligaciones por beneficios al personal</t>
  </si>
  <si>
    <t>Ingresos diferidos</t>
  </si>
  <si>
    <t>Pasivos por impuestos corrientes</t>
  </si>
  <si>
    <t>Total pasivos corrientes</t>
  </si>
  <si>
    <t>Pasivos no corriente (No circulante)</t>
  </si>
  <si>
    <t>Cuentas por pagar</t>
  </si>
  <si>
    <t>Otras provisiones a largo plazo</t>
  </si>
  <si>
    <t>Pasivo por impuestos diferidos</t>
  </si>
  <si>
    <t>Provisiones no corrientes por beneficios al personal</t>
  </si>
  <si>
    <t>Total pasivos no corrientes</t>
  </si>
  <si>
    <t>Patrimonio Neto</t>
  </si>
  <si>
    <t>Capital emitido</t>
  </si>
  <si>
    <t>Ganancias (pérdidas) acumuladas</t>
  </si>
  <si>
    <t>Otras reservas</t>
  </si>
  <si>
    <t>Resultado del ejercicio</t>
  </si>
  <si>
    <t>Total patrimonio neto</t>
  </si>
  <si>
    <t>Total Pasivos</t>
  </si>
  <si>
    <t>ESTADO DE RESULTADO</t>
  </si>
  <si>
    <t>CONCEPTOS</t>
  </si>
  <si>
    <t>Ingresos</t>
  </si>
  <si>
    <t>Costos de ventas</t>
  </si>
  <si>
    <t>Margen Bruto</t>
  </si>
  <si>
    <t>Gastos de administración y ventas</t>
  </si>
  <si>
    <t>EBITDA</t>
  </si>
  <si>
    <t>Depreciaciones</t>
  </si>
  <si>
    <t>Resultado Operacional (EBIT)</t>
  </si>
  <si>
    <t>Otros ingresos</t>
  </si>
  <si>
    <t>Otros gastos</t>
  </si>
  <si>
    <t>Resultado financiero neto</t>
  </si>
  <si>
    <t>Corrección monetaria</t>
  </si>
  <si>
    <t>Resultado inversion en relacionadas</t>
  </si>
  <si>
    <t>Resultado No Operacional</t>
  </si>
  <si>
    <t>Resultado Antes de Impuestos</t>
  </si>
  <si>
    <t>Impuestos</t>
  </si>
  <si>
    <t>Resultado del Ejercicio</t>
  </si>
  <si>
    <t>BDA SPA</t>
  </si>
  <si>
    <t>76101920-1</t>
  </si>
  <si>
    <t>RUTA 215, KM 60, FUNDO FUTACUIN, PUYEHUE</t>
  </si>
  <si>
    <t>FLUJO EFECTIVO METODO INDIRECTO</t>
  </si>
  <si>
    <t>Otros ingresos y gastos netos</t>
  </si>
  <si>
    <t>Generación Bruta de Caja</t>
  </si>
  <si>
    <t>Cuentas por cobrar a relacionadas o socios</t>
  </si>
  <si>
    <t>Otras cuentas del activo circulante o corriente</t>
  </si>
  <si>
    <t>Usos Operacionales de Caja</t>
  </si>
  <si>
    <t>Proveedores y otras cuentas por pagar</t>
  </si>
  <si>
    <t>Cuentas por pagar a relacionadas o socios</t>
  </si>
  <si>
    <t>Beneficios al personal</t>
  </si>
  <si>
    <t>Ingresos diferidos que aun no se reconocen en resultado</t>
  </si>
  <si>
    <t>Otros pasivos de corto plazo</t>
  </si>
  <si>
    <t>Fuentes Operacionales de Caja</t>
  </si>
  <si>
    <t>Flujo Operacional</t>
  </si>
  <si>
    <t>Inversión en Activos Fijos (PPE)</t>
  </si>
  <si>
    <t>Depreciaciones y amortizaciones</t>
  </si>
  <si>
    <t xml:space="preserve">Inversión en Otros Activos </t>
  </si>
  <si>
    <t>Inversiones en Otras Empresas</t>
  </si>
  <si>
    <t>Flujo de Inversión (Usos no operacionales)</t>
  </si>
  <si>
    <t>Obligaciones financieras a corto plazo</t>
  </si>
  <si>
    <t>Obligaciones financieras a largo plazo</t>
  </si>
  <si>
    <t>Otras cuentas por pagar a largo plazo</t>
  </si>
  <si>
    <t>Cuentas por pagar a relacionadas o socios largo plazo</t>
  </si>
  <si>
    <t>Desmbolso en intereses</t>
  </si>
  <si>
    <t>Variación neta del Patrimonio</t>
  </si>
  <si>
    <t>Flujo de Finaciamiento (Fuentes no operacionales)</t>
  </si>
  <si>
    <t>Efecto de la inflación y diferencias cambiarias</t>
  </si>
  <si>
    <t>Variación neta del efectivo y efectivo equivalente</t>
  </si>
  <si>
    <t>Saldo inicial del efectivo y efectivo equivalente</t>
  </si>
  <si>
    <t>Saldo final del efectivo y efectivo equivalente</t>
  </si>
  <si>
    <t>RESUMEN ANALISIS RAZONADO</t>
  </si>
  <si>
    <t>Indices</t>
  </si>
  <si>
    <t>UM</t>
  </si>
  <si>
    <t>Ratios de Liquidez</t>
  </si>
  <si>
    <t>Indice de Liquidez Corriente</t>
  </si>
  <si>
    <t>Fc</t>
  </si>
  <si>
    <t>Indice de Prueba Acido</t>
  </si>
  <si>
    <t>Indice de Disponibilidad</t>
  </si>
  <si>
    <t>Capital de Trabajo</t>
  </si>
  <si>
    <t>Promedio desembolsos diarios</t>
  </si>
  <si>
    <t>Días de Liquidez</t>
  </si>
  <si>
    <t>Días</t>
  </si>
  <si>
    <t xml:space="preserve"> </t>
  </si>
  <si>
    <t>Ratios de Endeudamiento</t>
  </si>
  <si>
    <t>Leverage</t>
  </si>
  <si>
    <t>%</t>
  </si>
  <si>
    <t>Deuda a Activo Total</t>
  </si>
  <si>
    <t>Activo Total a Patrimonio</t>
  </si>
  <si>
    <t>Financiación de la inversión en cliente por proveedor</t>
  </si>
  <si>
    <t>Cobertura de gastos financieros</t>
  </si>
  <si>
    <t>Ratios Velocidad de Liquidación</t>
  </si>
  <si>
    <t>Plazo de Cobro</t>
  </si>
  <si>
    <t>Plazo de Pago</t>
  </si>
  <si>
    <t>Permanencia de Inventario</t>
  </si>
  <si>
    <t>Ciclo conversión de caja</t>
  </si>
  <si>
    <t>Ratios Rendimiento</t>
  </si>
  <si>
    <t>ROA</t>
  </si>
  <si>
    <t>ROE</t>
  </si>
  <si>
    <t>Rentabilidad Operacional (PGU)</t>
  </si>
  <si>
    <t>Margen Neto</t>
  </si>
  <si>
    <t>Analisis Dupont</t>
  </si>
  <si>
    <t>Rendimiento</t>
  </si>
  <si>
    <t xml:space="preserve">    Margen Neto</t>
  </si>
  <si>
    <t>Eficiencia</t>
  </si>
  <si>
    <t xml:space="preserve">    Rotación Activo Total</t>
  </si>
  <si>
    <t>Endeudamiento</t>
  </si>
  <si>
    <t xml:space="preserve">    Activo a Patrimonio</t>
  </si>
  <si>
    <t>Método Altman (z)</t>
  </si>
  <si>
    <t>Activo corriente</t>
  </si>
  <si>
    <t>Activo no corriente</t>
  </si>
  <si>
    <t>Inversión</t>
  </si>
  <si>
    <t>Pasivo corriente</t>
  </si>
  <si>
    <t>Pasivo no corriente</t>
  </si>
  <si>
    <t>Patrimonio</t>
  </si>
  <si>
    <t>Financiamiento</t>
  </si>
  <si>
    <t>Activo corriente - pasivo corriente</t>
  </si>
  <si>
    <t>Activo no corriente - pasivo no corriente</t>
  </si>
  <si>
    <t>Propoción del patrimonio respecto pasivos</t>
  </si>
  <si>
    <t>ANALISIS DE RATIOS</t>
  </si>
  <si>
    <t>1.</t>
  </si>
  <si>
    <t>Activo Circulante</t>
  </si>
  <si>
    <t>Pasivo Circulante</t>
  </si>
  <si>
    <t>Análisis:</t>
  </si>
  <si>
    <t>AC - Inventario</t>
  </si>
  <si>
    <t>Disponible + Clientes</t>
  </si>
  <si>
    <t>AC - PC</t>
  </si>
  <si>
    <t>Cvta + GAV</t>
  </si>
  <si>
    <t>(Caja + VN + Inv)</t>
  </si>
  <si>
    <t>Desembolsos Diarios</t>
  </si>
  <si>
    <t>2.</t>
  </si>
  <si>
    <t>Razón de Endeudamiento, Solvencia, Leverage</t>
  </si>
  <si>
    <t>Análisis :</t>
  </si>
  <si>
    <t>Activo Total</t>
  </si>
  <si>
    <t>Proveedor</t>
  </si>
  <si>
    <t>Cuentas por Cobrar</t>
  </si>
  <si>
    <t>RO + Depreciac.</t>
  </si>
  <si>
    <t>Gasto financiero</t>
  </si>
  <si>
    <t>3.</t>
  </si>
  <si>
    <t>Ratios de Eficiencia</t>
  </si>
  <si>
    <t>Rotación Cuentas por Cobrar</t>
  </si>
  <si>
    <t>Ventas</t>
  </si>
  <si>
    <t>Rotación Cuentas por Pagar</t>
  </si>
  <si>
    <t>Costo Ventas</t>
  </si>
  <si>
    <t>Cuentas por Pagar</t>
  </si>
  <si>
    <t>Rotación Inventarios (Costo Ventas)</t>
  </si>
  <si>
    <t>Inventario</t>
  </si>
  <si>
    <t>Rotación Activo Total</t>
  </si>
  <si>
    <t>4.</t>
  </si>
  <si>
    <t>Rotación Ctas x Cobrar</t>
  </si>
  <si>
    <t>Rotación Ctas x Pagar</t>
  </si>
  <si>
    <t>Rotación Inventarios (CV)</t>
  </si>
  <si>
    <t>Ciclo Conversión de Caja</t>
  </si>
  <si>
    <t>Permanencia inventario</t>
  </si>
  <si>
    <t>CCC</t>
  </si>
  <si>
    <t>5.</t>
  </si>
  <si>
    <t>UDI</t>
  </si>
  <si>
    <t>Resultado Operacional (UAI)</t>
  </si>
  <si>
    <t>Activo Operacional</t>
  </si>
  <si>
    <t>Utilidad Bruta</t>
  </si>
  <si>
    <t>Margen Bruto - GAV</t>
  </si>
  <si>
    <t>Análisis Dupont</t>
  </si>
  <si>
    <t>Z</t>
  </si>
  <si>
    <t>6.</t>
  </si>
  <si>
    <t>Interpretación del Financiamiento y la Inversión de los Recursos</t>
  </si>
  <si>
    <t>En %</t>
  </si>
  <si>
    <t>A/C</t>
  </si>
  <si>
    <t>P C/P</t>
  </si>
  <si>
    <t>A/F</t>
  </si>
  <si>
    <t>P L/P</t>
  </si>
  <si>
    <t>O/A</t>
  </si>
  <si>
    <t>7.</t>
  </si>
  <si>
    <t>Análisis del flujo de caja</t>
  </si>
  <si>
    <t>Concepto</t>
  </si>
  <si>
    <t>Operación</t>
  </si>
  <si>
    <t>Efecto Inflación y DC</t>
  </si>
  <si>
    <t>Saldo Inicial</t>
  </si>
  <si>
    <t>Saldo Final</t>
  </si>
  <si>
    <t>PGU (ROA o ROI)</t>
  </si>
  <si>
    <t>Medida</t>
  </si>
  <si>
    <t>Utilidad</t>
  </si>
  <si>
    <t>Operacional</t>
  </si>
  <si>
    <t>Margen</t>
  </si>
  <si>
    <t>Costo y gasto</t>
  </si>
  <si>
    <t>Gasto Ventas</t>
  </si>
  <si>
    <t>Gasto Adm</t>
  </si>
  <si>
    <t>PGU</t>
  </si>
  <si>
    <t>Activo Disp.</t>
  </si>
  <si>
    <t>Rotación</t>
  </si>
  <si>
    <t>Activo</t>
  </si>
  <si>
    <t>Circulante</t>
  </si>
  <si>
    <t>Ctas Cobrar</t>
  </si>
  <si>
    <t>Existencias</t>
  </si>
  <si>
    <t>Fijo</t>
  </si>
  <si>
    <t>Costo Venta</t>
  </si>
  <si>
    <t>netos</t>
  </si>
  <si>
    <t>Otros Gastos</t>
  </si>
  <si>
    <t>Total</t>
  </si>
  <si>
    <t>Measure of the efectiveness with which</t>
  </si>
  <si>
    <t>Costos</t>
  </si>
  <si>
    <t>assets are used to produce reveneus.</t>
  </si>
  <si>
    <t>neto</t>
  </si>
  <si>
    <t>Adm.y Ventas</t>
  </si>
  <si>
    <t>Intereses</t>
  </si>
  <si>
    <t>Efectivo</t>
  </si>
  <si>
    <t>Por cobrar</t>
  </si>
  <si>
    <t>Measure of investments in working capital</t>
  </si>
  <si>
    <t>Corriente</t>
  </si>
  <si>
    <t>assets needed for sustaining ongoing operations.</t>
  </si>
  <si>
    <t>Activos</t>
  </si>
  <si>
    <t>Otros</t>
  </si>
  <si>
    <t>PPE</t>
  </si>
  <si>
    <t>Measure of investments in long-term, revenue</t>
  </si>
  <si>
    <t>No corriente</t>
  </si>
  <si>
    <t>producing assets.</t>
  </si>
  <si>
    <t>Equity</t>
  </si>
  <si>
    <t>Indice de Prueba de Acido</t>
  </si>
  <si>
    <t>Predictor de Quiebra</t>
  </si>
  <si>
    <t>Interpretación Financiamiento 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</si>
</sst>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\(#,##0\);\ \-"/>
    <numFmt numFmtId="165" formatCode="0.0"/>
    <numFmt numFmtId="166" formatCode="0.0%"/>
    <numFmt numFmtId="167" formatCode="#,##0.00_ ;[Red]\-#,##0.00\ "/>
  </numFmts>
  <fonts count="6" x14ac:knownFonts="1">
    <font>
      <sz val="10"/>
      <color rgb="FF000000"/>
      <name val="Arial"/>
    </font>
    <font>
      <b/>
      <sz val="10"/>
      <color rgb="FF000000"/>
      <name val="Arial"/>
    </font>
    <font>
      <sz val="7"/>
      <color rgb="FFFF0000"/>
      <name val="Arial"/>
    </font>
    <font>
      <u/>
      <sz val="10"/>
      <color rgb="FF000000"/>
      <name val="Arial"/>
    </font>
    <font>
      <b/>
      <u/>
      <sz val="10"/>
      <color rgb="FF000000"/>
      <name val="Arial"/>
    </font>
    <font>
      <b/>
      <sz val="15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5B3D7"/>
        <bgColor rgb="FFFFFFFF"/>
      </patternFill>
    </fill>
    <fill>
      <patternFill patternType="solid">
        <fgColor rgb="FFF2F2F2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/>
    <xf numFmtId="164" fontId="0" fillId="0" borderId="7" xfId="0" applyNumberFormat="1" applyBorder="1"/>
    <xf numFmtId="0" fontId="1" fillId="0" borderId="1" xfId="0" applyFont="1" applyBorder="1"/>
    <xf numFmtId="3" fontId="1" fillId="0" borderId="8" xfId="0" applyNumberFormat="1" applyFont="1" applyBorder="1"/>
    <xf numFmtId="0" fontId="0" fillId="0" borderId="7" xfId="0" applyBorder="1"/>
    <xf numFmtId="0" fontId="0" fillId="0" borderId="0" xfId="0"/>
    <xf numFmtId="3" fontId="1" fillId="0" borderId="9" xfId="0" applyNumberFormat="1" applyFont="1" applyBorder="1"/>
    <xf numFmtId="0" fontId="0" fillId="0" borderId="6" xfId="0" applyBorder="1"/>
    <xf numFmtId="0" fontId="0" fillId="0" borderId="10" xfId="0" applyBorder="1"/>
    <xf numFmtId="3" fontId="0" fillId="0" borderId="7" xfId="0" applyNumberFormat="1" applyBorder="1"/>
    <xf numFmtId="3" fontId="0" fillId="0" borderId="0" xfId="0" applyNumberFormat="1"/>
    <xf numFmtId="0" fontId="0" fillId="0" borderId="2" xfId="0" applyBorder="1"/>
    <xf numFmtId="0" fontId="0" fillId="0" borderId="0" xfId="0"/>
    <xf numFmtId="164" fontId="1" fillId="0" borderId="8" xfId="0" applyNumberFormat="1" applyFont="1" applyBorder="1"/>
    <xf numFmtId="3" fontId="2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3" fontId="0" fillId="0" borderId="0" xfId="0" applyNumberFormat="1"/>
    <xf numFmtId="10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3" fontId="3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/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/>
    <xf numFmtId="2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0" fillId="2" borderId="11" xfId="0" applyFill="1" applyBorder="1"/>
    <xf numFmtId="0" fontId="0" fillId="0" borderId="10" xfId="0" applyBorder="1"/>
    <xf numFmtId="2" fontId="0" fillId="0" borderId="7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7" xfId="0" applyBorder="1"/>
    <xf numFmtId="0" fontId="0" fillId="0" borderId="6" xfId="0" applyBorder="1"/>
    <xf numFmtId="2" fontId="0" fillId="0" borderId="7" xfId="0" applyNumberFormat="1" applyBorder="1" applyAlignment="1">
      <alignment horizontal="right"/>
    </xf>
    <xf numFmtId="2" fontId="0" fillId="0" borderId="7" xfId="0" applyNumberFormat="1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1" fillId="0" borderId="6" xfId="0" applyFont="1" applyBorder="1"/>
    <xf numFmtId="10" fontId="0" fillId="0" borderId="7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2" fontId="0" fillId="0" borderId="7" xfId="0" applyNumberFormat="1" applyBorder="1"/>
    <xf numFmtId="0" fontId="1" fillId="0" borderId="0" xfId="0" applyFont="1"/>
    <xf numFmtId="14" fontId="1" fillId="0" borderId="0" xfId="0" applyNumberFormat="1" applyFont="1"/>
    <xf numFmtId="3" fontId="0" fillId="0" borderId="1" xfId="0" applyNumberFormat="1" applyBorder="1"/>
    <xf numFmtId="3" fontId="0" fillId="0" borderId="8" xfId="0" applyNumberFormat="1" applyBorder="1"/>
    <xf numFmtId="3" fontId="0" fillId="0" borderId="12" xfId="0" applyNumberFormat="1" applyBorder="1"/>
    <xf numFmtId="3" fontId="0" fillId="0" borderId="9" xfId="0" applyNumberFormat="1" applyBorder="1"/>
    <xf numFmtId="2" fontId="0" fillId="0" borderId="12" xfId="0" applyNumberFormat="1" applyBorder="1"/>
    <xf numFmtId="2" fontId="0" fillId="0" borderId="9" xfId="0" applyNumberFormat="1" applyBorder="1"/>
    <xf numFmtId="10" fontId="0" fillId="0" borderId="0" xfId="0" applyNumberFormat="1"/>
    <xf numFmtId="10" fontId="0" fillId="0" borderId="8" xfId="0" applyNumberFormat="1" applyBorder="1"/>
    <xf numFmtId="10" fontId="0" fillId="0" borderId="0" xfId="0" applyNumberFormat="1"/>
    <xf numFmtId="0" fontId="1" fillId="0" borderId="8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9" xfId="0" applyFont="1" applyBorder="1"/>
    <xf numFmtId="0" fontId="1" fillId="0" borderId="1" xfId="0" applyFont="1" applyBorder="1"/>
    <xf numFmtId="3" fontId="1" fillId="0" borderId="3" xfId="0" applyNumberFormat="1" applyFont="1" applyBorder="1"/>
    <xf numFmtId="3" fontId="1" fillId="0" borderId="5" xfId="0" applyNumberFormat="1" applyFont="1" applyBorder="1"/>
    <xf numFmtId="3" fontId="1" fillId="0" borderId="12" xfId="0" applyNumberFormat="1" applyFont="1" applyBorder="1"/>
    <xf numFmtId="3" fontId="1" fillId="0" borderId="9" xfId="0" applyNumberFormat="1" applyFont="1" applyBorder="1"/>
    <xf numFmtId="3" fontId="1" fillId="0" borderId="1" xfId="0" applyNumberFormat="1" applyFont="1" applyBorder="1"/>
    <xf numFmtId="3" fontId="1" fillId="0" borderId="8" xfId="0" applyNumberFormat="1" applyFont="1" applyBorder="1"/>
    <xf numFmtId="2" fontId="0" fillId="0" borderId="1" xfId="0" applyNumberFormat="1" applyBorder="1"/>
    <xf numFmtId="2" fontId="0" fillId="0" borderId="8" xfId="0" applyNumberFormat="1" applyBorder="1"/>
    <xf numFmtId="0" fontId="0" fillId="0" borderId="10" xfId="0" applyBorder="1"/>
    <xf numFmtId="3" fontId="1" fillId="0" borderId="0" xfId="0" applyNumberFormat="1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9" fontId="0" fillId="0" borderId="6" xfId="0" applyNumberFormat="1" applyBorder="1"/>
    <xf numFmtId="0" fontId="0" fillId="0" borderId="12" xfId="0" applyBorder="1"/>
    <xf numFmtId="0" fontId="1" fillId="0" borderId="7" xfId="0" applyFont="1" applyBorder="1"/>
    <xf numFmtId="9" fontId="0" fillId="0" borderId="7" xfId="0" applyNumberFormat="1" applyBorder="1"/>
    <xf numFmtId="167" fontId="1" fillId="0" borderId="7" xfId="0" applyNumberFormat="1" applyFont="1" applyBorder="1"/>
    <xf numFmtId="167" fontId="0" fillId="0" borderId="9" xfId="0" applyNumberFormat="1" applyBorder="1"/>
    <xf numFmtId="167" fontId="1" fillId="0" borderId="8" xfId="0" applyNumberFormat="1" applyFont="1" applyBorder="1"/>
    <xf numFmtId="0" fontId="0" fillId="0" borderId="3" xfId="0" applyBorder="1"/>
    <xf numFmtId="0" fontId="1" fillId="0" borderId="6" xfId="0" applyFont="1" applyBorder="1"/>
    <xf numFmtId="164" fontId="1" fillId="0" borderId="7" xfId="0" applyNumberFormat="1" applyFont="1" applyBorder="1"/>
    <xf numFmtId="164" fontId="0" fillId="0" borderId="7" xfId="0" applyNumberFormat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0" fillId="0" borderId="0" xfId="0" applyNumberFormat="1"/>
    <xf numFmtId="0" fontId="0" fillId="0" borderId="5" xfId="0" applyBorder="1"/>
    <xf numFmtId="0" fontId="1" fillId="0" borderId="6" xfId="0" applyFont="1" applyBorder="1"/>
    <xf numFmtId="0" fontId="0" fillId="0" borderId="12" xfId="0" applyBorder="1"/>
    <xf numFmtId="0" fontId="0" fillId="0" borderId="14" xfId="0" applyBorder="1"/>
    <xf numFmtId="164" fontId="0" fillId="0" borderId="9" xfId="0" applyNumberFormat="1" applyBorder="1"/>
    <xf numFmtId="0" fontId="1" fillId="2" borderId="1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3" fontId="0" fillId="0" borderId="0" xfId="0" applyNumberFormat="1"/>
    <xf numFmtId="3" fontId="1" fillId="0" borderId="8" xfId="0" applyNumberFormat="1" applyFont="1" applyBorder="1"/>
    <xf numFmtId="0" fontId="0" fillId="0" borderId="7" xfId="0" applyBorder="1"/>
    <xf numFmtId="3" fontId="0" fillId="0" borderId="7" xfId="0" applyNumberFormat="1" applyBorder="1"/>
    <xf numFmtId="0" fontId="1" fillId="0" borderId="0" xfId="0" applyFont="1"/>
    <xf numFmtId="3" fontId="1" fillId="0" borderId="0" xfId="0" applyNumberFormat="1" applyFont="1"/>
    <xf numFmtId="0" fontId="1" fillId="2" borderId="8" xfId="0" applyFont="1" applyFill="1" applyBorder="1"/>
    <xf numFmtId="0" fontId="1" fillId="2" borderId="8" xfId="0" applyFont="1" applyFill="1" applyBorder="1"/>
    <xf numFmtId="10" fontId="1" fillId="0" borderId="8" xfId="0" applyNumberFormat="1" applyFont="1" applyBorder="1"/>
    <xf numFmtId="0" fontId="5" fillId="0" borderId="0" xfId="0" applyFont="1"/>
    <xf numFmtId="3" fontId="0" fillId="0" borderId="7" xfId="0" applyNumberFormat="1" applyBorder="1" applyAlignment="1">
      <alignment horizontal="right"/>
    </xf>
    <xf numFmtId="0" fontId="1" fillId="2" borderId="11" xfId="0" applyFont="1" applyFill="1" applyBorder="1"/>
    <xf numFmtId="1" fontId="0" fillId="0" borderId="7" xfId="0" applyNumberFormat="1" applyBorder="1" applyAlignment="1">
      <alignment horizontal="right"/>
    </xf>
    <xf numFmtId="0" fontId="0" fillId="0" borderId="10" xfId="0" applyBorder="1"/>
    <xf numFmtId="9" fontId="0" fillId="0" borderId="7" xfId="0" applyNumberFormat="1" applyBorder="1"/>
    <xf numFmtId="0" fontId="1" fillId="0" borderId="10" xfId="0" applyFont="1" applyBorder="1"/>
    <xf numFmtId="9" fontId="1" fillId="0" borderId="7" xfId="0" applyNumberFormat="1" applyFont="1" applyBorder="1"/>
    <xf numFmtId="9" fontId="0" fillId="0" borderId="9" xfId="0" applyNumberFormat="1" applyBorder="1"/>
    <xf numFmtId="49" fontId="1" fillId="2" borderId="8" xfId="0" quotePrefix="1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1" fillId="2" borderId="11" xfId="0" applyNumberFormat="1" applyFont="1" applyFill="1" applyBorder="1"/>
    <xf numFmtId="49" fontId="1" fillId="2" borderId="8" xfId="0" applyNumberFormat="1" applyFont="1" applyFill="1" applyBorder="1"/>
    <xf numFmtId="0" fontId="1" fillId="0" borderId="0" xfId="0" applyFont="1" applyProtection="1">
      <protection locked="0"/>
    </xf>
    <xf numFmtId="3" fontId="0" fillId="3" borderId="7" xfId="0" applyNumberFormat="1" applyFill="1" applyBorder="1" applyProtection="1">
      <protection locked="0"/>
    </xf>
    <xf numFmtId="3" fontId="1" fillId="0" borderId="8" xfId="0" applyNumberFormat="1" applyFont="1" applyBorder="1"/>
    <xf numFmtId="0" fontId="1" fillId="2" borderId="8" xfId="0" quotePrefix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5" xfId="0" applyBorder="1"/>
    <xf numFmtId="0" fontId="1" fillId="0" borderId="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9"/>
  <sheetViews>
    <sheetView tabSelected="1" zoomScale="75" zoomScaleNormal="75" workbookViewId="0">
      <pane ySplit="7" topLeftCell="A8" activePane="bottomLeft" state="frozen"/>
      <selection pane="bottomLeft" activeCell="D5" sqref="D5"/>
    </sheetView>
  </sheetViews>
  <sheetFormatPr defaultColWidth="0" defaultRowHeight="12.5" zeroHeight="1" x14ac:dyDescent="0.25"/>
  <cols>
    <col min="1" max="1" width="1.6328125" customWidth="1"/>
    <col min="2" max="2" width="5.90625" customWidth="1"/>
    <col min="3" max="3" width="58.90625" customWidth="1"/>
    <col min="4" max="7" width="14.36328125" customWidth="1"/>
    <col min="8" max="8" width="14.54296875" customWidth="1"/>
    <col min="9" max="9" width="1.90625" customWidth="1"/>
    <col min="10" max="10" width="11.54296875" hidden="1" customWidth="1"/>
  </cols>
  <sheetData>
    <row r="1" spans="1:8" ht="13" customHeight="1" x14ac:dyDescent="0.3">
      <c r="B1" s="1" t="s">
        <v>0</v>
      </c>
      <c r="C1" s="146" t="s">
        <v>1</v>
      </c>
      <c r="D1" s="2"/>
      <c r="E1" s="2"/>
      <c r="F1" s="2"/>
      <c r="G1" s="2"/>
      <c r="H1" s="2"/>
    </row>
    <row r="2" spans="1:8" ht="13" customHeight="1" x14ac:dyDescent="0.3">
      <c r="B2" s="1" t="s">
        <v>2</v>
      </c>
      <c r="C2" s="146" t="s">
        <v>3</v>
      </c>
      <c r="D2" s="2"/>
      <c r="E2" s="2"/>
      <c r="F2" s="2"/>
      <c r="G2" s="2"/>
      <c r="H2" s="2"/>
    </row>
    <row r="3" spans="1:8" ht="13" customHeight="1" x14ac:dyDescent="0.3">
      <c r="B3" s="1" t="s">
        <v>4</v>
      </c>
      <c r="C3" s="146" t="s">
        <v>5</v>
      </c>
      <c r="D3" s="2"/>
      <c r="E3" s="2"/>
      <c r="F3" s="2"/>
      <c r="G3" s="2"/>
      <c r="H3" s="2"/>
    </row>
    <row r="4" spans="1:8" ht="13" customHeight="1" x14ac:dyDescent="0.3">
      <c r="B4" s="1" t="s">
        <v>6</v>
      </c>
      <c r="C4" s="146" t="s">
        <v>7</v>
      </c>
      <c r="D4" s="1"/>
      <c r="E4" s="1"/>
      <c r="F4" s="2"/>
      <c r="G4" s="2"/>
      <c r="H4" s="2"/>
    </row>
    <row r="5" spans="1:8" ht="13" customHeight="1" x14ac:dyDescent="0.3">
      <c r="B5" s="1"/>
      <c r="C5" s="1"/>
      <c r="D5" s="1"/>
      <c r="E5" s="1"/>
      <c r="F5" s="2"/>
      <c r="G5" s="2"/>
      <c r="H5" s="2"/>
    </row>
    <row r="6" spans="1:8" ht="13" customHeight="1" x14ac:dyDescent="0.3">
      <c r="B6" s="164" t="s">
        <v>8</v>
      </c>
      <c r="C6" s="164"/>
      <c r="D6" s="2"/>
      <c r="E6" s="2"/>
      <c r="F6" s="2"/>
      <c r="G6" s="2"/>
      <c r="H6" s="2"/>
    </row>
    <row r="7" spans="1:8" x14ac:dyDescent="0.25">
      <c r="B7" s="2"/>
      <c r="C7" s="2"/>
      <c r="D7" s="2"/>
      <c r="E7" s="2"/>
      <c r="F7" s="2"/>
      <c r="G7" s="2"/>
      <c r="H7" s="2"/>
    </row>
    <row r="8" spans="1:8" ht="13" customHeight="1" x14ac:dyDescent="0.25">
      <c r="A8" s="135"/>
      <c r="B8" s="4" t="s">
        <v>9</v>
      </c>
      <c r="C8" s="4"/>
      <c r="D8" s="149" t="s">
        <v>10</v>
      </c>
      <c r="E8" s="149" t="s">
        <v>11</v>
      </c>
      <c r="F8" s="149" t="s">
        <v>12</v>
      </c>
      <c r="G8" s="149" t="s">
        <v>13</v>
      </c>
      <c r="H8" s="149" t="s">
        <v>14</v>
      </c>
    </row>
    <row r="9" spans="1:8" ht="13" customHeight="1" x14ac:dyDescent="0.3">
      <c r="A9" s="135"/>
      <c r="B9" s="162" t="s">
        <v>15</v>
      </c>
      <c r="C9" s="163"/>
      <c r="D9" s="7"/>
      <c r="E9" s="7"/>
      <c r="F9" s="7"/>
      <c r="G9" s="7"/>
      <c r="H9" s="115"/>
    </row>
    <row r="10" spans="1:8" x14ac:dyDescent="0.25">
      <c r="A10" s="135"/>
      <c r="B10" s="9"/>
      <c r="C10" s="9" t="s">
        <v>16</v>
      </c>
      <c r="D10" s="147">
        <v>0</v>
      </c>
      <c r="E10" s="147">
        <v>0</v>
      </c>
      <c r="F10" s="147">
        <v>0</v>
      </c>
      <c r="G10" s="147">
        <v>0</v>
      </c>
      <c r="H10" s="147">
        <v>0</v>
      </c>
    </row>
    <row r="11" spans="1:8" x14ac:dyDescent="0.25">
      <c r="A11" s="135"/>
      <c r="B11" s="9"/>
      <c r="C11" s="9" t="s">
        <v>17</v>
      </c>
      <c r="D11" s="147">
        <v>0</v>
      </c>
      <c r="E11" s="147">
        <v>0</v>
      </c>
      <c r="F11" s="147">
        <v>0</v>
      </c>
      <c r="G11" s="147">
        <v>0</v>
      </c>
      <c r="H11" s="147">
        <v>0</v>
      </c>
    </row>
    <row r="12" spans="1:8" x14ac:dyDescent="0.25">
      <c r="A12" s="135"/>
      <c r="B12" s="9"/>
      <c r="C12" s="9" t="s">
        <v>18</v>
      </c>
      <c r="D12" s="147">
        <v>0</v>
      </c>
      <c r="E12" s="147">
        <v>0</v>
      </c>
      <c r="F12" s="147">
        <v>0</v>
      </c>
      <c r="G12" s="147">
        <v>0</v>
      </c>
      <c r="H12" s="147">
        <v>0</v>
      </c>
    </row>
    <row r="13" spans="1:8" x14ac:dyDescent="0.25">
      <c r="A13" s="135"/>
      <c r="B13" s="9"/>
      <c r="C13" s="9" t="s">
        <v>19</v>
      </c>
      <c r="D13" s="147">
        <v>0</v>
      </c>
      <c r="E13" s="147">
        <v>0</v>
      </c>
      <c r="F13" s="147">
        <v>0</v>
      </c>
      <c r="G13" s="147">
        <v>0</v>
      </c>
      <c r="H13" s="147">
        <v>0</v>
      </c>
    </row>
    <row r="14" spans="1:8" x14ac:dyDescent="0.25">
      <c r="A14" s="135"/>
      <c r="B14" s="9"/>
      <c r="C14" s="14" t="s">
        <v>20</v>
      </c>
      <c r="D14" s="147">
        <v>0</v>
      </c>
      <c r="E14" s="147">
        <v>0</v>
      </c>
      <c r="F14" s="147">
        <v>0</v>
      </c>
      <c r="G14" s="147">
        <v>0</v>
      </c>
      <c r="H14" s="147">
        <v>0</v>
      </c>
    </row>
    <row r="15" spans="1:8" x14ac:dyDescent="0.25">
      <c r="A15" s="135"/>
      <c r="B15" s="9"/>
      <c r="C15" s="9" t="s">
        <v>21</v>
      </c>
      <c r="D15" s="147">
        <v>0</v>
      </c>
      <c r="E15" s="147">
        <v>0</v>
      </c>
      <c r="F15" s="147">
        <v>0</v>
      </c>
      <c r="G15" s="147">
        <v>0</v>
      </c>
      <c r="H15" s="147">
        <v>0</v>
      </c>
    </row>
    <row r="16" spans="1:8" x14ac:dyDescent="0.25">
      <c r="A16" s="135"/>
      <c r="B16" s="9"/>
      <c r="C16" s="9" t="s">
        <v>22</v>
      </c>
      <c r="D16" s="147">
        <v>0</v>
      </c>
      <c r="E16" s="147">
        <v>0</v>
      </c>
      <c r="F16" s="147">
        <v>0</v>
      </c>
      <c r="G16" s="147">
        <v>0</v>
      </c>
      <c r="H16" s="147">
        <v>0</v>
      </c>
    </row>
    <row r="17" spans="1:8" x14ac:dyDescent="0.25">
      <c r="A17" s="135"/>
      <c r="B17" s="9"/>
      <c r="C17" s="14" t="s">
        <v>23</v>
      </c>
      <c r="D17" s="147">
        <v>0</v>
      </c>
      <c r="E17" s="147">
        <v>0</v>
      </c>
      <c r="F17" s="147">
        <v>0</v>
      </c>
      <c r="G17" s="147">
        <v>0</v>
      </c>
      <c r="H17" s="147">
        <v>0</v>
      </c>
    </row>
    <row r="18" spans="1:8" x14ac:dyDescent="0.25">
      <c r="A18" s="135"/>
      <c r="B18" s="9"/>
      <c r="C18" s="9" t="s">
        <v>24</v>
      </c>
      <c r="D18" s="147">
        <v>0</v>
      </c>
      <c r="E18" s="147">
        <v>0</v>
      </c>
      <c r="F18" s="147">
        <v>0</v>
      </c>
      <c r="G18" s="147">
        <v>0</v>
      </c>
      <c r="H18" s="147">
        <v>0</v>
      </c>
    </row>
    <row r="19" spans="1:8" x14ac:dyDescent="0.25">
      <c r="A19" s="135"/>
      <c r="B19" s="9"/>
      <c r="C19" s="9"/>
      <c r="D19" s="10"/>
      <c r="E19" s="10"/>
      <c r="F19" s="10"/>
      <c r="G19" s="10"/>
      <c r="H19" s="10"/>
    </row>
    <row r="20" spans="1:8" ht="13" customHeight="1" x14ac:dyDescent="0.3">
      <c r="A20" s="135"/>
      <c r="B20" s="160" t="s">
        <v>25</v>
      </c>
      <c r="C20" s="161"/>
      <c r="D20" s="12">
        <f>SUM(D9:D19)</f>
        <v>0</v>
      </c>
      <c r="E20" s="12">
        <f>SUM(E9:E19)</f>
        <v>0</v>
      </c>
      <c r="F20" s="12">
        <f>SUM(F9:F19)</f>
        <v>0</v>
      </c>
      <c r="G20" s="12">
        <f>SUM(G9:G19)</f>
        <v>0</v>
      </c>
      <c r="H20" s="123">
        <f>SUM(H9:H19)</f>
        <v>0</v>
      </c>
    </row>
    <row r="21" spans="1:8" ht="13" customHeight="1" x14ac:dyDescent="0.3">
      <c r="A21" s="135"/>
      <c r="B21" s="162" t="s">
        <v>26</v>
      </c>
      <c r="C21" s="163"/>
      <c r="D21" s="13"/>
      <c r="E21" s="13"/>
      <c r="F21" s="13"/>
      <c r="G21" s="13"/>
      <c r="H21" s="124"/>
    </row>
    <row r="22" spans="1:8" x14ac:dyDescent="0.25">
      <c r="A22" s="135"/>
      <c r="B22" s="9"/>
      <c r="C22" s="14" t="s">
        <v>27</v>
      </c>
      <c r="D22" s="147">
        <v>0</v>
      </c>
      <c r="E22" s="147">
        <v>0</v>
      </c>
      <c r="F22" s="147">
        <v>0</v>
      </c>
      <c r="G22" s="147">
        <v>0</v>
      </c>
      <c r="H22" s="147">
        <v>0</v>
      </c>
    </row>
    <row r="23" spans="1:8" x14ac:dyDescent="0.25">
      <c r="A23" s="135"/>
      <c r="B23" s="9"/>
      <c r="C23" s="14" t="s">
        <v>28</v>
      </c>
      <c r="D23" s="147">
        <v>0</v>
      </c>
      <c r="E23" s="147">
        <v>0</v>
      </c>
      <c r="F23" s="147">
        <v>0</v>
      </c>
      <c r="G23" s="147">
        <v>0</v>
      </c>
      <c r="H23" s="147">
        <v>0</v>
      </c>
    </row>
    <row r="24" spans="1:8" x14ac:dyDescent="0.25">
      <c r="A24" s="135"/>
      <c r="B24" s="9"/>
      <c r="C24" s="14" t="s">
        <v>29</v>
      </c>
      <c r="D24" s="147">
        <v>0</v>
      </c>
      <c r="E24" s="147">
        <v>0</v>
      </c>
      <c r="F24" s="147">
        <v>0</v>
      </c>
      <c r="G24" s="147">
        <v>0</v>
      </c>
      <c r="H24" s="147">
        <v>0</v>
      </c>
    </row>
    <row r="25" spans="1:8" x14ac:dyDescent="0.25">
      <c r="A25" s="135"/>
      <c r="B25" s="9"/>
      <c r="C25" s="14" t="s">
        <v>30</v>
      </c>
      <c r="D25" s="147">
        <v>0</v>
      </c>
      <c r="E25" s="147">
        <v>0</v>
      </c>
      <c r="F25" s="147">
        <v>0</v>
      </c>
      <c r="G25" s="147">
        <v>0</v>
      </c>
      <c r="H25" s="147">
        <v>0</v>
      </c>
    </row>
    <row r="26" spans="1:8" x14ac:dyDescent="0.25">
      <c r="A26" s="135"/>
      <c r="B26" s="9"/>
      <c r="C26" s="14" t="s">
        <v>31</v>
      </c>
      <c r="D26" s="147">
        <v>0</v>
      </c>
      <c r="E26" s="147">
        <v>0</v>
      </c>
      <c r="F26" s="147">
        <v>0</v>
      </c>
      <c r="G26" s="147">
        <v>0</v>
      </c>
      <c r="H26" s="147">
        <v>0</v>
      </c>
    </row>
    <row r="27" spans="1:8" x14ac:dyDescent="0.25">
      <c r="A27" s="135"/>
      <c r="B27" s="9"/>
      <c r="C27" s="14" t="s">
        <v>32</v>
      </c>
      <c r="D27" s="147">
        <v>0</v>
      </c>
      <c r="E27" s="147">
        <v>0</v>
      </c>
      <c r="F27" s="147">
        <v>0</v>
      </c>
      <c r="G27" s="147">
        <v>0</v>
      </c>
      <c r="H27" s="147">
        <v>0</v>
      </c>
    </row>
    <row r="28" spans="1:8" x14ac:dyDescent="0.25">
      <c r="A28" s="135"/>
      <c r="B28" s="9"/>
      <c r="C28" s="14" t="s">
        <v>33</v>
      </c>
      <c r="D28" s="147">
        <v>0</v>
      </c>
      <c r="E28" s="147">
        <v>0</v>
      </c>
      <c r="F28" s="147">
        <v>0</v>
      </c>
      <c r="G28" s="147">
        <v>0</v>
      </c>
      <c r="H28" s="147">
        <v>0</v>
      </c>
    </row>
    <row r="29" spans="1:8" x14ac:dyDescent="0.25">
      <c r="A29" s="135"/>
      <c r="B29" s="9"/>
      <c r="C29" s="14" t="s">
        <v>34</v>
      </c>
      <c r="D29" s="147">
        <v>0</v>
      </c>
      <c r="E29" s="147">
        <v>0</v>
      </c>
      <c r="F29" s="147">
        <v>0</v>
      </c>
      <c r="G29" s="147">
        <v>0</v>
      </c>
      <c r="H29" s="147">
        <v>0</v>
      </c>
    </row>
    <row r="30" spans="1:8" x14ac:dyDescent="0.25">
      <c r="A30" s="135"/>
      <c r="B30" s="9"/>
      <c r="C30" s="14" t="s">
        <v>35</v>
      </c>
      <c r="D30" s="147">
        <v>0</v>
      </c>
      <c r="E30" s="147">
        <v>0</v>
      </c>
      <c r="F30" s="147">
        <v>0</v>
      </c>
      <c r="G30" s="147">
        <v>0</v>
      </c>
      <c r="H30" s="147">
        <v>0</v>
      </c>
    </row>
    <row r="31" spans="1:8" x14ac:dyDescent="0.25">
      <c r="A31" s="135"/>
      <c r="B31" s="9"/>
      <c r="C31" s="14" t="s">
        <v>36</v>
      </c>
      <c r="D31" s="147">
        <v>0</v>
      </c>
      <c r="E31" s="147">
        <v>0</v>
      </c>
      <c r="F31" s="147">
        <v>0</v>
      </c>
      <c r="G31" s="147">
        <v>0</v>
      </c>
      <c r="H31" s="147">
        <v>0</v>
      </c>
    </row>
    <row r="32" spans="1:8" x14ac:dyDescent="0.25">
      <c r="A32" s="135"/>
      <c r="B32" s="9"/>
      <c r="C32" s="14"/>
      <c r="D32" s="10"/>
      <c r="E32" s="10"/>
      <c r="F32" s="10"/>
      <c r="G32" s="10"/>
      <c r="H32" s="10"/>
    </row>
    <row r="33" spans="1:8" ht="13" customHeight="1" x14ac:dyDescent="0.3">
      <c r="A33" s="135"/>
      <c r="B33" s="160" t="s">
        <v>37</v>
      </c>
      <c r="C33" s="161"/>
      <c r="D33" s="12">
        <f>SUM(D21:D32)</f>
        <v>0</v>
      </c>
      <c r="E33" s="12">
        <f>SUM(E21:E32)</f>
        <v>0</v>
      </c>
      <c r="F33" s="12">
        <f>SUM(F21:F32)</f>
        <v>0</v>
      </c>
      <c r="G33" s="12">
        <f>SUM(G21:G32)</f>
        <v>0</v>
      </c>
      <c r="H33" s="12">
        <f>SUM(H21:H32)</f>
        <v>0</v>
      </c>
    </row>
    <row r="34" spans="1:8" ht="13" customHeight="1" x14ac:dyDescent="0.3">
      <c r="A34" s="135"/>
      <c r="B34" s="160" t="s">
        <v>38</v>
      </c>
      <c r="C34" s="161"/>
      <c r="D34" s="15">
        <f>+D20+D33</f>
        <v>0</v>
      </c>
      <c r="E34" s="15">
        <f>+E20+E33</f>
        <v>0</v>
      </c>
      <c r="F34" s="15">
        <f>+F20+F33</f>
        <v>0</v>
      </c>
      <c r="G34" s="15">
        <f>+G20+G33</f>
        <v>0</v>
      </c>
      <c r="H34" s="15">
        <f>+H20+H33</f>
        <v>0</v>
      </c>
    </row>
    <row r="35" spans="1:8" x14ac:dyDescent="0.25">
      <c r="B35" s="2"/>
      <c r="C35" s="2"/>
      <c r="D35" s="2"/>
      <c r="E35" s="2"/>
      <c r="F35" s="2"/>
      <c r="G35" s="2"/>
      <c r="H35" s="2"/>
    </row>
    <row r="36" spans="1:8" x14ac:dyDescent="0.25">
      <c r="B36" s="2"/>
      <c r="C36" s="2"/>
      <c r="D36" s="2"/>
      <c r="E36" s="2"/>
      <c r="F36" s="2"/>
      <c r="G36" s="2"/>
      <c r="H36" s="2"/>
    </row>
    <row r="37" spans="1:8" ht="13" customHeight="1" x14ac:dyDescent="0.25">
      <c r="A37" s="135"/>
      <c r="B37" s="165" t="s">
        <v>39</v>
      </c>
      <c r="C37" s="166"/>
      <c r="D37" s="141" t="str">
        <f>+D8</f>
        <v>Jun_16</v>
      </c>
      <c r="E37" s="141" t="str">
        <f>+E8</f>
        <v>Jun17</v>
      </c>
      <c r="F37" s="141" t="str">
        <f>+F8</f>
        <v>Jun18</v>
      </c>
      <c r="G37" s="141" t="str">
        <f>+G8</f>
        <v>Jun19</v>
      </c>
      <c r="H37" s="141" t="str">
        <f>+H8</f>
        <v>Jun20</v>
      </c>
    </row>
    <row r="38" spans="1:8" ht="13" customHeight="1" x14ac:dyDescent="0.3">
      <c r="A38" s="135"/>
      <c r="B38" s="162" t="s">
        <v>40</v>
      </c>
      <c r="C38" s="163"/>
      <c r="D38" s="7"/>
      <c r="E38" s="7"/>
      <c r="F38" s="7"/>
      <c r="G38" s="7"/>
      <c r="H38" s="7"/>
    </row>
    <row r="39" spans="1:8" x14ac:dyDescent="0.25">
      <c r="A39" s="135"/>
      <c r="B39" s="9"/>
      <c r="C39" s="2" t="s">
        <v>41</v>
      </c>
      <c r="D39" s="147">
        <v>0</v>
      </c>
      <c r="E39" s="147">
        <v>0</v>
      </c>
      <c r="F39" s="147">
        <v>0</v>
      </c>
      <c r="G39" s="147">
        <v>0</v>
      </c>
      <c r="H39" s="147">
        <v>0</v>
      </c>
    </row>
    <row r="40" spans="1:8" x14ac:dyDescent="0.25">
      <c r="A40" s="135"/>
      <c r="B40" s="9"/>
      <c r="C40" s="9" t="s">
        <v>42</v>
      </c>
      <c r="D40" s="147">
        <v>0</v>
      </c>
      <c r="E40" s="147">
        <v>0</v>
      </c>
      <c r="F40" s="147">
        <v>0</v>
      </c>
      <c r="G40" s="147">
        <v>0</v>
      </c>
      <c r="H40" s="147">
        <v>0</v>
      </c>
    </row>
    <row r="41" spans="1:8" x14ac:dyDescent="0.25">
      <c r="A41" s="135"/>
      <c r="B41" s="14"/>
      <c r="C41" s="9" t="s">
        <v>43</v>
      </c>
      <c r="D41" s="147">
        <v>0</v>
      </c>
      <c r="E41" s="147">
        <v>0</v>
      </c>
      <c r="F41" s="147">
        <v>0</v>
      </c>
      <c r="G41" s="147">
        <v>0</v>
      </c>
      <c r="H41" s="147">
        <v>0</v>
      </c>
    </row>
    <row r="42" spans="1:8" x14ac:dyDescent="0.25">
      <c r="A42" s="135"/>
      <c r="B42" s="14"/>
      <c r="C42" s="2" t="s">
        <v>44</v>
      </c>
      <c r="D42" s="147">
        <v>0</v>
      </c>
      <c r="E42" s="147">
        <v>0</v>
      </c>
      <c r="F42" s="147">
        <v>0</v>
      </c>
      <c r="G42" s="147">
        <v>0</v>
      </c>
      <c r="H42" s="147">
        <v>0</v>
      </c>
    </row>
    <row r="43" spans="1:8" x14ac:dyDescent="0.25">
      <c r="A43" s="135"/>
      <c r="B43" s="14"/>
      <c r="C43" s="2" t="s">
        <v>45</v>
      </c>
      <c r="D43" s="147">
        <v>0</v>
      </c>
      <c r="E43" s="147">
        <v>0</v>
      </c>
      <c r="F43" s="147">
        <v>0</v>
      </c>
      <c r="G43" s="147">
        <v>0</v>
      </c>
      <c r="H43" s="147">
        <v>0</v>
      </c>
    </row>
    <row r="44" spans="1:8" x14ac:dyDescent="0.25">
      <c r="A44" s="135"/>
      <c r="B44" s="14"/>
      <c r="C44" s="2" t="s">
        <v>46</v>
      </c>
      <c r="D44" s="147">
        <v>0</v>
      </c>
      <c r="E44" s="147">
        <v>0</v>
      </c>
      <c r="F44" s="147">
        <v>0</v>
      </c>
      <c r="G44" s="147">
        <v>0</v>
      </c>
      <c r="H44" s="147">
        <v>0</v>
      </c>
    </row>
    <row r="45" spans="1:8" x14ac:dyDescent="0.25">
      <c r="A45" s="135"/>
      <c r="B45" s="14"/>
      <c r="C45" s="2" t="s">
        <v>47</v>
      </c>
      <c r="D45" s="147">
        <v>0</v>
      </c>
      <c r="E45" s="147">
        <v>0</v>
      </c>
      <c r="F45" s="147">
        <v>0</v>
      </c>
      <c r="G45" s="147">
        <v>0</v>
      </c>
      <c r="H45" s="147">
        <v>0</v>
      </c>
    </row>
    <row r="46" spans="1:8" x14ac:dyDescent="0.25">
      <c r="A46" s="135"/>
      <c r="B46" s="9"/>
      <c r="C46" s="9"/>
      <c r="D46" s="10"/>
      <c r="E46" s="10"/>
      <c r="F46" s="10"/>
      <c r="G46" s="10"/>
      <c r="H46" s="10"/>
    </row>
    <row r="47" spans="1:8" ht="13" customHeight="1" x14ac:dyDescent="0.3">
      <c r="A47" s="135"/>
      <c r="B47" s="160" t="s">
        <v>48</v>
      </c>
      <c r="C47" s="161"/>
      <c r="D47" s="12">
        <f>SUM(D38:D46)</f>
        <v>0</v>
      </c>
      <c r="E47" s="12">
        <f>SUM(E38:E46)</f>
        <v>0</v>
      </c>
      <c r="F47" s="12">
        <f>SUM(F38:F46)</f>
        <v>0</v>
      </c>
      <c r="G47" s="12">
        <f>SUM(G38:G46)</f>
        <v>0</v>
      </c>
      <c r="H47" s="123">
        <f>SUM(H38:H46)</f>
        <v>0</v>
      </c>
    </row>
    <row r="48" spans="1:8" ht="13" customHeight="1" x14ac:dyDescent="0.3">
      <c r="A48" s="135"/>
      <c r="B48" s="162" t="s">
        <v>49</v>
      </c>
      <c r="C48" s="163"/>
      <c r="D48" s="13"/>
      <c r="E48" s="13"/>
      <c r="F48" s="13"/>
      <c r="G48" s="13"/>
      <c r="H48" s="124"/>
    </row>
    <row r="49" spans="1:8" x14ac:dyDescent="0.25">
      <c r="A49" s="135"/>
      <c r="B49" s="9"/>
      <c r="C49" s="2" t="s">
        <v>41</v>
      </c>
      <c r="D49" s="147">
        <v>0</v>
      </c>
      <c r="E49" s="147">
        <v>0</v>
      </c>
      <c r="F49" s="147">
        <v>0</v>
      </c>
      <c r="G49" s="147">
        <v>0</v>
      </c>
      <c r="H49" s="147">
        <v>0</v>
      </c>
    </row>
    <row r="50" spans="1:8" x14ac:dyDescent="0.25">
      <c r="A50" s="135"/>
      <c r="B50" s="14"/>
      <c r="C50" s="9" t="s">
        <v>50</v>
      </c>
      <c r="D50" s="147">
        <v>0</v>
      </c>
      <c r="E50" s="147">
        <v>0</v>
      </c>
      <c r="F50" s="147">
        <v>0</v>
      </c>
      <c r="G50" s="147">
        <v>0</v>
      </c>
      <c r="H50" s="147">
        <v>0</v>
      </c>
    </row>
    <row r="51" spans="1:8" x14ac:dyDescent="0.25">
      <c r="A51" s="135"/>
      <c r="B51" s="14"/>
      <c r="C51" s="9" t="s">
        <v>43</v>
      </c>
      <c r="D51" s="147">
        <v>0</v>
      </c>
      <c r="E51" s="147">
        <v>0</v>
      </c>
      <c r="F51" s="147">
        <v>0</v>
      </c>
      <c r="G51" s="147">
        <v>0</v>
      </c>
      <c r="H51" s="147">
        <v>0</v>
      </c>
    </row>
    <row r="52" spans="1:8" x14ac:dyDescent="0.25">
      <c r="A52" s="135"/>
      <c r="B52" s="9"/>
      <c r="C52" s="9" t="s">
        <v>51</v>
      </c>
      <c r="D52" s="147">
        <v>0</v>
      </c>
      <c r="E52" s="147">
        <v>0</v>
      </c>
      <c r="F52" s="147">
        <v>0</v>
      </c>
      <c r="G52" s="147">
        <v>0</v>
      </c>
      <c r="H52" s="147">
        <v>0</v>
      </c>
    </row>
    <row r="53" spans="1:8" x14ac:dyDescent="0.25">
      <c r="A53" s="135"/>
      <c r="B53" s="9"/>
      <c r="C53" s="9" t="s">
        <v>52</v>
      </c>
      <c r="D53" s="147">
        <v>0</v>
      </c>
      <c r="E53" s="147">
        <v>0</v>
      </c>
      <c r="F53" s="147">
        <v>0</v>
      </c>
      <c r="G53" s="147">
        <v>0</v>
      </c>
      <c r="H53" s="147">
        <v>0</v>
      </c>
    </row>
    <row r="54" spans="1:8" x14ac:dyDescent="0.25">
      <c r="A54" s="135"/>
      <c r="B54" s="9"/>
      <c r="C54" s="9" t="s">
        <v>53</v>
      </c>
      <c r="D54" s="147">
        <v>0</v>
      </c>
      <c r="E54" s="147">
        <v>0</v>
      </c>
      <c r="F54" s="147">
        <v>0</v>
      </c>
      <c r="G54" s="147">
        <v>0</v>
      </c>
      <c r="H54" s="147">
        <v>0</v>
      </c>
    </row>
    <row r="55" spans="1:8" x14ac:dyDescent="0.25">
      <c r="A55" s="135"/>
      <c r="B55" s="14"/>
      <c r="C55" s="9"/>
      <c r="D55" s="10"/>
      <c r="E55" s="10"/>
      <c r="F55" s="10"/>
      <c r="G55" s="10"/>
      <c r="H55" s="10"/>
    </row>
    <row r="56" spans="1:8" ht="13" customHeight="1" x14ac:dyDescent="0.3">
      <c r="A56" s="135"/>
      <c r="B56" s="160" t="s">
        <v>54</v>
      </c>
      <c r="C56" s="161"/>
      <c r="D56" s="12">
        <f>SUM(D48:D55)</f>
        <v>0</v>
      </c>
      <c r="E56" s="12">
        <f>SUM(E48:E55)</f>
        <v>0</v>
      </c>
      <c r="F56" s="12">
        <f>SUM(F48:F55)</f>
        <v>0</v>
      </c>
      <c r="G56" s="12">
        <f>SUM(G48:G55)</f>
        <v>0</v>
      </c>
      <c r="H56" s="123">
        <f>SUM(H48:H55)</f>
        <v>0</v>
      </c>
    </row>
    <row r="57" spans="1:8" ht="13" customHeight="1" x14ac:dyDescent="0.3">
      <c r="A57" s="135"/>
      <c r="B57" s="162" t="s">
        <v>55</v>
      </c>
      <c r="C57" s="163"/>
      <c r="D57" s="10"/>
      <c r="E57" s="10"/>
      <c r="F57" s="10"/>
      <c r="G57" s="10"/>
      <c r="H57" s="10"/>
    </row>
    <row r="58" spans="1:8" x14ac:dyDescent="0.25">
      <c r="A58" s="135"/>
      <c r="B58" s="9"/>
      <c r="C58" s="9" t="s">
        <v>56</v>
      </c>
      <c r="D58" s="147">
        <v>0</v>
      </c>
      <c r="E58" s="147">
        <v>0</v>
      </c>
      <c r="F58" s="147">
        <v>0</v>
      </c>
      <c r="G58" s="147">
        <v>0</v>
      </c>
      <c r="H58" s="147">
        <v>0</v>
      </c>
    </row>
    <row r="59" spans="1:8" x14ac:dyDescent="0.25">
      <c r="A59" s="135"/>
      <c r="B59" s="9"/>
      <c r="C59" s="9" t="s">
        <v>57</v>
      </c>
      <c r="D59" s="147">
        <v>0</v>
      </c>
      <c r="E59" s="147">
        <v>0</v>
      </c>
      <c r="F59" s="147">
        <v>0</v>
      </c>
      <c r="G59" s="147">
        <v>0</v>
      </c>
      <c r="H59" s="147">
        <v>0</v>
      </c>
    </row>
    <row r="60" spans="1:8" x14ac:dyDescent="0.25">
      <c r="A60" s="135"/>
      <c r="B60" s="9"/>
      <c r="C60" s="9" t="s">
        <v>58</v>
      </c>
      <c r="D60" s="147">
        <v>0</v>
      </c>
      <c r="E60" s="147">
        <v>0</v>
      </c>
      <c r="F60" s="147">
        <v>0</v>
      </c>
      <c r="G60" s="147">
        <v>0</v>
      </c>
      <c r="H60" s="147">
        <v>0</v>
      </c>
    </row>
    <row r="61" spans="1:8" x14ac:dyDescent="0.25">
      <c r="A61" s="135"/>
      <c r="B61" s="9"/>
      <c r="C61" s="9" t="s">
        <v>59</v>
      </c>
      <c r="D61" s="147">
        <v>0</v>
      </c>
      <c r="E61" s="147">
        <v>0</v>
      </c>
      <c r="F61" s="147">
        <v>0</v>
      </c>
      <c r="G61" s="147">
        <v>0</v>
      </c>
      <c r="H61" s="147">
        <v>0</v>
      </c>
    </row>
    <row r="62" spans="1:8" x14ac:dyDescent="0.25">
      <c r="A62" s="135"/>
      <c r="B62" s="9"/>
      <c r="C62" s="17"/>
      <c r="D62" s="18"/>
      <c r="E62" s="18"/>
      <c r="F62" s="18"/>
      <c r="G62" s="18"/>
      <c r="H62" s="125"/>
    </row>
    <row r="63" spans="1:8" ht="13" customHeight="1" x14ac:dyDescent="0.3">
      <c r="A63" s="135"/>
      <c r="B63" s="160" t="s">
        <v>60</v>
      </c>
      <c r="C63" s="161"/>
      <c r="D63" s="12">
        <f>SUM(D57:D62)</f>
        <v>0</v>
      </c>
      <c r="E63" s="12">
        <f>SUM(E57:E62)</f>
        <v>0</v>
      </c>
      <c r="F63" s="12">
        <f>SUM(F57:F62)</f>
        <v>0</v>
      </c>
      <c r="G63" s="12">
        <f>SUM(G57:G62)</f>
        <v>0</v>
      </c>
      <c r="H63" s="12">
        <f>SUM(H57:H62)</f>
        <v>0</v>
      </c>
    </row>
    <row r="64" spans="1:8" ht="13" customHeight="1" x14ac:dyDescent="0.3">
      <c r="A64" s="135"/>
      <c r="B64" s="160" t="s">
        <v>61</v>
      </c>
      <c r="C64" s="161"/>
      <c r="D64" s="15">
        <f>+D47+D56+D63</f>
        <v>0</v>
      </c>
      <c r="E64" s="15">
        <f>+E47+E56+E63</f>
        <v>0</v>
      </c>
      <c r="F64" s="15">
        <f>+F47+F56+F63</f>
        <v>0</v>
      </c>
      <c r="G64" s="15">
        <f>+G47+G56+G63</f>
        <v>0</v>
      </c>
      <c r="H64" s="15">
        <f>+H47+H56+H63</f>
        <v>0</v>
      </c>
    </row>
    <row r="65" spans="2:8" x14ac:dyDescent="0.25">
      <c r="B65" s="2"/>
      <c r="C65" s="2"/>
      <c r="D65" s="23">
        <f>+D34-D64</f>
        <v>0</v>
      </c>
      <c r="E65" s="23">
        <f>+E34-E64</f>
        <v>0</v>
      </c>
      <c r="F65" s="23">
        <f>+F34-F64</f>
        <v>0</v>
      </c>
      <c r="G65" s="23">
        <f>+G34-G64</f>
        <v>0</v>
      </c>
      <c r="H65" s="23">
        <f>+H34-H64</f>
        <v>0</v>
      </c>
    </row>
    <row r="66" spans="2:8" hidden="1" x14ac:dyDescent="0.25">
      <c r="B66" s="2"/>
      <c r="C66" s="2"/>
      <c r="D66" s="19"/>
      <c r="E66" s="19"/>
      <c r="F66" s="19"/>
      <c r="G66" s="19"/>
      <c r="H66" s="19"/>
    </row>
    <row r="67" spans="2:8" hidden="1" x14ac:dyDescent="0.25">
      <c r="B67" s="2"/>
      <c r="C67" s="2"/>
      <c r="D67" s="2"/>
      <c r="E67" s="2"/>
      <c r="F67" s="2"/>
      <c r="G67" s="2"/>
      <c r="H67" s="2"/>
    </row>
    <row r="68" spans="2:8" hidden="1" x14ac:dyDescent="0.25">
      <c r="B68" s="2"/>
      <c r="C68" s="2"/>
      <c r="D68" s="2"/>
      <c r="E68" s="2"/>
      <c r="F68" s="2"/>
      <c r="G68" s="2"/>
      <c r="H68" s="2"/>
    </row>
    <row r="69" spans="2:8" hidden="1" x14ac:dyDescent="0.25">
      <c r="B69" s="2"/>
      <c r="C69" s="2"/>
      <c r="D69" s="2"/>
      <c r="E69" s="2"/>
      <c r="F69" s="2"/>
      <c r="G69" s="2"/>
      <c r="H69" s="2"/>
    </row>
  </sheetData>
  <sheetProtection formatCells="0" formatColumns="0" formatRows="0" insertColumns="0" insertRows="0" insertHyperlinks="0" deleteColumns="0" deleteRows="0" selectLockedCells="1" sort="0" autoFilter="0" pivotTables="0"/>
  <mergeCells count="14">
    <mergeCell ref="B9:C9"/>
    <mergeCell ref="B21:C21"/>
    <mergeCell ref="B38:C38"/>
    <mergeCell ref="B6:C6"/>
    <mergeCell ref="B20:C20"/>
    <mergeCell ref="B33:C33"/>
    <mergeCell ref="B34:C34"/>
    <mergeCell ref="B37:C37"/>
    <mergeCell ref="B64:C64"/>
    <mergeCell ref="B47:C47"/>
    <mergeCell ref="B48:C48"/>
    <mergeCell ref="B56:C56"/>
    <mergeCell ref="B57:C57"/>
    <mergeCell ref="B63:C63"/>
  </mergeCells>
  <dataValidations count="2">
    <dataValidation type="decimal" allowBlank="1" showInputMessage="1" showErrorMessage="1" errorTitle="Advertencia" error="Sólo debe ingresar números positivos." sqref="D10:H18 D58:H58 D49:H54 D39:H45 D22:H31" xr:uid="{00000000-0002-0000-0000-000000000000}">
      <formula1>0</formula1>
      <formula2>999999999</formula2>
    </dataValidation>
    <dataValidation type="decimal" allowBlank="1" showInputMessage="1" showErrorMessage="1" errorTitle="Advertencia" error="Sólo debe ingresar números negativos o positivos." sqref="D59:H61" xr:uid="{00000000-0002-0000-0000-000005000000}">
      <formula1>-999999999</formula1>
      <formula2>999999999</formula2>
    </dataValidation>
  </dataValidations>
  <pageMargins left="0.19685039370078999" right="0.19685039370078999" top="0.19685039370078999" bottom="0.19685039370078999" header="0.31496062992126" footer="0.31496062992126"/>
  <pageSetup scale="7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36"/>
  <sheetViews>
    <sheetView zoomScale="75" zoomScaleNormal="75" workbookViewId="0">
      <pane ySplit="8" topLeftCell="A9" activePane="bottomLeft" state="frozen"/>
      <selection pane="bottomLeft" activeCell="E3" sqref="E3"/>
    </sheetView>
  </sheetViews>
  <sheetFormatPr defaultColWidth="0" defaultRowHeight="12.5" zeroHeight="1" x14ac:dyDescent="0.25"/>
  <cols>
    <col min="1" max="1" width="1.1796875" customWidth="1"/>
    <col min="2" max="2" width="5.90625" customWidth="1"/>
    <col min="3" max="3" width="34.90625" customWidth="1"/>
    <col min="4" max="7" width="14.36328125" customWidth="1"/>
    <col min="8" max="8" width="14.54296875" customWidth="1"/>
    <col min="9" max="9" width="1.36328125" customWidth="1"/>
    <col min="10" max="10" width="11.54296875" hidden="1" customWidth="1"/>
  </cols>
  <sheetData>
    <row r="1" spans="2:8" ht="13" customHeight="1" x14ac:dyDescent="0.3">
      <c r="B1" s="1" t="s">
        <v>0</v>
      </c>
      <c r="C1" s="1" t="str">
        <f>+Balance!C1</f>
        <v>Mi empresa</v>
      </c>
      <c r="D1" s="2"/>
      <c r="E1" s="2"/>
      <c r="F1" s="2"/>
      <c r="G1" s="2"/>
      <c r="H1" s="2"/>
    </row>
    <row r="2" spans="2:8" ht="13" customHeight="1" x14ac:dyDescent="0.3">
      <c r="B2" s="1" t="s">
        <v>2</v>
      </c>
      <c r="C2" s="1" t="str">
        <f>+Balance!C2</f>
        <v>Aquí se anota el identificador de la empresa</v>
      </c>
      <c r="D2" s="2"/>
      <c r="E2" s="2"/>
      <c r="F2" s="2"/>
      <c r="G2" s="2"/>
      <c r="H2" s="2"/>
    </row>
    <row r="3" spans="2:8" ht="13" customHeight="1" x14ac:dyDescent="0.3">
      <c r="B3" s="1" t="s">
        <v>4</v>
      </c>
      <c r="C3" s="1" t="str">
        <f>+Balance!C3</f>
        <v>Aquí se anota la direccion de la empresa</v>
      </c>
      <c r="D3" s="2"/>
      <c r="E3" s="2"/>
      <c r="F3" s="2"/>
      <c r="G3" s="2"/>
      <c r="H3" s="2"/>
    </row>
    <row r="4" spans="2:8" ht="13" customHeight="1" x14ac:dyDescent="0.3">
      <c r="B4" s="1" t="s">
        <v>6</v>
      </c>
      <c r="C4" s="1" t="str">
        <f>+Balance!C4</f>
        <v>CLP</v>
      </c>
      <c r="D4" s="2"/>
      <c r="E4" s="2"/>
      <c r="F4" s="2"/>
      <c r="G4" s="2"/>
      <c r="H4" s="2"/>
    </row>
    <row r="5" spans="2:8" ht="13" customHeight="1" x14ac:dyDescent="0.3">
      <c r="B5" s="2"/>
      <c r="C5" s="1"/>
      <c r="D5" s="1"/>
      <c r="E5" s="1"/>
      <c r="F5" s="2"/>
      <c r="G5" s="2"/>
      <c r="H5" s="2"/>
    </row>
    <row r="6" spans="2:8" ht="13" customHeight="1" x14ac:dyDescent="0.3">
      <c r="B6" s="1" t="s">
        <v>62</v>
      </c>
      <c r="C6" s="2"/>
      <c r="D6" s="2"/>
      <c r="E6" s="2"/>
      <c r="F6" s="2"/>
      <c r="G6" s="2"/>
      <c r="H6" s="2"/>
    </row>
    <row r="7" spans="2:8" x14ac:dyDescent="0.25">
      <c r="B7" s="2"/>
      <c r="C7" s="2"/>
      <c r="D7" s="2"/>
      <c r="E7" s="2"/>
      <c r="F7" s="2"/>
      <c r="G7" s="2"/>
      <c r="H7" s="2"/>
    </row>
    <row r="8" spans="2:8" ht="13" customHeight="1" x14ac:dyDescent="0.25">
      <c r="B8" s="3" t="s">
        <v>63</v>
      </c>
      <c r="C8" s="4"/>
      <c r="D8" s="140" t="str">
        <f>+Balance!D8</f>
        <v>=+Balance!D8</v>
      </c>
      <c r="E8" s="140" t="str">
        <f>+Balance!E8</f>
        <v>=+Balance!E8</v>
      </c>
      <c r="F8" s="140" t="str">
        <f>+Balance!F8</f>
        <v>=+Balance!F8</v>
      </c>
      <c r="G8" s="140" t="str">
        <f>+Balance!G8</f>
        <v>=+Balance!G8</v>
      </c>
      <c r="H8" s="140" t="str">
        <f>+Balance!H8</f>
        <v>=+Balance!H8</v>
      </c>
    </row>
    <row r="9" spans="2:8" ht="13" customHeight="1" x14ac:dyDescent="0.3">
      <c r="B9" s="5"/>
      <c r="C9" s="6"/>
      <c r="D9" s="7"/>
      <c r="E9" s="7"/>
      <c r="F9" s="7"/>
      <c r="G9" s="7"/>
      <c r="H9" s="7"/>
    </row>
    <row r="10" spans="2:8" x14ac:dyDescent="0.25">
      <c r="B10" s="8"/>
      <c r="C10" s="14" t="s">
        <v>64</v>
      </c>
      <c r="D10" s="147">
        <v>0</v>
      </c>
      <c r="E10" s="147">
        <v>0</v>
      </c>
      <c r="F10" s="147">
        <v>0</v>
      </c>
      <c r="G10" s="147">
        <v>0</v>
      </c>
      <c r="H10" s="147">
        <v>0</v>
      </c>
    </row>
    <row r="11" spans="2:8" x14ac:dyDescent="0.25">
      <c r="B11" s="8"/>
      <c r="C11" s="14" t="s">
        <v>65</v>
      </c>
      <c r="D11" s="147">
        <v>0</v>
      </c>
      <c r="E11" s="147">
        <v>0</v>
      </c>
      <c r="F11" s="147">
        <v>0</v>
      </c>
      <c r="G11" s="147">
        <v>0</v>
      </c>
      <c r="H11" s="147">
        <v>0</v>
      </c>
    </row>
    <row r="12" spans="2:8" x14ac:dyDescent="0.25">
      <c r="B12" s="8"/>
      <c r="C12" s="14"/>
      <c r="D12" s="10"/>
      <c r="E12" s="10"/>
      <c r="F12" s="10"/>
      <c r="G12" s="10"/>
      <c r="H12" s="10"/>
    </row>
    <row r="13" spans="2:8" ht="13" customHeight="1" x14ac:dyDescent="0.3">
      <c r="B13" s="11" t="s">
        <v>66</v>
      </c>
      <c r="C13" s="20"/>
      <c r="D13" s="148">
        <f>+D10+D11</f>
        <v>0</v>
      </c>
      <c r="E13" s="148">
        <f>+E10+E11</f>
        <v>0</v>
      </c>
      <c r="F13" s="148">
        <f>+F10+F11</f>
        <v>0</v>
      </c>
      <c r="G13" s="148">
        <f>+G10+G11</f>
        <v>0</v>
      </c>
      <c r="H13" s="148">
        <f>+H10+H11</f>
        <v>0</v>
      </c>
    </row>
    <row r="14" spans="2:8" x14ac:dyDescent="0.25">
      <c r="B14" s="8"/>
      <c r="C14" s="9"/>
      <c r="D14" s="10"/>
      <c r="E14" s="10"/>
      <c r="F14" s="10"/>
      <c r="G14" s="10"/>
      <c r="H14" s="10"/>
    </row>
    <row r="15" spans="2:8" x14ac:dyDescent="0.25">
      <c r="B15" s="8"/>
      <c r="C15" s="14" t="s">
        <v>67</v>
      </c>
      <c r="D15" s="147">
        <v>0</v>
      </c>
      <c r="E15" s="147">
        <v>0</v>
      </c>
      <c r="F15" s="147">
        <v>0</v>
      </c>
      <c r="G15" s="147">
        <v>0</v>
      </c>
      <c r="H15" s="147">
        <v>0</v>
      </c>
    </row>
    <row r="16" spans="2:8" x14ac:dyDescent="0.25">
      <c r="B16" s="8"/>
      <c r="C16" s="9"/>
      <c r="D16" s="10"/>
      <c r="E16" s="10"/>
      <c r="F16" s="10"/>
      <c r="G16" s="10"/>
      <c r="H16" s="10"/>
    </row>
    <row r="17" spans="2:9" ht="13" customHeight="1" x14ac:dyDescent="0.3">
      <c r="B17" s="11" t="s">
        <v>68</v>
      </c>
      <c r="C17" s="20"/>
      <c r="D17" s="148">
        <f>+D13+D15</f>
        <v>0</v>
      </c>
      <c r="E17" s="148">
        <f>+E13+E15</f>
        <v>0</v>
      </c>
      <c r="F17" s="148">
        <f>+F13+F15</f>
        <v>0</v>
      </c>
      <c r="G17" s="148">
        <f>+G13+G15</f>
        <v>0</v>
      </c>
      <c r="H17" s="148">
        <f>+H13+H15</f>
        <v>0</v>
      </c>
    </row>
    <row r="18" spans="2:9" x14ac:dyDescent="0.25">
      <c r="B18" s="8"/>
      <c r="C18" s="9"/>
      <c r="D18" s="10"/>
      <c r="E18" s="10"/>
      <c r="F18" s="10"/>
      <c r="G18" s="10"/>
      <c r="H18" s="10"/>
    </row>
    <row r="19" spans="2:9" x14ac:dyDescent="0.25">
      <c r="B19" s="8"/>
      <c r="C19" s="14" t="s">
        <v>69</v>
      </c>
      <c r="D19" s="147">
        <v>0</v>
      </c>
      <c r="E19" s="147">
        <v>0</v>
      </c>
      <c r="F19" s="147">
        <v>0</v>
      </c>
      <c r="G19" s="147">
        <v>0</v>
      </c>
      <c r="H19" s="147">
        <v>0</v>
      </c>
    </row>
    <row r="20" spans="2:9" x14ac:dyDescent="0.25">
      <c r="B20" s="8"/>
      <c r="C20" s="9"/>
      <c r="D20" s="10"/>
      <c r="E20" s="10"/>
      <c r="F20" s="10"/>
      <c r="G20" s="10"/>
      <c r="H20" s="10"/>
    </row>
    <row r="21" spans="2:9" ht="13" customHeight="1" x14ac:dyDescent="0.3">
      <c r="B21" s="11" t="s">
        <v>70</v>
      </c>
      <c r="C21" s="20"/>
      <c r="D21" s="148">
        <f>+D17+D19</f>
        <v>0</v>
      </c>
      <c r="E21" s="148">
        <f>+E17+E19</f>
        <v>0</v>
      </c>
      <c r="F21" s="148">
        <f>+F17+F19</f>
        <v>0</v>
      </c>
      <c r="G21" s="148">
        <f>+G17+G19</f>
        <v>0</v>
      </c>
      <c r="H21" s="148">
        <f>+H17+H19</f>
        <v>0</v>
      </c>
    </row>
    <row r="22" spans="2:9" x14ac:dyDescent="0.25">
      <c r="B22" s="8"/>
      <c r="C22" s="9"/>
      <c r="D22" s="10"/>
      <c r="E22" s="10"/>
      <c r="F22" s="10"/>
      <c r="G22" s="10"/>
      <c r="H22" s="10"/>
    </row>
    <row r="23" spans="2:9" x14ac:dyDescent="0.25">
      <c r="B23" s="8"/>
      <c r="C23" s="14" t="s">
        <v>71</v>
      </c>
      <c r="D23" s="147">
        <v>0</v>
      </c>
      <c r="E23" s="147">
        <v>0</v>
      </c>
      <c r="F23" s="147">
        <v>0</v>
      </c>
      <c r="G23" s="147">
        <v>0</v>
      </c>
      <c r="H23" s="147">
        <v>0</v>
      </c>
      <c r="I23" s="114"/>
    </row>
    <row r="24" spans="2:9" x14ac:dyDescent="0.25">
      <c r="B24" s="8"/>
      <c r="C24" s="14" t="s">
        <v>72</v>
      </c>
      <c r="D24" s="147">
        <v>0</v>
      </c>
      <c r="E24" s="147">
        <v>0</v>
      </c>
      <c r="F24" s="147">
        <v>0</v>
      </c>
      <c r="G24" s="147">
        <v>0</v>
      </c>
      <c r="H24" s="147">
        <v>0</v>
      </c>
    </row>
    <row r="25" spans="2:9" x14ac:dyDescent="0.25">
      <c r="B25" s="8"/>
      <c r="C25" s="14" t="s">
        <v>73</v>
      </c>
      <c r="D25" s="147">
        <v>0</v>
      </c>
      <c r="E25" s="147">
        <v>0</v>
      </c>
      <c r="F25" s="147">
        <v>0</v>
      </c>
      <c r="G25" s="147">
        <v>0</v>
      </c>
      <c r="H25" s="147">
        <v>0</v>
      </c>
      <c r="I25" s="114"/>
    </row>
    <row r="26" spans="2:9" x14ac:dyDescent="0.25">
      <c r="B26" s="8"/>
      <c r="C26" s="9" t="s">
        <v>74</v>
      </c>
      <c r="D26" s="147">
        <v>0</v>
      </c>
      <c r="E26" s="147">
        <v>0</v>
      </c>
      <c r="F26" s="147">
        <v>0</v>
      </c>
      <c r="G26" s="147">
        <v>0</v>
      </c>
      <c r="H26" s="147">
        <v>0</v>
      </c>
      <c r="I26" s="114"/>
    </row>
    <row r="27" spans="2:9" x14ac:dyDescent="0.25">
      <c r="B27" s="8"/>
      <c r="C27" s="21" t="s">
        <v>75</v>
      </c>
      <c r="D27" s="147">
        <v>0</v>
      </c>
      <c r="E27" s="147">
        <v>0</v>
      </c>
      <c r="F27" s="147">
        <v>0</v>
      </c>
      <c r="G27" s="147">
        <v>0</v>
      </c>
      <c r="H27" s="147">
        <v>0</v>
      </c>
    </row>
    <row r="28" spans="2:9" x14ac:dyDescent="0.25">
      <c r="B28" s="8"/>
      <c r="C28" s="9"/>
      <c r="D28" s="10"/>
      <c r="E28" s="10"/>
      <c r="F28" s="10"/>
      <c r="G28" s="10"/>
      <c r="H28" s="10"/>
    </row>
    <row r="29" spans="2:9" ht="13" customHeight="1" x14ac:dyDescent="0.3">
      <c r="B29" s="11" t="s">
        <v>76</v>
      </c>
      <c r="C29" s="20"/>
      <c r="D29" s="148">
        <f>SUM(D22:D28)</f>
        <v>0</v>
      </c>
      <c r="E29" s="148">
        <f>SUM(E22:E28)</f>
        <v>0</v>
      </c>
      <c r="F29" s="148">
        <f>SUM(F22:F28)</f>
        <v>0</v>
      </c>
      <c r="G29" s="148">
        <f>SUM(G22:G28)</f>
        <v>0</v>
      </c>
      <c r="H29" s="148">
        <f>SUM(H22:H28)</f>
        <v>0</v>
      </c>
    </row>
    <row r="30" spans="2:9" x14ac:dyDescent="0.25">
      <c r="B30" s="8"/>
      <c r="C30" s="9"/>
      <c r="D30" s="10"/>
      <c r="E30" s="10"/>
      <c r="F30" s="10"/>
      <c r="G30" s="10"/>
      <c r="H30" s="10"/>
    </row>
    <row r="31" spans="2:9" ht="13" customHeight="1" x14ac:dyDescent="0.3">
      <c r="B31" s="11" t="s">
        <v>77</v>
      </c>
      <c r="C31" s="20"/>
      <c r="D31" s="148">
        <f>+D21+D29</f>
        <v>0</v>
      </c>
      <c r="E31" s="148">
        <f>+E21+E29</f>
        <v>0</v>
      </c>
      <c r="F31" s="148">
        <f>+F21+F29</f>
        <v>0</v>
      </c>
      <c r="G31" s="148">
        <f>+G21+G29</f>
        <v>0</v>
      </c>
      <c r="H31" s="148">
        <f>+H21+H29</f>
        <v>0</v>
      </c>
    </row>
    <row r="32" spans="2:9" x14ac:dyDescent="0.25">
      <c r="B32" s="8"/>
      <c r="C32" s="9"/>
      <c r="D32" s="10"/>
      <c r="E32" s="10"/>
      <c r="F32" s="10"/>
      <c r="G32" s="10"/>
      <c r="H32" s="10"/>
    </row>
    <row r="33" spans="2:8" x14ac:dyDescent="0.25">
      <c r="B33" s="8"/>
      <c r="C33" s="14" t="s">
        <v>78</v>
      </c>
      <c r="D33" s="147">
        <v>0</v>
      </c>
      <c r="E33" s="147">
        <v>0</v>
      </c>
      <c r="F33" s="147">
        <v>0</v>
      </c>
      <c r="G33" s="147">
        <v>0</v>
      </c>
      <c r="H33" s="147">
        <v>0</v>
      </c>
    </row>
    <row r="34" spans="2:8" x14ac:dyDescent="0.25">
      <c r="B34" s="8"/>
      <c r="C34" s="9"/>
      <c r="D34" s="10"/>
      <c r="E34" s="10"/>
      <c r="F34" s="10"/>
      <c r="G34" s="10"/>
      <c r="H34" s="10"/>
    </row>
    <row r="35" spans="2:8" ht="13" customHeight="1" x14ac:dyDescent="0.3">
      <c r="B35" s="11" t="s">
        <v>79</v>
      </c>
      <c r="C35" s="20"/>
      <c r="D35" s="148">
        <f>+D31+D33</f>
        <v>0</v>
      </c>
      <c r="E35" s="148">
        <f>+E31+E33</f>
        <v>0</v>
      </c>
      <c r="F35" s="148">
        <f>+F31+F33</f>
        <v>0</v>
      </c>
      <c r="G35" s="148">
        <f>+G31+G33</f>
        <v>0</v>
      </c>
      <c r="H35" s="148">
        <f>+H31+H33</f>
        <v>0</v>
      </c>
    </row>
    <row r="36" spans="2:8" x14ac:dyDescent="0.25">
      <c r="B36" s="2"/>
      <c r="C36" s="2"/>
      <c r="D36" s="2"/>
      <c r="E36" s="2"/>
      <c r="F36" s="2"/>
      <c r="G36" s="2"/>
      <c r="H36" s="2"/>
    </row>
  </sheetData>
  <sheetProtection formatCells="0" formatColumns="0" formatRows="0" insertColumns="0" insertRows="0" insertHyperlinks="0" deleteColumns="0" deleteRows="0" selectLockedCells="1" sort="0" autoFilter="0" pivotTables="0"/>
  <dataValidations count="1">
    <dataValidation type="decimal" allowBlank="1" showInputMessage="1" showErrorMessage="1" errorTitle="Advertencia" error="Sólo debe ingresar números negativos o positivos." sqref="D10:H11 D33:H33 D23:H27 D19:H19 D15:H15" xr:uid="{00000000-0002-0000-0100-000000000000}">
      <formula1>-999999999</formula1>
      <formula2>999999999</formula2>
    </dataValidation>
  </dataValidations>
  <pageMargins left="0.19685039370078999" right="0.19685039370078999" top="0.19685039370078999" bottom="0.19685039370078999" header="0.31496062992126" footer="0.31496062992126"/>
  <pageSetup scale="9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K56"/>
  <sheetViews>
    <sheetView zoomScale="75" zoomScaleNormal="75" workbookViewId="0">
      <pane ySplit="8" topLeftCell="A17" activePane="bottomLeft" state="frozen"/>
      <selection pane="bottomLeft" activeCell="D4" sqref="D4"/>
    </sheetView>
  </sheetViews>
  <sheetFormatPr defaultColWidth="11.54296875" defaultRowHeight="12.5" x14ac:dyDescent="0.25"/>
  <cols>
    <col min="1" max="1" width="1.6328125" customWidth="1"/>
    <col min="2" max="2" width="5.90625" customWidth="1"/>
    <col min="3" max="3" width="58.90625" customWidth="1"/>
    <col min="4" max="6" width="14.36328125" customWidth="1"/>
    <col min="7" max="7" width="14.54296875" customWidth="1"/>
  </cols>
  <sheetData>
    <row r="1" spans="2:7" ht="13" customHeight="1" x14ac:dyDescent="0.3">
      <c r="B1" s="1" t="s">
        <v>0</v>
      </c>
      <c r="C1" s="1" t="s">
        <v>80</v>
      </c>
      <c r="D1" s="2"/>
      <c r="E1" s="2"/>
      <c r="F1" s="2"/>
      <c r="G1" s="2"/>
    </row>
    <row r="2" spans="2:7" ht="13" customHeight="1" x14ac:dyDescent="0.3">
      <c r="B2" s="1" t="s">
        <v>2</v>
      </c>
      <c r="C2" s="1" t="s">
        <v>81</v>
      </c>
      <c r="D2" s="2"/>
      <c r="E2" s="2"/>
      <c r="F2" s="2"/>
      <c r="G2" s="2"/>
    </row>
    <row r="3" spans="2:7" ht="13" customHeight="1" x14ac:dyDescent="0.3">
      <c r="B3" s="1" t="s">
        <v>4</v>
      </c>
      <c r="C3" s="1" t="s">
        <v>82</v>
      </c>
      <c r="D3" s="2"/>
      <c r="E3" s="2"/>
      <c r="F3" s="2"/>
      <c r="G3" s="2"/>
    </row>
    <row r="4" spans="2:7" ht="13" customHeight="1" x14ac:dyDescent="0.3">
      <c r="B4" s="1" t="s">
        <v>6</v>
      </c>
      <c r="C4" s="1" t="str">
        <f>+Balance!C4</f>
        <v>CLP</v>
      </c>
      <c r="D4" s="2"/>
      <c r="E4" s="2"/>
      <c r="F4" s="2"/>
      <c r="G4" s="2"/>
    </row>
    <row r="5" spans="2:7" ht="13" customHeight="1" x14ac:dyDescent="0.3">
      <c r="B5" s="2"/>
      <c r="C5" s="1"/>
      <c r="D5" s="1"/>
      <c r="E5" s="2"/>
      <c r="F5" s="2"/>
      <c r="G5" s="2"/>
    </row>
    <row r="6" spans="2:7" ht="13" customHeight="1" x14ac:dyDescent="0.3">
      <c r="B6" s="1" t="s">
        <v>83</v>
      </c>
      <c r="C6" s="2"/>
      <c r="D6" s="2"/>
      <c r="E6" s="2"/>
      <c r="F6" s="2"/>
      <c r="G6" s="2"/>
    </row>
    <row r="7" spans="2:7" x14ac:dyDescent="0.25">
      <c r="B7" s="2"/>
      <c r="C7" s="2"/>
      <c r="D7" s="2"/>
      <c r="E7" s="2"/>
      <c r="F7" s="2"/>
      <c r="G7" s="2"/>
    </row>
    <row r="8" spans="2:7" ht="13" customHeight="1" x14ac:dyDescent="0.25">
      <c r="B8" s="3" t="s">
        <v>63</v>
      </c>
      <c r="C8" s="4"/>
      <c r="D8" s="140" t="str">
        <f>+Balance!E8</f>
        <v>=+Balance!E8</v>
      </c>
      <c r="E8" s="140" t="str">
        <f>+Balance!F8</f>
        <v>=+Balance!F8</v>
      </c>
      <c r="F8" s="140" t="str">
        <f>+Balance!G8</f>
        <v>=+Balance!G8</v>
      </c>
      <c r="G8" s="140" t="str">
        <f>+Balance!H8</f>
        <v>=+Balance!H8</v>
      </c>
    </row>
    <row r="9" spans="2:7" ht="13" customHeight="1" x14ac:dyDescent="0.3">
      <c r="B9" s="107"/>
      <c r="C9" s="6"/>
      <c r="D9" s="7"/>
      <c r="E9" s="7"/>
      <c r="F9" s="7"/>
      <c r="G9" s="7"/>
    </row>
    <row r="10" spans="2:7" x14ac:dyDescent="0.25">
      <c r="B10" s="16" t="s">
        <v>68</v>
      </c>
      <c r="C10" s="9"/>
      <c r="D10" s="10">
        <f>+Resultado!E17</f>
        <v>0</v>
      </c>
      <c r="E10" s="10">
        <f>+Resultado!F17</f>
        <v>0</v>
      </c>
      <c r="F10" s="10">
        <f>+Resultado!G17</f>
        <v>0</v>
      </c>
      <c r="G10" s="10">
        <f>+Resultado!H17</f>
        <v>0</v>
      </c>
    </row>
    <row r="11" spans="2:7" x14ac:dyDescent="0.25">
      <c r="B11" s="16" t="s">
        <v>84</v>
      </c>
      <c r="C11" s="9"/>
      <c r="D11" s="10">
        <f>+Resultado!E23+Resultado!E24+Resultado!E27</f>
        <v>0</v>
      </c>
      <c r="E11" s="10">
        <f>+Resultado!F23+Resultado!F24+Resultado!F27</f>
        <v>0</v>
      </c>
      <c r="F11" s="10">
        <f>+Resultado!G23+Resultado!G24+Resultado!G27</f>
        <v>0</v>
      </c>
      <c r="G11" s="10">
        <f>+Resultado!H23+Resultado!H24+Resultado!H27</f>
        <v>0</v>
      </c>
    </row>
    <row r="12" spans="2:7" x14ac:dyDescent="0.25">
      <c r="B12" s="16" t="s">
        <v>78</v>
      </c>
      <c r="C12" s="9"/>
      <c r="D12" s="10">
        <f>+Resultado!E33</f>
        <v>0</v>
      </c>
      <c r="E12" s="10">
        <f>+Resultado!F33</f>
        <v>0</v>
      </c>
      <c r="F12" s="10">
        <f>+Resultado!G33</f>
        <v>0</v>
      </c>
      <c r="G12" s="10">
        <f>+Resultado!H33</f>
        <v>0</v>
      </c>
    </row>
    <row r="13" spans="2:7" ht="13" customHeight="1" x14ac:dyDescent="0.3">
      <c r="B13" s="108" t="s">
        <v>85</v>
      </c>
      <c r="C13" s="9"/>
      <c r="D13" s="109">
        <f>SUM(D10:D12)</f>
        <v>0</v>
      </c>
      <c r="E13" s="109">
        <f>SUM(E10:E12)</f>
        <v>0</v>
      </c>
      <c r="F13" s="109">
        <f>SUM(F10:F12)</f>
        <v>0</v>
      </c>
      <c r="G13" s="109">
        <f>SUM(G10:G12)</f>
        <v>0</v>
      </c>
    </row>
    <row r="14" spans="2:7" x14ac:dyDescent="0.25">
      <c r="B14" s="8"/>
      <c r="C14" s="9"/>
      <c r="D14" s="10"/>
      <c r="E14" s="10"/>
      <c r="F14" s="10"/>
      <c r="G14" s="10"/>
    </row>
    <row r="15" spans="2:7" x14ac:dyDescent="0.25">
      <c r="B15" s="16" t="s">
        <v>17</v>
      </c>
      <c r="C15" s="9"/>
      <c r="D15" s="10">
        <f>+Balance!D11-Balance!E11+Balance!D24-Balance!E24</f>
        <v>0</v>
      </c>
      <c r="E15" s="10">
        <f>+Balance!E11-Balance!F11+Balance!E24-Balance!F24</f>
        <v>0</v>
      </c>
      <c r="F15" s="10">
        <f>+Balance!F11-Balance!G11+Balance!F24-Balance!G24</f>
        <v>0</v>
      </c>
      <c r="G15" s="10">
        <f>+Balance!G11-Balance!H11+Balance!G24-Balance!H24</f>
        <v>0</v>
      </c>
    </row>
    <row r="16" spans="2:7" x14ac:dyDescent="0.25">
      <c r="B16" s="16" t="s">
        <v>86</v>
      </c>
      <c r="C16" s="9"/>
      <c r="D16" s="10">
        <f>+Balance!D12-Balance!E12+Balance!D25-Balance!E25</f>
        <v>0</v>
      </c>
      <c r="E16" s="10">
        <f>+Balance!E12-Balance!F12+Balance!E25-Balance!F25</f>
        <v>0</v>
      </c>
      <c r="F16" s="10">
        <f>+Balance!F12-Balance!G12+Balance!F25-Balance!G25</f>
        <v>0</v>
      </c>
      <c r="G16" s="10">
        <f>+Balance!G12-Balance!H12+Balance!G25-Balance!H25</f>
        <v>0</v>
      </c>
    </row>
    <row r="17" spans="2:11" x14ac:dyDescent="0.25">
      <c r="B17" s="16" t="s">
        <v>21</v>
      </c>
      <c r="C17" s="9"/>
      <c r="D17" s="10">
        <f>+Balance!D15-Balance!E15+Balance!D16-Balance!E16</f>
        <v>0</v>
      </c>
      <c r="E17" s="10">
        <f>+Balance!E15-Balance!F15+Balance!E16-Balance!F16</f>
        <v>0</v>
      </c>
      <c r="F17" s="10">
        <f>+Balance!F15-Balance!G15+Balance!F16-Balance!G16</f>
        <v>0</v>
      </c>
      <c r="G17" s="10">
        <f>+Balance!G15-Balance!H15+Balance!G16-Balance!H16</f>
        <v>0</v>
      </c>
    </row>
    <row r="18" spans="2:11" x14ac:dyDescent="0.25">
      <c r="B18" s="16" t="s">
        <v>19</v>
      </c>
      <c r="C18" s="9"/>
      <c r="D18" s="10">
        <f>+Balance!D13-Balance!E13</f>
        <v>0</v>
      </c>
      <c r="E18" s="10">
        <f>+Balance!E13-Balance!F13</f>
        <v>0</v>
      </c>
      <c r="F18" s="10">
        <f>+Balance!F13-Balance!G13</f>
        <v>0</v>
      </c>
      <c r="G18" s="10">
        <f>+Balance!G13-Balance!H13</f>
        <v>0</v>
      </c>
    </row>
    <row r="19" spans="2:11" x14ac:dyDescent="0.25">
      <c r="B19" s="16" t="s">
        <v>20</v>
      </c>
      <c r="C19" s="9"/>
      <c r="D19" s="10">
        <f>+Balance!D14-Balance!E14+Balance!D31-Balance!E31</f>
        <v>0</v>
      </c>
      <c r="E19" s="10">
        <f>+Balance!E14-Balance!F14+Balance!E31-Balance!F31</f>
        <v>0</v>
      </c>
      <c r="F19" s="10">
        <f>+Balance!F14-Balance!G14+Balance!F31-Balance!G31</f>
        <v>0</v>
      </c>
      <c r="G19" s="10">
        <f>+Balance!G14-Balance!H14+Balance!G31-Balance!H31</f>
        <v>0</v>
      </c>
    </row>
    <row r="20" spans="2:11" x14ac:dyDescent="0.25">
      <c r="B20" s="16" t="s">
        <v>87</v>
      </c>
      <c r="C20" s="9"/>
      <c r="D20" s="10">
        <f>+Balance!D17-Balance!E17+Balance!D18-Balance!E18</f>
        <v>0</v>
      </c>
      <c r="E20" s="10">
        <f>+Balance!E17-Balance!F17+Balance!E18-Balance!F18</f>
        <v>0</v>
      </c>
      <c r="F20" s="10">
        <f>+Balance!F17-Balance!G17+Balance!F18-Balance!G18</f>
        <v>0</v>
      </c>
      <c r="G20" s="10">
        <f>+Balance!G17-Balance!H17+Balance!G18-Balance!H18</f>
        <v>0</v>
      </c>
    </row>
    <row r="21" spans="2:11" ht="13" customHeight="1" x14ac:dyDescent="0.3">
      <c r="B21" s="108" t="s">
        <v>88</v>
      </c>
      <c r="C21" s="9"/>
      <c r="D21" s="109">
        <f>SUM(D15:D20)</f>
        <v>0</v>
      </c>
      <c r="E21" s="109">
        <f>SUM(E15:E20)</f>
        <v>0</v>
      </c>
      <c r="F21" s="109">
        <f>SUM(F15:F20)</f>
        <v>0</v>
      </c>
      <c r="G21" s="109">
        <f>SUM(G15:G20)</f>
        <v>0</v>
      </c>
    </row>
    <row r="22" spans="2:11" x14ac:dyDescent="0.25">
      <c r="B22" s="8"/>
      <c r="C22" s="9"/>
      <c r="D22" s="10"/>
      <c r="E22" s="10"/>
      <c r="F22" s="10"/>
      <c r="G22" s="10"/>
    </row>
    <row r="23" spans="2:11" x14ac:dyDescent="0.25">
      <c r="B23" s="16" t="s">
        <v>89</v>
      </c>
      <c r="C23" s="9"/>
      <c r="D23" s="10">
        <f>+Balance!E40-Balance!D40+Balance!E50-Balance!D50</f>
        <v>0</v>
      </c>
      <c r="E23" s="10">
        <f>+Balance!F40-Balance!E40+Balance!F50-Balance!E50</f>
        <v>0</v>
      </c>
      <c r="F23" s="10">
        <f>+Balance!G40-Balance!F40+Balance!G50-Balance!F50</f>
        <v>0</v>
      </c>
      <c r="G23" s="10">
        <f>+Balance!H40-Balance!G40+Balance!H50-Balance!G50</f>
        <v>0</v>
      </c>
    </row>
    <row r="24" spans="2:11" x14ac:dyDescent="0.25">
      <c r="B24" s="16" t="s">
        <v>90</v>
      </c>
      <c r="C24" s="9"/>
      <c r="D24" s="10">
        <f>+Balance!E41-Balance!D41</f>
        <v>0</v>
      </c>
      <c r="E24" s="10">
        <f>+Balance!F41-Balance!E41</f>
        <v>0</v>
      </c>
      <c r="F24" s="10">
        <f>+Balance!G41-Balance!F41</f>
        <v>0</v>
      </c>
      <c r="G24" s="10">
        <f>+Balance!H41-Balance!G41</f>
        <v>0</v>
      </c>
    </row>
    <row r="25" spans="2:11" x14ac:dyDescent="0.25">
      <c r="B25" s="8" t="s">
        <v>44</v>
      </c>
      <c r="C25" s="9"/>
      <c r="D25" s="10">
        <f>+Balance!E42-Balance!D42+Balance!E52-Balance!D52</f>
        <v>0</v>
      </c>
      <c r="E25" s="10">
        <f>+Balance!F42-Balance!E42+Balance!F52-Balance!E52</f>
        <v>0</v>
      </c>
      <c r="F25" s="10">
        <f>+Balance!G42-Balance!F42+Balance!G52-Balance!F52</f>
        <v>0</v>
      </c>
      <c r="G25" s="10">
        <f>+Balance!H42-Balance!G42+Balance!H52-Balance!G52</f>
        <v>0</v>
      </c>
    </row>
    <row r="26" spans="2:11" x14ac:dyDescent="0.25">
      <c r="B26" s="16" t="s">
        <v>91</v>
      </c>
      <c r="C26" s="9"/>
      <c r="D26" s="10">
        <f>+Balance!E43-Balance!D43+Balance!E54-Balance!D54</f>
        <v>0</v>
      </c>
      <c r="E26" s="10">
        <f>+Balance!F43-Balance!E43+Balance!F54-Balance!E54</f>
        <v>0</v>
      </c>
      <c r="F26" s="10">
        <f>+Balance!G43-Balance!F43+Balance!G54-Balance!F54</f>
        <v>0</v>
      </c>
      <c r="G26" s="10">
        <f>+Balance!H43-Balance!G43+Balance!H54-Balance!G54</f>
        <v>0</v>
      </c>
    </row>
    <row r="27" spans="2:11" x14ac:dyDescent="0.25">
      <c r="B27" s="16" t="s">
        <v>92</v>
      </c>
      <c r="C27" s="9"/>
      <c r="D27" s="10">
        <f>+Balance!E44-Balance!D44</f>
        <v>0</v>
      </c>
      <c r="E27" s="10">
        <f>+Balance!F44-Balance!E44</f>
        <v>0</v>
      </c>
      <c r="F27" s="10">
        <f>+Balance!G44-Balance!F44</f>
        <v>0</v>
      </c>
      <c r="G27" s="10">
        <f>+Balance!H44-Balance!G44</f>
        <v>0</v>
      </c>
    </row>
    <row r="28" spans="2:11" x14ac:dyDescent="0.25">
      <c r="B28" s="16" t="s">
        <v>93</v>
      </c>
      <c r="C28" s="9"/>
      <c r="D28" s="10">
        <f>+Balance!E45-Balance!D45</f>
        <v>0</v>
      </c>
      <c r="E28" s="10">
        <f>+Balance!F45-Balance!E45</f>
        <v>0</v>
      </c>
      <c r="F28" s="10">
        <f>+Balance!G45-Balance!F45</f>
        <v>0</v>
      </c>
      <c r="G28" s="10">
        <f>+Balance!H45-Balance!G45</f>
        <v>0</v>
      </c>
    </row>
    <row r="29" spans="2:11" ht="13" customHeight="1" x14ac:dyDescent="0.3">
      <c r="B29" s="108" t="s">
        <v>94</v>
      </c>
      <c r="C29" s="9"/>
      <c r="D29" s="109">
        <f>SUM(D23:D28)</f>
        <v>0</v>
      </c>
      <c r="E29" s="109">
        <f>SUM(E23:E28)</f>
        <v>0</v>
      </c>
      <c r="F29" s="109">
        <f>SUM(F23:F28)</f>
        <v>0</v>
      </c>
      <c r="G29" s="109">
        <f>SUM(G23:G28)</f>
        <v>0</v>
      </c>
      <c r="K29" s="96"/>
    </row>
    <row r="30" spans="2:11" x14ac:dyDescent="0.25">
      <c r="B30" s="8"/>
      <c r="C30" s="9"/>
      <c r="D30" s="10"/>
      <c r="E30" s="10"/>
      <c r="F30" s="10"/>
      <c r="G30" s="10"/>
    </row>
    <row r="31" spans="2:11" ht="13" customHeight="1" x14ac:dyDescent="0.3">
      <c r="B31" s="112" t="s">
        <v>95</v>
      </c>
      <c r="C31" s="113"/>
      <c r="D31" s="22">
        <f>+D13+D21+D29</f>
        <v>0</v>
      </c>
      <c r="E31" s="22">
        <f>+E13+E21+E29</f>
        <v>0</v>
      </c>
      <c r="F31" s="22">
        <f>+F13+F21+F29</f>
        <v>0</v>
      </c>
      <c r="G31" s="22">
        <f>+G13+G21+G29</f>
        <v>0</v>
      </c>
    </row>
    <row r="32" spans="2:11" x14ac:dyDescent="0.25">
      <c r="B32" s="8"/>
      <c r="C32" s="9"/>
      <c r="D32" s="10"/>
      <c r="E32" s="10"/>
      <c r="F32" s="10"/>
      <c r="G32" s="10"/>
    </row>
    <row r="33" spans="2:7" x14ac:dyDescent="0.25">
      <c r="B33" s="16" t="s">
        <v>96</v>
      </c>
      <c r="C33" s="9"/>
      <c r="D33" s="10">
        <f>+Balance!D29-Balance!E29</f>
        <v>0</v>
      </c>
      <c r="E33" s="10">
        <f>+Balance!E29-Balance!F29</f>
        <v>0</v>
      </c>
      <c r="F33" s="10">
        <f>+Balance!F29-Balance!G29</f>
        <v>0</v>
      </c>
      <c r="G33" s="10">
        <f>+Balance!G29-Balance!H29</f>
        <v>0</v>
      </c>
    </row>
    <row r="34" spans="2:7" x14ac:dyDescent="0.25">
      <c r="B34" s="16" t="s">
        <v>97</v>
      </c>
      <c r="C34" s="9"/>
      <c r="D34" s="10">
        <f>+Resultado!E19</f>
        <v>0</v>
      </c>
      <c r="E34" s="10">
        <f>+Resultado!F19</f>
        <v>0</v>
      </c>
      <c r="F34" s="10">
        <f>+Resultado!G19</f>
        <v>0</v>
      </c>
      <c r="G34" s="10">
        <f>+Resultado!H19</f>
        <v>0</v>
      </c>
    </row>
    <row r="35" spans="2:7" x14ac:dyDescent="0.25">
      <c r="B35" s="8" t="s">
        <v>98</v>
      </c>
      <c r="C35" s="9"/>
      <c r="D35" s="10">
        <f>+Balance!D22-Balance!E22+Balance!D23-Balance!E23+Balance!D27-Balance!E27+Balance!D28-Balance!E28+Balance!D30-Balance!E30</f>
        <v>0</v>
      </c>
      <c r="E35" s="10">
        <f>+Balance!E22-Balance!F22+Balance!E23-Balance!F23+Balance!E27-Balance!F27+Balance!E28-Balance!F28+Balance!E30-Balance!F30</f>
        <v>0</v>
      </c>
      <c r="F35" s="10">
        <f>+Balance!F22-Balance!G22+Balance!F23-Balance!G23+Balance!F27-Balance!G27+Balance!F28-Balance!G28+Balance!F30-Balance!G30</f>
        <v>0</v>
      </c>
      <c r="G35" s="10">
        <f>+Balance!G22-Balance!H22+Balance!G23-Balance!H23+Balance!G27-Balance!H27+Balance!G28-Balance!H28+Balance!G30-Balance!H30</f>
        <v>0</v>
      </c>
    </row>
    <row r="36" spans="2:7" x14ac:dyDescent="0.25">
      <c r="B36" s="8" t="s">
        <v>99</v>
      </c>
      <c r="C36" s="9"/>
      <c r="D36" s="10">
        <f>+Balance!D26-Balance!E26</f>
        <v>0</v>
      </c>
      <c r="E36" s="10">
        <f>+Balance!E26-Balance!F26</f>
        <v>0</v>
      </c>
      <c r="F36" s="10">
        <f>+Balance!F26-Balance!G26</f>
        <v>0</v>
      </c>
      <c r="G36" s="10">
        <f>+Balance!G26-Balance!H26</f>
        <v>0</v>
      </c>
    </row>
    <row r="37" spans="2:7" x14ac:dyDescent="0.25">
      <c r="B37" s="8"/>
      <c r="C37" s="9"/>
      <c r="D37" s="10"/>
      <c r="E37" s="10"/>
      <c r="F37" s="10"/>
      <c r="G37" s="10"/>
    </row>
    <row r="38" spans="2:7" ht="13" customHeight="1" x14ac:dyDescent="0.3">
      <c r="B38" s="112" t="s">
        <v>100</v>
      </c>
      <c r="C38" s="113"/>
      <c r="D38" s="22">
        <f>SUM(D33:D37)</f>
        <v>0</v>
      </c>
      <c r="E38" s="22">
        <f>SUM(E33:E37)</f>
        <v>0</v>
      </c>
      <c r="F38" s="22">
        <f>SUM(F33:F37)</f>
        <v>0</v>
      </c>
      <c r="G38" s="22">
        <f>SUM(G33:G37)</f>
        <v>0</v>
      </c>
    </row>
    <row r="39" spans="2:7" x14ac:dyDescent="0.25">
      <c r="B39" s="8"/>
      <c r="C39" s="9"/>
      <c r="D39" s="10"/>
      <c r="E39" s="10"/>
      <c r="F39" s="10"/>
      <c r="G39" s="10"/>
    </row>
    <row r="40" spans="2:7" x14ac:dyDescent="0.25">
      <c r="B40" s="16" t="s">
        <v>101</v>
      </c>
      <c r="C40" s="9"/>
      <c r="D40" s="10">
        <f>+Balance!E39-Balance!D39</f>
        <v>0</v>
      </c>
      <c r="E40" s="10">
        <f>+Balance!F39-Balance!E39</f>
        <v>0</v>
      </c>
      <c r="F40" s="10">
        <f>+Balance!G39-Balance!F39</f>
        <v>0</v>
      </c>
      <c r="G40" s="10">
        <f>+Balance!H39-Balance!G39</f>
        <v>0</v>
      </c>
    </row>
    <row r="41" spans="2:7" x14ac:dyDescent="0.25">
      <c r="B41" s="16" t="s">
        <v>102</v>
      </c>
      <c r="C41" s="9"/>
      <c r="D41" s="10">
        <f>+Balance!E49-Balance!D49</f>
        <v>0</v>
      </c>
      <c r="E41" s="10">
        <f>+Balance!F49-Balance!E49</f>
        <v>0</v>
      </c>
      <c r="F41" s="10">
        <f>+Balance!G49-Balance!F49</f>
        <v>0</v>
      </c>
      <c r="G41" s="10">
        <f>+Balance!H49-Balance!G49</f>
        <v>0</v>
      </c>
    </row>
    <row r="42" spans="2:7" x14ac:dyDescent="0.25">
      <c r="B42" s="16"/>
      <c r="C42" s="9"/>
      <c r="D42" s="10"/>
      <c r="E42" s="10"/>
      <c r="F42" s="10"/>
      <c r="G42" s="10"/>
    </row>
    <row r="43" spans="2:7" x14ac:dyDescent="0.25">
      <c r="B43" s="16"/>
      <c r="C43" s="9"/>
      <c r="D43" s="10"/>
      <c r="E43" s="10"/>
      <c r="F43" s="10"/>
      <c r="G43" s="10"/>
    </row>
    <row r="44" spans="2:7" x14ac:dyDescent="0.25">
      <c r="B44" s="16" t="s">
        <v>103</v>
      </c>
      <c r="C44" s="9"/>
      <c r="D44" s="10">
        <f>+Balance!E53-Balance!D53</f>
        <v>0</v>
      </c>
      <c r="E44" s="10">
        <f>+Balance!F53-Balance!E53</f>
        <v>0</v>
      </c>
      <c r="F44" s="10">
        <f>+Balance!G53-Balance!F53</f>
        <v>0</v>
      </c>
      <c r="G44" s="10">
        <f>+Balance!H53-Balance!G53</f>
        <v>0</v>
      </c>
    </row>
    <row r="45" spans="2:7" x14ac:dyDescent="0.25">
      <c r="B45" s="16" t="s">
        <v>104</v>
      </c>
      <c r="C45" s="9"/>
      <c r="D45" s="10">
        <f>+Balance!E51-Balance!D51</f>
        <v>0</v>
      </c>
      <c r="E45" s="10">
        <f>+Balance!F51-Balance!E51</f>
        <v>0</v>
      </c>
      <c r="F45" s="10">
        <f>+Balance!G51-Balance!F51</f>
        <v>0</v>
      </c>
      <c r="G45" s="10">
        <f>+Balance!H51-Balance!G51</f>
        <v>0</v>
      </c>
    </row>
    <row r="46" spans="2:7" x14ac:dyDescent="0.25">
      <c r="B46" s="16" t="s">
        <v>105</v>
      </c>
      <c r="C46" s="9"/>
      <c r="D46" s="10">
        <f>+Resultado!E25</f>
        <v>0</v>
      </c>
      <c r="E46" s="10">
        <f>+Resultado!F25</f>
        <v>0</v>
      </c>
      <c r="F46" s="10">
        <f>+Resultado!G25</f>
        <v>0</v>
      </c>
      <c r="G46" s="10">
        <f>+Resultado!H25</f>
        <v>0</v>
      </c>
    </row>
    <row r="47" spans="2:7" x14ac:dyDescent="0.25">
      <c r="B47" s="16" t="s">
        <v>106</v>
      </c>
      <c r="C47" s="9"/>
      <c r="D47" s="10">
        <f>+Balance!E58-Balance!D58+Balance!E59-Balance!D59+Balance!E60-Balance!D60-Balance!D61</f>
        <v>0</v>
      </c>
      <c r="E47" s="10">
        <f>+Balance!F58-Balance!E58+Balance!F59-Balance!E59+Balance!F60-Balance!E60-Balance!E61</f>
        <v>0</v>
      </c>
      <c r="F47" s="10">
        <f>+Balance!G58-Balance!F58+Balance!G59-Balance!F59+Balance!G60-Balance!F60-Balance!F61</f>
        <v>0</v>
      </c>
      <c r="G47" s="10">
        <f>+Balance!H58-Balance!G58+Balance!H59-Balance!G59+Balance!H60-Balance!G60-Balance!G61</f>
        <v>0</v>
      </c>
    </row>
    <row r="48" spans="2:7" x14ac:dyDescent="0.25">
      <c r="B48" s="8"/>
      <c r="C48" s="9"/>
      <c r="D48" s="10"/>
      <c r="E48" s="10"/>
      <c r="F48" s="10"/>
      <c r="G48" s="10"/>
    </row>
    <row r="49" spans="2:9" ht="13" customHeight="1" x14ac:dyDescent="0.3">
      <c r="B49" s="112" t="s">
        <v>107</v>
      </c>
      <c r="C49" s="113"/>
      <c r="D49" s="22">
        <f>SUM(D39:D48)</f>
        <v>0</v>
      </c>
      <c r="E49" s="22">
        <f>SUM(E39:E48)</f>
        <v>0</v>
      </c>
      <c r="F49" s="22">
        <f>SUM(F39:F48)</f>
        <v>0</v>
      </c>
      <c r="G49" s="22">
        <f>SUM(G39:G48)</f>
        <v>0</v>
      </c>
    </row>
    <row r="50" spans="2:9" ht="13" customHeight="1" x14ac:dyDescent="0.3">
      <c r="B50" s="116"/>
      <c r="C50" s="111"/>
      <c r="D50" s="109"/>
      <c r="E50" s="109"/>
      <c r="F50" s="109"/>
      <c r="G50" s="109"/>
    </row>
    <row r="51" spans="2:9" ht="13" customHeight="1" x14ac:dyDescent="0.3">
      <c r="B51" s="112" t="s">
        <v>108</v>
      </c>
      <c r="C51" s="113"/>
      <c r="D51" s="22">
        <f>+Resultado!E26</f>
        <v>0</v>
      </c>
      <c r="E51" s="22">
        <f>+Resultado!F26</f>
        <v>0</v>
      </c>
      <c r="F51" s="22">
        <f>+Resultado!G26</f>
        <v>0</v>
      </c>
      <c r="G51" s="22">
        <f>+Resultado!H26</f>
        <v>0</v>
      </c>
    </row>
    <row r="52" spans="2:9" x14ac:dyDescent="0.25">
      <c r="B52" s="117"/>
      <c r="C52" s="118"/>
      <c r="D52" s="119"/>
      <c r="E52" s="119"/>
      <c r="F52" s="119"/>
      <c r="G52" s="119"/>
    </row>
    <row r="53" spans="2:9" ht="13" customHeight="1" x14ac:dyDescent="0.3">
      <c r="B53" s="112" t="s">
        <v>109</v>
      </c>
      <c r="C53" s="113"/>
      <c r="D53" s="22">
        <f>+D31+D38+D49+D51</f>
        <v>0</v>
      </c>
      <c r="E53" s="22">
        <f>+E31+E38+E49+E51</f>
        <v>0</v>
      </c>
      <c r="F53" s="22">
        <f>+F31+F38+F49+F51</f>
        <v>0</v>
      </c>
      <c r="G53" s="22">
        <f>+G31+G38+G49+G51</f>
        <v>0</v>
      </c>
      <c r="I53" s="114"/>
    </row>
    <row r="54" spans="2:9" x14ac:dyDescent="0.25">
      <c r="B54" s="8" t="s">
        <v>110</v>
      </c>
      <c r="C54" s="9"/>
      <c r="D54" s="110">
        <f>+Balance!D10</f>
        <v>0</v>
      </c>
      <c r="E54" s="110">
        <f>+Balance!E10</f>
        <v>0</v>
      </c>
      <c r="F54" s="110">
        <f>+Balance!F10</f>
        <v>0</v>
      </c>
      <c r="G54" s="110">
        <f>+Balance!G10</f>
        <v>0</v>
      </c>
    </row>
    <row r="55" spans="2:9" ht="13" customHeight="1" x14ac:dyDescent="0.3">
      <c r="B55" s="112" t="s">
        <v>111</v>
      </c>
      <c r="C55" s="20"/>
      <c r="D55" s="22">
        <f>+D53+D54</f>
        <v>0</v>
      </c>
      <c r="E55" s="22">
        <f>+E53+E54</f>
        <v>0</v>
      </c>
      <c r="F55" s="22">
        <f>+F53+F54</f>
        <v>0</v>
      </c>
      <c r="G55" s="22">
        <f>+G53+G54</f>
        <v>0</v>
      </c>
      <c r="H55" s="114"/>
    </row>
    <row r="56" spans="2:9" x14ac:dyDescent="0.25">
      <c r="D56" s="23">
        <f>+D55-Balance!E10</f>
        <v>0</v>
      </c>
      <c r="E56" s="23">
        <f>+E55-Balance!F10</f>
        <v>0</v>
      </c>
      <c r="F56" s="23">
        <f>+F55-Balance!G10</f>
        <v>0</v>
      </c>
      <c r="G56" s="23">
        <f>+G55-Balance!H10</f>
        <v>0</v>
      </c>
    </row>
  </sheetData>
  <sheetProtection formatCells="0" formatColumns="0" formatRows="0" insertColumns="0" insertRows="0" insertHyperlinks="0" deleteColumns="0" deleteRows="0" sort="0" autoFilter="0" pivotTables="0"/>
  <pageMargins left="0.19685039370078999" right="0.19685039370078999" top="0.19685039370078999" bottom="0.19685039370078999" header="0.31496062992126" footer="0.31496062992126"/>
  <pageSetup scale="8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64"/>
  <sheetViews>
    <sheetView zoomScale="75" zoomScaleNormal="75" workbookViewId="0">
      <pane ySplit="8" topLeftCell="A42" activePane="bottomLeft" state="frozen"/>
      <selection pane="bottomLeft" activeCell="B52" sqref="B52"/>
    </sheetView>
  </sheetViews>
  <sheetFormatPr defaultColWidth="11.453125" defaultRowHeight="12.5" x14ac:dyDescent="0.25"/>
  <cols>
    <col min="1" max="1" width="0.90625" style="32" customWidth="1"/>
    <col min="2" max="2" width="6.36328125" style="32" customWidth="1"/>
    <col min="3" max="3" width="41" style="32" customWidth="1"/>
    <col min="4" max="4" width="9.08984375" style="32" customWidth="1"/>
    <col min="5" max="9" width="14.36328125" style="32" customWidth="1"/>
    <col min="10" max="23" width="11.453125" style="32"/>
  </cols>
  <sheetData>
    <row r="1" spans="1:9" ht="13" customHeight="1" x14ac:dyDescent="0.3">
      <c r="B1" s="1" t="s">
        <v>0</v>
      </c>
      <c r="C1" s="164" t="str">
        <f>+Balance!C1</f>
        <v>Mi empresa</v>
      </c>
      <c r="D1" s="164"/>
      <c r="E1" s="164"/>
    </row>
    <row r="2" spans="1:9" ht="13" customHeight="1" x14ac:dyDescent="0.3">
      <c r="B2" s="1" t="s">
        <v>2</v>
      </c>
      <c r="C2" s="164" t="str">
        <f>+Balance!C2</f>
        <v>Aquí se anota el identificador de la empresa</v>
      </c>
      <c r="D2" s="164"/>
      <c r="E2" s="164"/>
    </row>
    <row r="3" spans="1:9" ht="13" customHeight="1" x14ac:dyDescent="0.3">
      <c r="B3" s="1" t="s">
        <v>4</v>
      </c>
      <c r="C3" s="164" t="str">
        <f>+Balance!C3</f>
        <v>Aquí se anota la direccion de la empresa</v>
      </c>
      <c r="D3" s="164"/>
      <c r="E3" s="164"/>
    </row>
    <row r="4" spans="1:9" ht="13" customHeight="1" x14ac:dyDescent="0.3">
      <c r="B4" s="1" t="s">
        <v>6</v>
      </c>
      <c r="C4" s="164" t="str">
        <f>+Balance!C4</f>
        <v>CLP</v>
      </c>
      <c r="D4" s="164"/>
      <c r="E4" s="164"/>
    </row>
    <row r="6" spans="1:9" ht="13" customHeight="1" x14ac:dyDescent="0.3">
      <c r="B6" s="164" t="s">
        <v>112</v>
      </c>
      <c r="C6" s="164"/>
    </row>
    <row r="8" spans="1:9" ht="13" customHeight="1" x14ac:dyDescent="0.3">
      <c r="A8" s="56"/>
      <c r="B8" s="51" t="s">
        <v>113</v>
      </c>
      <c r="C8" s="52"/>
      <c r="D8" s="133" t="s">
        <v>114</v>
      </c>
      <c r="E8" s="155" t="str">
        <f>+Balance!D8</f>
        <v>Jun_16</v>
      </c>
      <c r="F8" s="156" t="str">
        <f>+Balance!E8</f>
        <v>Jun17</v>
      </c>
      <c r="G8" s="157" t="str">
        <f>+Balance!F8</f>
        <v>Jun18</v>
      </c>
      <c r="H8" s="156" t="str">
        <f>+Balance!G8</f>
        <v>Jun19</v>
      </c>
      <c r="I8" s="158" t="str">
        <f>+Balance!H8</f>
        <v>Jun20</v>
      </c>
    </row>
    <row r="9" spans="1:9" ht="13" customHeight="1" x14ac:dyDescent="0.3">
      <c r="A9" s="56"/>
      <c r="B9" s="169" t="s">
        <v>115</v>
      </c>
      <c r="C9" s="163"/>
      <c r="D9" s="159"/>
      <c r="E9" s="57"/>
      <c r="F9" s="57"/>
      <c r="G9" s="57"/>
      <c r="H9" s="57"/>
      <c r="I9" s="57"/>
    </row>
    <row r="10" spans="1:9" x14ac:dyDescent="0.25">
      <c r="A10" s="56"/>
      <c r="B10" s="58"/>
      <c r="C10" s="53" t="s">
        <v>116</v>
      </c>
      <c r="D10" s="55" t="s">
        <v>117</v>
      </c>
      <c r="E10" s="54" t="e">
        <f>+Ratio!E13</f>
        <v>#DIV/0!</v>
      </c>
      <c r="F10" s="54" t="e">
        <f>+Ratio!F13</f>
        <v>#DIV/0!</v>
      </c>
      <c r="G10" s="54" t="e">
        <f>+Ratio!G13</f>
        <v>#DIV/0!</v>
      </c>
      <c r="H10" s="54" t="e">
        <f>+Ratio!H13</f>
        <v>#DIV/0!</v>
      </c>
      <c r="I10" s="54" t="e">
        <f>+Ratio!I13</f>
        <v>#DIV/0!</v>
      </c>
    </row>
    <row r="11" spans="1:9" x14ac:dyDescent="0.25">
      <c r="A11" s="56"/>
      <c r="B11" s="58"/>
      <c r="C11" s="53" t="s">
        <v>257</v>
      </c>
      <c r="D11" s="55" t="s">
        <v>117</v>
      </c>
      <c r="E11" s="54" t="e">
        <f>+Ratio!E48</f>
        <v>#DIV/0!</v>
      </c>
      <c r="F11" s="54" t="e">
        <f>+Ratio!F48</f>
        <v>#DIV/0!</v>
      </c>
      <c r="G11" s="54" t="e">
        <f>+Ratio!G48</f>
        <v>#DIV/0!</v>
      </c>
      <c r="H11" s="54" t="e">
        <f>+Ratio!H48</f>
        <v>#DIV/0!</v>
      </c>
      <c r="I11" s="54" t="e">
        <f>+Ratio!I48</f>
        <v>#DIV/0!</v>
      </c>
    </row>
    <row r="12" spans="1:9" x14ac:dyDescent="0.25">
      <c r="A12" s="56"/>
      <c r="B12" s="58"/>
      <c r="C12" s="53" t="s">
        <v>119</v>
      </c>
      <c r="D12" s="55" t="s">
        <v>117</v>
      </c>
      <c r="E12" s="54" t="e">
        <f>+Ratio!E81</f>
        <v>#DIV/0!</v>
      </c>
      <c r="F12" s="54" t="e">
        <f>+Ratio!F81</f>
        <v>#DIV/0!</v>
      </c>
      <c r="G12" s="54" t="e">
        <f>+Ratio!G81</f>
        <v>#DIV/0!</v>
      </c>
      <c r="H12" s="54" t="e">
        <f>+Ratio!H81</f>
        <v>#DIV/0!</v>
      </c>
      <c r="I12" s="54" t="e">
        <f>+Ratio!I81</f>
        <v>#DIV/0!</v>
      </c>
    </row>
    <row r="13" spans="1:9" x14ac:dyDescent="0.25">
      <c r="A13" s="56"/>
      <c r="B13" s="58"/>
      <c r="C13" s="53" t="s">
        <v>120</v>
      </c>
      <c r="D13" s="55" t="str">
        <f>+Balance!$C$4</f>
        <v>CLP</v>
      </c>
      <c r="E13" s="132">
        <f>+Ratio!E112</f>
        <v>0</v>
      </c>
      <c r="F13" s="132">
        <f>+Ratio!F112</f>
        <v>0</v>
      </c>
      <c r="G13" s="132">
        <f>+Ratio!G112</f>
        <v>0</v>
      </c>
      <c r="H13" s="132">
        <f>+Ratio!H112</f>
        <v>0</v>
      </c>
      <c r="I13" s="132">
        <f>+Ratio!I112</f>
        <v>0</v>
      </c>
    </row>
    <row r="14" spans="1:9" x14ac:dyDescent="0.25">
      <c r="A14" s="56"/>
      <c r="B14" s="58"/>
      <c r="C14" s="53" t="s">
        <v>121</v>
      </c>
      <c r="D14" s="55" t="str">
        <f>+Balance!$C$4</f>
        <v>CLP</v>
      </c>
      <c r="E14" s="132">
        <f>+Ratio!E147</f>
        <v>0</v>
      </c>
      <c r="F14" s="132">
        <f>+Ratio!F147</f>
        <v>0</v>
      </c>
      <c r="G14" s="132">
        <f>+Ratio!G147</f>
        <v>0</v>
      </c>
      <c r="H14" s="132">
        <f>+Ratio!H147</f>
        <v>0</v>
      </c>
      <c r="I14" s="132">
        <f>+Ratio!I147</f>
        <v>0</v>
      </c>
    </row>
    <row r="15" spans="1:9" x14ac:dyDescent="0.25">
      <c r="A15" s="56"/>
      <c r="B15" s="58"/>
      <c r="C15" s="53" t="s">
        <v>122</v>
      </c>
      <c r="D15" s="55" t="s">
        <v>123</v>
      </c>
      <c r="E15" s="132" t="e">
        <f>+Ratio!E180</f>
        <v>#DIV/0!</v>
      </c>
      <c r="F15" s="132" t="e">
        <f>+Ratio!F180</f>
        <v>#DIV/0!</v>
      </c>
      <c r="G15" s="132" t="e">
        <f>+Ratio!G180</f>
        <v>#DIV/0!</v>
      </c>
      <c r="H15" s="132" t="e">
        <f>+Ratio!H180</f>
        <v>#DIV/0!</v>
      </c>
      <c r="I15" s="132" t="e">
        <f>+Ratio!I180</f>
        <v>#DIV/0!</v>
      </c>
    </row>
    <row r="16" spans="1:9" x14ac:dyDescent="0.25">
      <c r="A16" s="56"/>
      <c r="B16" s="58"/>
      <c r="C16" s="53" t="s">
        <v>124</v>
      </c>
      <c r="D16" s="55"/>
      <c r="E16" s="54"/>
      <c r="F16" s="54"/>
      <c r="G16" s="54"/>
      <c r="H16" s="57"/>
      <c r="I16" s="57"/>
    </row>
    <row r="17" spans="1:9" ht="13" customHeight="1" x14ac:dyDescent="0.3">
      <c r="A17" s="56"/>
      <c r="B17" s="167" t="s">
        <v>125</v>
      </c>
      <c r="C17" s="168"/>
      <c r="D17" s="55"/>
      <c r="E17" s="54"/>
      <c r="F17" s="54"/>
      <c r="G17" s="54"/>
      <c r="H17" s="57"/>
      <c r="I17" s="57"/>
    </row>
    <row r="18" spans="1:9" x14ac:dyDescent="0.25">
      <c r="A18" s="56"/>
      <c r="B18" s="58"/>
      <c r="C18" s="53" t="s">
        <v>126</v>
      </c>
      <c r="D18" s="55" t="s">
        <v>127</v>
      </c>
      <c r="E18" s="65" t="e">
        <f>+Ratio!E212</f>
        <v>#DIV/0!</v>
      </c>
      <c r="F18" s="65" t="e">
        <f>+Ratio!F212</f>
        <v>#DIV/0!</v>
      </c>
      <c r="G18" s="65" t="e">
        <f>+Ratio!G212</f>
        <v>#DIV/0!</v>
      </c>
      <c r="H18" s="65" t="e">
        <f>+Ratio!H212</f>
        <v>#DIV/0!</v>
      </c>
      <c r="I18" s="65" t="e">
        <f>+Ratio!I212</f>
        <v>#DIV/0!</v>
      </c>
    </row>
    <row r="19" spans="1:9" x14ac:dyDescent="0.25">
      <c r="A19" s="56"/>
      <c r="B19" s="58"/>
      <c r="C19" s="53" t="s">
        <v>128</v>
      </c>
      <c r="D19" s="55" t="s">
        <v>127</v>
      </c>
      <c r="E19" s="65" t="e">
        <f>+Ratio!E250</f>
        <v>#DIV/0!</v>
      </c>
      <c r="F19" s="65" t="e">
        <f>+Ratio!F250</f>
        <v>#DIV/0!</v>
      </c>
      <c r="G19" s="65" t="e">
        <f>+Ratio!G250</f>
        <v>#DIV/0!</v>
      </c>
      <c r="H19" s="65" t="e">
        <f>+Ratio!H250</f>
        <v>#DIV/0!</v>
      </c>
      <c r="I19" s="65" t="e">
        <f>+Ratio!I250</f>
        <v>#DIV/0!</v>
      </c>
    </row>
    <row r="20" spans="1:9" x14ac:dyDescent="0.25">
      <c r="A20" s="56"/>
      <c r="B20" s="58"/>
      <c r="C20" s="53" t="s">
        <v>129</v>
      </c>
      <c r="D20" s="55" t="s">
        <v>117</v>
      </c>
      <c r="E20" s="66" t="e">
        <f>+Ratio!E285</f>
        <v>#DIV/0!</v>
      </c>
      <c r="F20" s="66" t="e">
        <f>+Ratio!F285</f>
        <v>#DIV/0!</v>
      </c>
      <c r="G20" s="66" t="e">
        <f>+Ratio!G285</f>
        <v>#DIV/0!</v>
      </c>
      <c r="H20" s="66" t="e">
        <f>+Ratio!H285</f>
        <v>#DIV/0!</v>
      </c>
      <c r="I20" s="66" t="e">
        <f>+Ratio!I285</f>
        <v>#DIV/0!</v>
      </c>
    </row>
    <row r="21" spans="1:9" x14ac:dyDescent="0.25">
      <c r="A21" s="56"/>
      <c r="B21" s="58"/>
      <c r="C21" s="53" t="s">
        <v>130</v>
      </c>
      <c r="D21" s="55" t="s">
        <v>117</v>
      </c>
      <c r="E21" s="66" t="e">
        <f>+Ratio!E318</f>
        <v>#DIV/0!</v>
      </c>
      <c r="F21" s="66" t="e">
        <f>+Ratio!F318</f>
        <v>#DIV/0!</v>
      </c>
      <c r="G21" s="66" t="e">
        <f>+Ratio!G318</f>
        <v>#DIV/0!</v>
      </c>
      <c r="H21" s="66" t="e">
        <f>+Ratio!H318</f>
        <v>#DIV/0!</v>
      </c>
      <c r="I21" s="66" t="e">
        <f>+Ratio!I318</f>
        <v>#DIV/0!</v>
      </c>
    </row>
    <row r="22" spans="1:9" x14ac:dyDescent="0.25">
      <c r="A22" s="56"/>
      <c r="B22" s="58"/>
      <c r="C22" s="94" t="s">
        <v>131</v>
      </c>
      <c r="D22" s="55" t="s">
        <v>117</v>
      </c>
      <c r="E22" s="66" t="e">
        <f>+Ratio!E348</f>
        <v>#DIV/0!</v>
      </c>
      <c r="F22" s="66" t="e">
        <f>+Ratio!F348</f>
        <v>#DIV/0!</v>
      </c>
      <c r="G22" s="66" t="e">
        <f>+Ratio!G348</f>
        <v>#DIV/0!</v>
      </c>
      <c r="H22" s="66" t="e">
        <f>+Ratio!H348</f>
        <v>#DIV/0!</v>
      </c>
      <c r="I22" s="66" t="e">
        <f>+Ratio!I348</f>
        <v>#DIV/0!</v>
      </c>
    </row>
    <row r="23" spans="1:9" ht="13" customHeight="1" x14ac:dyDescent="0.3">
      <c r="A23" s="56"/>
      <c r="B23" s="58"/>
      <c r="C23" s="94" t="s">
        <v>124</v>
      </c>
      <c r="D23" s="150"/>
      <c r="E23" s="67"/>
      <c r="F23" s="67"/>
      <c r="G23" s="67"/>
      <c r="H23" s="57"/>
      <c r="I23" s="57"/>
    </row>
    <row r="24" spans="1:9" ht="13" customHeight="1" x14ac:dyDescent="0.3">
      <c r="A24" s="56"/>
      <c r="B24" s="167" t="s">
        <v>132</v>
      </c>
      <c r="C24" s="168"/>
      <c r="D24" s="151"/>
      <c r="E24" s="59"/>
      <c r="F24" s="59"/>
      <c r="G24" s="59"/>
      <c r="H24" s="57"/>
      <c r="I24" s="57"/>
    </row>
    <row r="25" spans="1:9" x14ac:dyDescent="0.25">
      <c r="A25" s="56"/>
      <c r="B25" s="58"/>
      <c r="C25" s="53" t="s">
        <v>133</v>
      </c>
      <c r="D25" s="55" t="s">
        <v>123</v>
      </c>
      <c r="E25" s="66" t="e">
        <f>+Ratio!E519</f>
        <v>#DIV/0!</v>
      </c>
      <c r="F25" s="66" t="e">
        <f>+Ratio!F519</f>
        <v>#DIV/0!</v>
      </c>
      <c r="G25" s="66" t="e">
        <f>+Ratio!G519</f>
        <v>#DIV/0!</v>
      </c>
      <c r="H25" s="66" t="e">
        <f>+Ratio!H519</f>
        <v>#DIV/0!</v>
      </c>
      <c r="I25" s="66" t="e">
        <f>+Ratio!I519</f>
        <v>#DIV/0!</v>
      </c>
    </row>
    <row r="26" spans="1:9" x14ac:dyDescent="0.25">
      <c r="A26" s="56"/>
      <c r="B26" s="58"/>
      <c r="C26" s="53" t="s">
        <v>134</v>
      </c>
      <c r="D26" s="55" t="s">
        <v>123</v>
      </c>
      <c r="E26" s="66" t="e">
        <f>+Ratio!E554</f>
        <v>#DIV/0!</v>
      </c>
      <c r="F26" s="66" t="e">
        <f>+Ratio!F554</f>
        <v>#DIV/0!</v>
      </c>
      <c r="G26" s="66" t="e">
        <f>+Ratio!G554</f>
        <v>#DIV/0!</v>
      </c>
      <c r="H26" s="66" t="e">
        <f>+Ratio!H554</f>
        <v>#DIV/0!</v>
      </c>
      <c r="I26" s="66" t="e">
        <f>+Ratio!I554</f>
        <v>#DIV/0!</v>
      </c>
    </row>
    <row r="27" spans="1:9" x14ac:dyDescent="0.25">
      <c r="A27" s="56"/>
      <c r="B27" s="58"/>
      <c r="C27" s="53" t="s">
        <v>135</v>
      </c>
      <c r="D27" s="55" t="s">
        <v>123</v>
      </c>
      <c r="E27" s="66" t="e">
        <f>+Ratio!E589</f>
        <v>#DIV/0!</v>
      </c>
      <c r="F27" s="66" t="e">
        <f>+Ratio!F589</f>
        <v>#DIV/0!</v>
      </c>
      <c r="G27" s="66" t="e">
        <f>+Ratio!G589</f>
        <v>#DIV/0!</v>
      </c>
      <c r="H27" s="66" t="e">
        <f>+Ratio!H589</f>
        <v>#DIV/0!</v>
      </c>
      <c r="I27" s="66" t="e">
        <f>+Ratio!I589</f>
        <v>#DIV/0!</v>
      </c>
    </row>
    <row r="28" spans="1:9" x14ac:dyDescent="0.25">
      <c r="A28" s="56"/>
      <c r="B28" s="58"/>
      <c r="C28" s="53" t="s">
        <v>136</v>
      </c>
      <c r="D28" s="55" t="s">
        <v>123</v>
      </c>
      <c r="E28" s="134" t="e">
        <f>+Ratio!E621</f>
        <v>#DIV/0!</v>
      </c>
      <c r="F28" s="134" t="e">
        <f>+Ratio!F621</f>
        <v>#DIV/0!</v>
      </c>
      <c r="G28" s="134" t="e">
        <f>+Ratio!G621</f>
        <v>#DIV/0!</v>
      </c>
      <c r="H28" s="134" t="e">
        <f>+Ratio!H621</f>
        <v>#DIV/0!</v>
      </c>
      <c r="I28" s="134" t="e">
        <f>+Ratio!I621</f>
        <v>#DIV/0!</v>
      </c>
    </row>
    <row r="29" spans="1:9" x14ac:dyDescent="0.25">
      <c r="A29" s="56"/>
      <c r="B29" s="58"/>
      <c r="C29" s="53" t="s">
        <v>124</v>
      </c>
      <c r="D29" s="55"/>
      <c r="E29" s="66"/>
      <c r="F29" s="66"/>
      <c r="G29" s="66"/>
      <c r="H29" s="57"/>
      <c r="I29" s="57"/>
    </row>
    <row r="30" spans="1:9" ht="13" customHeight="1" x14ac:dyDescent="0.3">
      <c r="A30" s="56"/>
      <c r="B30" s="167" t="s">
        <v>137</v>
      </c>
      <c r="C30" s="168"/>
      <c r="D30" s="55"/>
      <c r="E30" s="54"/>
      <c r="F30" s="54"/>
      <c r="G30" s="54"/>
      <c r="H30" s="57"/>
      <c r="I30" s="57"/>
    </row>
    <row r="31" spans="1:9" x14ac:dyDescent="0.25">
      <c r="A31" s="56"/>
      <c r="B31" s="58"/>
      <c r="C31" s="53" t="s">
        <v>138</v>
      </c>
      <c r="D31" s="55" t="s">
        <v>127</v>
      </c>
      <c r="E31" s="65" t="e">
        <f>+Ratio!E657</f>
        <v>#DIV/0!</v>
      </c>
      <c r="F31" s="65" t="e">
        <f>+Ratio!F657</f>
        <v>#DIV/0!</v>
      </c>
      <c r="G31" s="65" t="e">
        <f>+Ratio!G657</f>
        <v>#DIV/0!</v>
      </c>
      <c r="H31" s="65" t="e">
        <f>+Ratio!H657</f>
        <v>#DIV/0!</v>
      </c>
      <c r="I31" s="65" t="e">
        <f>+Ratio!I657</f>
        <v>#DIV/0!</v>
      </c>
    </row>
    <row r="32" spans="1:9" x14ac:dyDescent="0.25">
      <c r="A32" s="56"/>
      <c r="B32" s="58"/>
      <c r="C32" s="53" t="s">
        <v>139</v>
      </c>
      <c r="D32" s="55" t="s">
        <v>127</v>
      </c>
      <c r="E32" s="65" t="e">
        <f>+Ratio!E689</f>
        <v>#DIV/0!</v>
      </c>
      <c r="F32" s="65" t="e">
        <f>+Ratio!F689</f>
        <v>#DIV/0!</v>
      </c>
      <c r="G32" s="65" t="e">
        <f>+Ratio!G689</f>
        <v>#DIV/0!</v>
      </c>
      <c r="H32" s="65" t="e">
        <f>+Ratio!H689</f>
        <v>#DIV/0!</v>
      </c>
      <c r="I32" s="65" t="e">
        <f>+Ratio!I689</f>
        <v>#DIV/0!</v>
      </c>
    </row>
    <row r="33" spans="1:9" x14ac:dyDescent="0.25">
      <c r="A33" s="56"/>
      <c r="B33" s="58"/>
      <c r="C33" s="94" t="s">
        <v>140</v>
      </c>
      <c r="D33" s="55" t="s">
        <v>127</v>
      </c>
      <c r="E33" s="65" t="e">
        <f>+Ratio!E722</f>
        <v>#DIV/0!</v>
      </c>
      <c r="F33" s="65" t="e">
        <f>+Ratio!F722</f>
        <v>#DIV/0!</v>
      </c>
      <c r="G33" s="65" t="e">
        <f>+Ratio!G722</f>
        <v>#DIV/0!</v>
      </c>
      <c r="H33" s="65" t="e">
        <f>+Ratio!H722</f>
        <v>#DIV/0!</v>
      </c>
      <c r="I33" s="65" t="e">
        <f>+Ratio!I722</f>
        <v>#DIV/0!</v>
      </c>
    </row>
    <row r="34" spans="1:9" x14ac:dyDescent="0.25">
      <c r="A34" s="56"/>
      <c r="B34" s="58"/>
      <c r="C34" s="53" t="s">
        <v>66</v>
      </c>
      <c r="D34" s="55" t="s">
        <v>127</v>
      </c>
      <c r="E34" s="65" t="e">
        <f>+Ratio!E757</f>
        <v>#DIV/0!</v>
      </c>
      <c r="F34" s="65" t="e">
        <f>+Ratio!F757</f>
        <v>#DIV/0!</v>
      </c>
      <c r="G34" s="65" t="e">
        <f>+Ratio!G757</f>
        <v>#DIV/0!</v>
      </c>
      <c r="H34" s="65" t="e">
        <f>+Ratio!H757</f>
        <v>#DIV/0!</v>
      </c>
      <c r="I34" s="65" t="e">
        <f>+Ratio!I757</f>
        <v>#DIV/0!</v>
      </c>
    </row>
    <row r="35" spans="1:9" x14ac:dyDescent="0.25">
      <c r="A35" s="56"/>
      <c r="B35" s="58"/>
      <c r="C35" s="53" t="s">
        <v>68</v>
      </c>
      <c r="D35" s="55" t="s">
        <v>127</v>
      </c>
      <c r="E35" s="65" t="e">
        <f>+Ratio!E789</f>
        <v>#DIV/0!</v>
      </c>
      <c r="F35" s="65" t="e">
        <f>+Ratio!F789</f>
        <v>#DIV/0!</v>
      </c>
      <c r="G35" s="65" t="e">
        <f>+Ratio!G789</f>
        <v>#DIV/0!</v>
      </c>
      <c r="H35" s="65" t="e">
        <f>+Ratio!H789</f>
        <v>#DIV/0!</v>
      </c>
      <c r="I35" s="65" t="e">
        <f>+Ratio!I789</f>
        <v>#DIV/0!</v>
      </c>
    </row>
    <row r="36" spans="1:9" x14ac:dyDescent="0.25">
      <c r="A36" s="56"/>
      <c r="B36" s="58"/>
      <c r="C36" s="53" t="s">
        <v>141</v>
      </c>
      <c r="D36" s="55" t="s">
        <v>127</v>
      </c>
      <c r="E36" s="65" t="e">
        <f>+Ratio!E821</f>
        <v>#DIV/0!</v>
      </c>
      <c r="F36" s="65" t="e">
        <f>+Ratio!F821</f>
        <v>#DIV/0!</v>
      </c>
      <c r="G36" s="65" t="e">
        <f>+Ratio!G821</f>
        <v>#DIV/0!</v>
      </c>
      <c r="H36" s="65" t="e">
        <f>+Ratio!H821</f>
        <v>#DIV/0!</v>
      </c>
      <c r="I36" s="65" t="e">
        <f>+Ratio!I821</f>
        <v>#DIV/0!</v>
      </c>
    </row>
    <row r="37" spans="1:9" x14ac:dyDescent="0.25">
      <c r="A37" s="56"/>
      <c r="B37" s="58"/>
      <c r="C37" s="53" t="s">
        <v>124</v>
      </c>
      <c r="D37" s="55"/>
      <c r="E37" s="66"/>
      <c r="F37" s="66"/>
      <c r="G37" s="66"/>
      <c r="H37" s="57"/>
      <c r="I37" s="57"/>
    </row>
    <row r="38" spans="1:9" ht="13" customHeight="1" x14ac:dyDescent="0.3">
      <c r="A38" s="56"/>
      <c r="B38" s="167" t="s">
        <v>142</v>
      </c>
      <c r="C38" s="168"/>
      <c r="D38" s="55"/>
      <c r="E38" s="54"/>
      <c r="F38" s="54"/>
      <c r="G38" s="54"/>
      <c r="H38" s="57"/>
      <c r="I38" s="57"/>
    </row>
    <row r="39" spans="1:9" x14ac:dyDescent="0.25">
      <c r="A39" s="56"/>
      <c r="B39" s="58"/>
      <c r="C39" s="53" t="s">
        <v>143</v>
      </c>
      <c r="D39" s="55"/>
      <c r="E39" s="54"/>
      <c r="F39" s="54"/>
      <c r="G39" s="54"/>
      <c r="H39" s="57"/>
      <c r="I39" s="57"/>
    </row>
    <row r="40" spans="1:9" x14ac:dyDescent="0.25">
      <c r="A40" s="56"/>
      <c r="B40" s="58"/>
      <c r="C40" s="55" t="s">
        <v>144</v>
      </c>
      <c r="D40" s="55" t="s">
        <v>127</v>
      </c>
      <c r="E40" s="65" t="e">
        <f>+Ratio!E854</f>
        <v>#DIV/0!</v>
      </c>
      <c r="F40" s="65" t="e">
        <f>+Ratio!F854</f>
        <v>#DIV/0!</v>
      </c>
      <c r="G40" s="65" t="e">
        <f>+Ratio!G854</f>
        <v>#DIV/0!</v>
      </c>
      <c r="H40" s="65" t="e">
        <f>+Ratio!H854</f>
        <v>#DIV/0!</v>
      </c>
      <c r="I40" s="65" t="e">
        <f>+Ratio!I854</f>
        <v>#DIV/0!</v>
      </c>
    </row>
    <row r="41" spans="1:9" x14ac:dyDescent="0.25">
      <c r="A41" s="56"/>
      <c r="B41" s="58"/>
      <c r="C41" s="53" t="s">
        <v>145</v>
      </c>
      <c r="D41" s="55"/>
      <c r="E41" s="54"/>
      <c r="F41" s="54"/>
      <c r="G41" s="54"/>
      <c r="H41" s="57"/>
      <c r="I41" s="57"/>
    </row>
    <row r="42" spans="1:9" x14ac:dyDescent="0.25">
      <c r="A42" s="56"/>
      <c r="B42" s="58"/>
      <c r="C42" s="55" t="s">
        <v>146</v>
      </c>
      <c r="D42" s="55" t="s">
        <v>117</v>
      </c>
      <c r="E42" s="66" t="e">
        <f>+Ratio!E856</f>
        <v>#DIV/0!</v>
      </c>
      <c r="F42" s="66" t="e">
        <f>+Ratio!F856</f>
        <v>#DIV/0!</v>
      </c>
      <c r="G42" s="66" t="e">
        <f>+Ratio!G856</f>
        <v>#DIV/0!</v>
      </c>
      <c r="H42" s="66" t="e">
        <f>+Ratio!H856</f>
        <v>#DIV/0!</v>
      </c>
      <c r="I42" s="66" t="e">
        <f>+Ratio!I856</f>
        <v>#DIV/0!</v>
      </c>
    </row>
    <row r="43" spans="1:9" x14ac:dyDescent="0.25">
      <c r="A43" s="56"/>
      <c r="B43" s="58"/>
      <c r="C43" s="53" t="s">
        <v>147</v>
      </c>
      <c r="D43" s="55"/>
      <c r="E43" s="66"/>
      <c r="F43" s="66"/>
      <c r="G43" s="66"/>
      <c r="H43" s="57"/>
      <c r="I43" s="57"/>
    </row>
    <row r="44" spans="1:9" x14ac:dyDescent="0.25">
      <c r="A44" s="56"/>
      <c r="B44" s="58"/>
      <c r="C44" s="55" t="s">
        <v>148</v>
      </c>
      <c r="D44" s="55" t="s">
        <v>117</v>
      </c>
      <c r="E44" s="66" t="e">
        <f>+Ratio!E858</f>
        <v>#DIV/0!</v>
      </c>
      <c r="F44" s="66" t="e">
        <f>+Ratio!F858</f>
        <v>#DIV/0!</v>
      </c>
      <c r="G44" s="66" t="e">
        <f>+Ratio!G858</f>
        <v>#DIV/0!</v>
      </c>
      <c r="H44" s="66" t="e">
        <f>+Ratio!H858</f>
        <v>#DIV/0!</v>
      </c>
      <c r="I44" s="66" t="e">
        <f>+Ratio!I858</f>
        <v>#DIV/0!</v>
      </c>
    </row>
    <row r="45" spans="1:9" x14ac:dyDescent="0.25">
      <c r="A45" s="56"/>
      <c r="B45" s="58"/>
      <c r="C45" s="53" t="s">
        <v>124</v>
      </c>
      <c r="D45" s="55"/>
      <c r="E45" s="66"/>
      <c r="F45" s="66"/>
      <c r="G45" s="66"/>
      <c r="H45" s="57"/>
      <c r="I45" s="57"/>
    </row>
    <row r="46" spans="1:9" x14ac:dyDescent="0.25">
      <c r="A46" s="56"/>
      <c r="B46" s="58"/>
      <c r="C46" s="53" t="s">
        <v>139</v>
      </c>
      <c r="D46" s="55" t="s">
        <v>127</v>
      </c>
      <c r="E46" s="65" t="e">
        <f>+Ratio!E860</f>
        <v>#DIV/0!</v>
      </c>
      <c r="F46" s="65" t="e">
        <f>+Ratio!F860</f>
        <v>#DIV/0!</v>
      </c>
      <c r="G46" s="65" t="e">
        <f>+Ratio!G860</f>
        <v>#DIV/0!</v>
      </c>
      <c r="H46" s="65" t="e">
        <f>+Ratio!H860</f>
        <v>#DIV/0!</v>
      </c>
      <c r="I46" s="65" t="e">
        <f>+Ratio!I860</f>
        <v>#DIV/0!</v>
      </c>
    </row>
    <row r="47" spans="1:9" ht="13" customHeight="1" x14ac:dyDescent="0.3">
      <c r="A47" s="56"/>
      <c r="B47" s="58"/>
      <c r="C47" s="56" t="s">
        <v>124</v>
      </c>
      <c r="D47" s="151"/>
      <c r="E47" s="67"/>
      <c r="F47" s="67"/>
      <c r="G47" s="67"/>
      <c r="H47" s="57"/>
      <c r="I47" s="57"/>
    </row>
    <row r="48" spans="1:9" ht="13" customHeight="1" x14ac:dyDescent="0.3">
      <c r="A48" s="56"/>
      <c r="B48" s="167" t="s">
        <v>258</v>
      </c>
      <c r="C48" s="168"/>
      <c r="D48" s="151"/>
      <c r="E48" s="60"/>
      <c r="F48" s="60"/>
      <c r="G48" s="60"/>
      <c r="H48" s="57"/>
      <c r="I48" s="57"/>
    </row>
    <row r="49" spans="1:9" x14ac:dyDescent="0.25">
      <c r="A49" s="56"/>
      <c r="B49" s="58"/>
      <c r="C49" s="135" t="s">
        <v>149</v>
      </c>
      <c r="D49" s="55" t="s">
        <v>117</v>
      </c>
      <c r="E49" s="68" t="e">
        <f>+Ratio!E893</f>
        <v>#DIV/0!</v>
      </c>
      <c r="F49" s="68" t="e">
        <f>+Ratio!F893</f>
        <v>#DIV/0!</v>
      </c>
      <c r="G49" s="68" t="e">
        <f>+Ratio!G893</f>
        <v>#DIV/0!</v>
      </c>
      <c r="H49" s="68" t="e">
        <f>+Ratio!H893</f>
        <v>#DIV/0!</v>
      </c>
      <c r="I49" s="68" t="e">
        <f>+Ratio!I893</f>
        <v>#DIV/0!</v>
      </c>
    </row>
    <row r="50" spans="1:9" x14ac:dyDescent="0.25">
      <c r="A50" s="56"/>
      <c r="B50" s="58"/>
      <c r="C50" s="56" t="s">
        <v>124</v>
      </c>
      <c r="D50" s="151"/>
      <c r="E50" s="57"/>
      <c r="F50" s="57"/>
      <c r="G50" s="57"/>
      <c r="H50" s="57"/>
      <c r="I50" s="57"/>
    </row>
    <row r="51" spans="1:9" ht="13" customHeight="1" x14ac:dyDescent="0.3">
      <c r="A51" s="56"/>
      <c r="B51" s="167" t="s">
        <v>259</v>
      </c>
      <c r="C51" s="168"/>
      <c r="D51" s="151"/>
      <c r="E51" s="57"/>
      <c r="F51" s="57"/>
      <c r="G51" s="57"/>
      <c r="H51" s="57"/>
      <c r="I51" s="57"/>
    </row>
    <row r="52" spans="1:9" x14ac:dyDescent="0.25">
      <c r="A52" s="56"/>
      <c r="B52" s="58"/>
      <c r="C52" s="135" t="s">
        <v>150</v>
      </c>
      <c r="D52" s="152" t="s">
        <v>127</v>
      </c>
      <c r="E52" s="136" t="e">
        <f>+Ratio!D928</f>
        <v>#DIV/0!</v>
      </c>
      <c r="F52" s="136" t="e">
        <f>+Ratio!G928</f>
        <v>#DIV/0!</v>
      </c>
      <c r="G52" s="136" t="e">
        <f>+Ratio!J928</f>
        <v>#DIV/0!</v>
      </c>
      <c r="H52" s="136" t="e">
        <f>+Ratio!M928</f>
        <v>#DIV/0!</v>
      </c>
      <c r="I52" s="136" t="e">
        <f>+Ratio!P928</f>
        <v>#DIV/0!</v>
      </c>
    </row>
    <row r="53" spans="1:9" x14ac:dyDescent="0.25">
      <c r="A53" s="56"/>
      <c r="B53" s="58"/>
      <c r="C53" s="135" t="s">
        <v>151</v>
      </c>
      <c r="D53" s="152" t="s">
        <v>127</v>
      </c>
      <c r="E53" s="139" t="e">
        <f>+Ratio!D932+Ratio!D936</f>
        <v>#DIV/0!</v>
      </c>
      <c r="F53" s="139" t="e">
        <f>+Ratio!G932+Ratio!G936</f>
        <v>#DIV/0!</v>
      </c>
      <c r="G53" s="139" t="e">
        <f>+Ratio!J932+Ratio!J936</f>
        <v>#DIV/0!</v>
      </c>
      <c r="H53" s="139" t="e">
        <f>+Ratio!M932+Ratio!M936</f>
        <v>#DIV/0!</v>
      </c>
      <c r="I53" s="139" t="e">
        <f>+Ratio!P932+Ratio!P936</f>
        <v>#DIV/0!</v>
      </c>
    </row>
    <row r="54" spans="1:9" ht="13" customHeight="1" x14ac:dyDescent="0.3">
      <c r="A54" s="56"/>
      <c r="B54" s="58"/>
      <c r="C54" s="137" t="s">
        <v>152</v>
      </c>
      <c r="D54" s="153" t="s">
        <v>127</v>
      </c>
      <c r="E54" s="138" t="e">
        <f>SUM(E52:E53)</f>
        <v>#DIV/0!</v>
      </c>
      <c r="F54" s="138" t="e">
        <f>SUM(F52:F53)</f>
        <v>#DIV/0!</v>
      </c>
      <c r="G54" s="138" t="e">
        <f>SUM(G52:G53)</f>
        <v>#DIV/0!</v>
      </c>
      <c r="H54" s="138" t="e">
        <f>SUM(H52:H53)</f>
        <v>#DIV/0!</v>
      </c>
      <c r="I54" s="138" t="e">
        <f>SUM(I52:I53)</f>
        <v>#DIV/0!</v>
      </c>
    </row>
    <row r="55" spans="1:9" x14ac:dyDescent="0.25">
      <c r="A55" s="56"/>
      <c r="B55" s="58"/>
      <c r="C55" s="56" t="s">
        <v>124</v>
      </c>
      <c r="D55" s="151"/>
      <c r="E55" s="57"/>
      <c r="F55" s="57"/>
      <c r="G55" s="57"/>
      <c r="H55" s="57"/>
      <c r="I55" s="57"/>
    </row>
    <row r="56" spans="1:9" x14ac:dyDescent="0.25">
      <c r="A56" s="56"/>
      <c r="B56" s="58"/>
      <c r="C56" s="135" t="s">
        <v>153</v>
      </c>
      <c r="D56" s="152" t="s">
        <v>127</v>
      </c>
      <c r="E56" s="136" t="e">
        <f>+Ratio!E928</f>
        <v>#DIV/0!</v>
      </c>
      <c r="F56" s="136" t="e">
        <f>+Ratio!H928</f>
        <v>#DIV/0!</v>
      </c>
      <c r="G56" s="136" t="e">
        <f>+Ratio!K928</f>
        <v>#DIV/0!</v>
      </c>
      <c r="H56" s="136" t="e">
        <f>+Ratio!N928</f>
        <v>#DIV/0!</v>
      </c>
      <c r="I56" s="136" t="e">
        <f>+Ratio!Q928</f>
        <v>#DIV/0!</v>
      </c>
    </row>
    <row r="57" spans="1:9" x14ac:dyDescent="0.25">
      <c r="A57" s="56"/>
      <c r="B57" s="58"/>
      <c r="C57" s="135" t="s">
        <v>154</v>
      </c>
      <c r="D57" s="152" t="s">
        <v>127</v>
      </c>
      <c r="E57" s="136" t="e">
        <f>+Ratio!E932</f>
        <v>#DIV/0!</v>
      </c>
      <c r="F57" s="136" t="e">
        <f>+Ratio!H932</f>
        <v>#DIV/0!</v>
      </c>
      <c r="G57" s="136" t="e">
        <f>+Ratio!K932</f>
        <v>#DIV/0!</v>
      </c>
      <c r="H57" s="136" t="e">
        <f>+Ratio!N932</f>
        <v>#DIV/0!</v>
      </c>
      <c r="I57" s="136" t="e">
        <f>+Ratio!Q932</f>
        <v>#DIV/0!</v>
      </c>
    </row>
    <row r="58" spans="1:9" x14ac:dyDescent="0.25">
      <c r="A58" s="56"/>
      <c r="B58" s="58"/>
      <c r="C58" s="135" t="s">
        <v>155</v>
      </c>
      <c r="D58" s="152" t="s">
        <v>127</v>
      </c>
      <c r="E58" s="139" t="e">
        <f>+Ratio!E936</f>
        <v>#DIV/0!</v>
      </c>
      <c r="F58" s="139" t="e">
        <f>+Ratio!H936</f>
        <v>#DIV/0!</v>
      </c>
      <c r="G58" s="139" t="e">
        <f>+Ratio!K936</f>
        <v>#DIV/0!</v>
      </c>
      <c r="H58" s="139" t="e">
        <f>+Ratio!N936</f>
        <v>#DIV/0!</v>
      </c>
      <c r="I58" s="139" t="e">
        <f>+Ratio!Q936</f>
        <v>#DIV/0!</v>
      </c>
    </row>
    <row r="59" spans="1:9" ht="13" customHeight="1" x14ac:dyDescent="0.3">
      <c r="A59" s="56"/>
      <c r="B59" s="58"/>
      <c r="C59" s="137" t="s">
        <v>156</v>
      </c>
      <c r="D59" s="153" t="s">
        <v>127</v>
      </c>
      <c r="E59" s="138" t="e">
        <f>SUM(E56:E58)</f>
        <v>#DIV/0!</v>
      </c>
      <c r="F59" s="138" t="e">
        <f>SUM(F56:F58)</f>
        <v>#DIV/0!</v>
      </c>
      <c r="G59" s="138" t="e">
        <f>SUM(G56:G58)</f>
        <v>#DIV/0!</v>
      </c>
      <c r="H59" s="138" t="e">
        <f>SUM(H56:H58)</f>
        <v>#DIV/0!</v>
      </c>
      <c r="I59" s="138" t="e">
        <f>SUM(I56:I58)</f>
        <v>#DIV/0!</v>
      </c>
    </row>
    <row r="60" spans="1:9" x14ac:dyDescent="0.25">
      <c r="A60" s="56"/>
      <c r="B60" s="58"/>
      <c r="C60" s="56" t="s">
        <v>124</v>
      </c>
      <c r="D60" s="151"/>
      <c r="E60" s="57"/>
      <c r="F60" s="57"/>
      <c r="G60" s="57"/>
      <c r="H60" s="57"/>
      <c r="I60" s="57"/>
    </row>
    <row r="61" spans="1:9" x14ac:dyDescent="0.25">
      <c r="A61" s="56"/>
      <c r="B61" s="58"/>
      <c r="C61" s="135" t="s">
        <v>157</v>
      </c>
      <c r="D61" s="152" t="s">
        <v>127</v>
      </c>
      <c r="E61" s="136" t="e">
        <f t="shared" ref="E61:I62" si="0">+E52-E56</f>
        <v>#DIV/0!</v>
      </c>
      <c r="F61" s="136" t="e">
        <f t="shared" si="0"/>
        <v>#DIV/0!</v>
      </c>
      <c r="G61" s="136" t="e">
        <f t="shared" si="0"/>
        <v>#DIV/0!</v>
      </c>
      <c r="H61" s="136" t="e">
        <f t="shared" si="0"/>
        <v>#DIV/0!</v>
      </c>
      <c r="I61" s="136" t="e">
        <f t="shared" si="0"/>
        <v>#DIV/0!</v>
      </c>
    </row>
    <row r="62" spans="1:9" x14ac:dyDescent="0.25">
      <c r="A62" s="56"/>
      <c r="B62" s="58"/>
      <c r="C62" s="135" t="s">
        <v>158</v>
      </c>
      <c r="D62" s="152" t="s">
        <v>127</v>
      </c>
      <c r="E62" s="136" t="e">
        <f t="shared" si="0"/>
        <v>#DIV/0!</v>
      </c>
      <c r="F62" s="136" t="e">
        <f t="shared" si="0"/>
        <v>#DIV/0!</v>
      </c>
      <c r="G62" s="136" t="e">
        <f t="shared" si="0"/>
        <v>#DIV/0!</v>
      </c>
      <c r="H62" s="136" t="e">
        <f t="shared" si="0"/>
        <v>#DIV/0!</v>
      </c>
      <c r="I62" s="136" t="e">
        <f t="shared" si="0"/>
        <v>#DIV/0!</v>
      </c>
    </row>
    <row r="63" spans="1:9" x14ac:dyDescent="0.25">
      <c r="A63" s="56"/>
      <c r="B63" s="58"/>
      <c r="C63" s="135" t="s">
        <v>159</v>
      </c>
      <c r="D63" s="152" t="s">
        <v>127</v>
      </c>
      <c r="E63" s="136" t="e">
        <f>+E58/(E57+E58)</f>
        <v>#DIV/0!</v>
      </c>
      <c r="F63" s="136" t="e">
        <f>+F58/(F57+F58)</f>
        <v>#DIV/0!</v>
      </c>
      <c r="G63" s="136" t="e">
        <f>+G58/(G57+G58)</f>
        <v>#DIV/0!</v>
      </c>
      <c r="H63" s="136" t="e">
        <f>+H58/(H57+H58)</f>
        <v>#DIV/0!</v>
      </c>
      <c r="I63" s="136" t="e">
        <f>+I58/(I57+I58)</f>
        <v>#DIV/0!</v>
      </c>
    </row>
    <row r="64" spans="1:9" x14ac:dyDescent="0.25">
      <c r="A64" s="56"/>
      <c r="B64" s="61"/>
      <c r="C64" s="62"/>
      <c r="D64" s="154"/>
      <c r="E64" s="63"/>
      <c r="F64" s="63"/>
      <c r="G64" s="63"/>
      <c r="H64" s="63"/>
      <c r="I64" s="63"/>
    </row>
  </sheetData>
  <sheetProtection formatCells="0" formatColumns="0" formatRows="0" insertColumns="0" insertRows="0" insertHyperlinks="0" deleteColumns="0" deleteRows="0" sort="0" autoFilter="0" pivotTables="0"/>
  <mergeCells count="12">
    <mergeCell ref="B51:C51"/>
    <mergeCell ref="B6:C6"/>
    <mergeCell ref="B9:C9"/>
    <mergeCell ref="B17:C17"/>
    <mergeCell ref="B24:C24"/>
    <mergeCell ref="B30:C30"/>
    <mergeCell ref="B38:C38"/>
    <mergeCell ref="C1:E1"/>
    <mergeCell ref="C2:E2"/>
    <mergeCell ref="C3:E3"/>
    <mergeCell ref="C4:E4"/>
    <mergeCell ref="B48:C48"/>
  </mergeCells>
  <pageMargins left="0.19685039370078999" right="0.19685039370078999" top="0.19685039370078999" bottom="0.19685039370078999" header="0.31496062992126" footer="0.31496062992126"/>
  <pageSetup scale="82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55"/>
  <sheetViews>
    <sheetView zoomScale="75" zoomScaleNormal="75" workbookViewId="0">
      <pane ySplit="6" topLeftCell="A7" activePane="bottomLeft" state="frozen"/>
      <selection pane="bottomLeft" activeCell="Q936" sqref="Q936"/>
    </sheetView>
  </sheetViews>
  <sheetFormatPr defaultColWidth="11.453125" defaultRowHeight="12.5" x14ac:dyDescent="0.25"/>
  <cols>
    <col min="1" max="1" width="3.6328125" style="32" customWidth="1"/>
    <col min="2" max="2" width="7.36328125" style="32" customWidth="1"/>
    <col min="3" max="3" width="15.453125" style="32" customWidth="1"/>
    <col min="4" max="4" width="11.453125" style="32"/>
    <col min="5" max="6" width="14.36328125" style="32" customWidth="1"/>
    <col min="7" max="7" width="13.6328125" style="32" customWidth="1"/>
    <col min="8" max="8" width="14.36328125" style="32" customWidth="1"/>
    <col min="9" max="9" width="14.54296875" style="32" customWidth="1"/>
    <col min="10" max="10" width="13.08984375" style="32" customWidth="1"/>
    <col min="11" max="11" width="14.08984375" style="32" customWidth="1"/>
    <col min="12" max="12" width="11.453125" style="32"/>
    <col min="13" max="13" width="12.6328125" style="32" customWidth="1"/>
    <col min="14" max="14" width="13.36328125" style="32" customWidth="1"/>
    <col min="15" max="15" width="11.453125" style="32"/>
    <col min="16" max="16" width="13.36328125" style="32" customWidth="1"/>
    <col min="17" max="17" width="13.6328125" style="32" customWidth="1"/>
    <col min="18" max="18" width="11.453125" style="32"/>
  </cols>
  <sheetData>
    <row r="1" spans="1:11" ht="13" customHeight="1" x14ac:dyDescent="0.3">
      <c r="B1" s="1" t="s">
        <v>0</v>
      </c>
      <c r="C1" s="24" t="str">
        <f>+Balance!C1</f>
        <v>Mi empresa</v>
      </c>
    </row>
    <row r="2" spans="1:11" ht="13" customHeight="1" x14ac:dyDescent="0.3">
      <c r="B2" s="1" t="s">
        <v>2</v>
      </c>
      <c r="C2" s="24" t="str">
        <f>+Balance!C2</f>
        <v>Aquí se anota el identificador de la empresa</v>
      </c>
    </row>
    <row r="3" spans="1:11" ht="13" customHeight="1" x14ac:dyDescent="0.3">
      <c r="B3" s="1" t="s">
        <v>4</v>
      </c>
      <c r="C3" s="24" t="str">
        <f>+Balance!C3</f>
        <v>Aquí se anota la direccion de la empresa</v>
      </c>
    </row>
    <row r="4" spans="1:11" ht="13" customHeight="1" x14ac:dyDescent="0.3">
      <c r="B4" s="1" t="s">
        <v>6</v>
      </c>
      <c r="C4" s="24" t="str">
        <f>+Balance!C4</f>
        <v>CLP</v>
      </c>
    </row>
    <row r="6" spans="1:11" ht="13" customHeight="1" x14ac:dyDescent="0.3">
      <c r="B6" s="24" t="s">
        <v>160</v>
      </c>
    </row>
    <row r="7" spans="1:11" ht="13" customHeight="1" x14ac:dyDescent="0.3">
      <c r="D7" s="24"/>
    </row>
    <row r="8" spans="1:11" ht="19" customHeight="1" x14ac:dyDescent="0.4">
      <c r="A8" s="131" t="s">
        <v>161</v>
      </c>
      <c r="B8" s="131" t="s">
        <v>115</v>
      </c>
      <c r="E8" s="25"/>
      <c r="F8" s="25"/>
    </row>
    <row r="9" spans="1:11" ht="13" customHeight="1" x14ac:dyDescent="0.3">
      <c r="C9" s="26" t="s">
        <v>116</v>
      </c>
      <c r="E9" s="24"/>
      <c r="F9" s="24"/>
      <c r="H9" s="24"/>
      <c r="I9" s="24"/>
      <c r="J9" s="24"/>
      <c r="K9" s="24"/>
    </row>
    <row r="10" spans="1:11" ht="13" customHeight="1" x14ac:dyDescent="0.25">
      <c r="E10" s="140" t="str">
        <f>+Balance!D$8</f>
        <v>=+Balance!D$8</v>
      </c>
      <c r="F10" s="140" t="str">
        <f>+Balance!E$8</f>
        <v>=+Balance!E$8</v>
      </c>
      <c r="G10" s="140" t="str">
        <f>+Balance!F$8</f>
        <v>=+Balance!F$8</v>
      </c>
      <c r="H10" s="140" t="str">
        <f>+Balance!G$8</f>
        <v>=+Balance!G$8</v>
      </c>
      <c r="I10" s="140" t="str">
        <f>+Balance!H$8</f>
        <v>=+Balance!H$8</v>
      </c>
    </row>
    <row r="11" spans="1:11" x14ac:dyDescent="0.25">
      <c r="C11" s="171" t="s">
        <v>162</v>
      </c>
      <c r="D11" s="171"/>
      <c r="E11" s="36">
        <f>+Balance!D20</f>
        <v>0</v>
      </c>
      <c r="F11" s="36">
        <f>+Balance!E20</f>
        <v>0</v>
      </c>
      <c r="G11" s="36">
        <f>+Balance!F20</f>
        <v>0</v>
      </c>
      <c r="H11" s="36">
        <f>+Balance!G20</f>
        <v>0</v>
      </c>
      <c r="I11" s="36">
        <f>+Balance!H20</f>
        <v>0</v>
      </c>
    </row>
    <row r="12" spans="1:11" x14ac:dyDescent="0.25">
      <c r="C12" s="172" t="s">
        <v>163</v>
      </c>
      <c r="D12" s="172"/>
      <c r="E12" s="37">
        <f>+Balance!D47</f>
        <v>0</v>
      </c>
      <c r="F12" s="37">
        <f>+Balance!E47</f>
        <v>0</v>
      </c>
      <c r="G12" s="37">
        <f>+Balance!F47</f>
        <v>0</v>
      </c>
      <c r="H12" s="37">
        <f>+Balance!G47</f>
        <v>0</v>
      </c>
      <c r="I12" s="37">
        <f>+Balance!H47</f>
        <v>0</v>
      </c>
      <c r="K12" s="38"/>
    </row>
    <row r="13" spans="1:11" ht="13" customHeight="1" x14ac:dyDescent="0.3">
      <c r="E13" s="39" t="e">
        <f>E11/E12</f>
        <v>#DIV/0!</v>
      </c>
      <c r="F13" s="39" t="e">
        <f>F11/F12</f>
        <v>#DIV/0!</v>
      </c>
      <c r="G13" s="39" t="e">
        <f>G11/G12</f>
        <v>#DIV/0!</v>
      </c>
      <c r="H13" s="39" t="e">
        <f>H11/H12</f>
        <v>#DIV/0!</v>
      </c>
      <c r="I13" s="39" t="e">
        <f>I11/I12</f>
        <v>#DIV/0!</v>
      </c>
    </row>
    <row r="35" spans="3:11" ht="13" customHeight="1" x14ac:dyDescent="0.3">
      <c r="C35" s="27" t="s">
        <v>164</v>
      </c>
    </row>
    <row r="36" spans="3:11" ht="13" customHeight="1" x14ac:dyDescent="0.3">
      <c r="C36" s="24"/>
    </row>
    <row r="44" spans="3:11" ht="13" customHeight="1" x14ac:dyDescent="0.3">
      <c r="C44" s="26" t="s">
        <v>118</v>
      </c>
    </row>
    <row r="45" spans="3:11" ht="13" customHeight="1" x14ac:dyDescent="0.25">
      <c r="E45" s="140" t="str">
        <f>+Balance!D$8</f>
        <v>=+Balance!D$8</v>
      </c>
      <c r="F45" s="140" t="str">
        <f>+Balance!E$8</f>
        <v>=+Balance!E$8</v>
      </c>
      <c r="G45" s="140" t="str">
        <f>+Balance!F$8</f>
        <v>=+Balance!F$8</v>
      </c>
      <c r="H45" s="140" t="str">
        <f>+Balance!G$8</f>
        <v>=+Balance!G$8</v>
      </c>
      <c r="I45" s="140" t="str">
        <f>+Balance!H$8</f>
        <v>=+Balance!H$8</v>
      </c>
    </row>
    <row r="46" spans="3:11" x14ac:dyDescent="0.25">
      <c r="C46" s="171" t="s">
        <v>165</v>
      </c>
      <c r="D46" s="171"/>
      <c r="E46" s="36">
        <f>+Balance!D20-Balance!D15-Balance!D16</f>
        <v>0</v>
      </c>
      <c r="F46" s="36">
        <f>+Balance!E20-Balance!E15-Balance!E16</f>
        <v>0</v>
      </c>
      <c r="G46" s="36">
        <f>+Balance!F20-Balance!F15-Balance!F16</f>
        <v>0</v>
      </c>
      <c r="H46" s="36">
        <f>+Balance!G20-Balance!G15-Balance!G16</f>
        <v>0</v>
      </c>
      <c r="I46" s="36">
        <f>+Balance!H20-Balance!H15-Balance!H16</f>
        <v>0</v>
      </c>
    </row>
    <row r="47" spans="3:11" x14ac:dyDescent="0.25">
      <c r="C47" s="172" t="s">
        <v>163</v>
      </c>
      <c r="D47" s="172"/>
      <c r="E47" s="37">
        <f>+Balance!D47</f>
        <v>0</v>
      </c>
      <c r="F47" s="37">
        <f>+Balance!E47</f>
        <v>0</v>
      </c>
      <c r="G47" s="37">
        <f>+Balance!F47</f>
        <v>0</v>
      </c>
      <c r="H47" s="37">
        <f>+Balance!G47</f>
        <v>0</v>
      </c>
      <c r="I47" s="37">
        <f>+Balance!H47</f>
        <v>0</v>
      </c>
      <c r="K47" s="38"/>
    </row>
    <row r="48" spans="3:11" ht="13" customHeight="1" x14ac:dyDescent="0.3">
      <c r="E48" s="39" t="e">
        <f>E46/E47</f>
        <v>#DIV/0!</v>
      </c>
      <c r="F48" s="39" t="e">
        <f>F46/F47</f>
        <v>#DIV/0!</v>
      </c>
      <c r="G48" s="39" t="e">
        <f>G46/G47</f>
        <v>#DIV/0!</v>
      </c>
      <c r="H48" s="39" t="e">
        <f>H46/H47</f>
        <v>#DIV/0!</v>
      </c>
      <c r="I48" s="39" t="e">
        <f>I46/I47</f>
        <v>#DIV/0!</v>
      </c>
    </row>
    <row r="49" spans="5:9" ht="13" customHeight="1" x14ac:dyDescent="0.3">
      <c r="E49" s="40"/>
      <c r="F49" s="40"/>
      <c r="G49" s="40"/>
      <c r="H49" s="33"/>
      <c r="I49" s="33"/>
    </row>
    <row r="50" spans="5:9" ht="13" customHeight="1" x14ac:dyDescent="0.3">
      <c r="E50" s="40"/>
      <c r="F50" s="40"/>
      <c r="G50" s="40"/>
      <c r="H50" s="33"/>
      <c r="I50" s="33"/>
    </row>
    <row r="51" spans="5:9" ht="13" customHeight="1" x14ac:dyDescent="0.3">
      <c r="E51" s="40"/>
      <c r="F51" s="40"/>
      <c r="G51" s="40"/>
      <c r="H51" s="33"/>
      <c r="I51" s="33"/>
    </row>
    <row r="52" spans="5:9" ht="13" customHeight="1" x14ac:dyDescent="0.3">
      <c r="E52" s="40"/>
      <c r="F52" s="40"/>
      <c r="G52" s="40"/>
      <c r="H52" s="33"/>
      <c r="I52" s="33"/>
    </row>
    <row r="53" spans="5:9" ht="13" customHeight="1" x14ac:dyDescent="0.3">
      <c r="E53" s="40"/>
      <c r="F53" s="40"/>
      <c r="G53" s="40"/>
      <c r="H53" s="33"/>
      <c r="I53" s="33"/>
    </row>
    <row r="54" spans="5:9" ht="13" customHeight="1" x14ac:dyDescent="0.3">
      <c r="E54" s="40"/>
      <c r="F54" s="40"/>
      <c r="G54" s="40"/>
      <c r="H54" s="33"/>
      <c r="I54" s="33"/>
    </row>
    <row r="55" spans="5:9" ht="13" customHeight="1" x14ac:dyDescent="0.3">
      <c r="E55" s="40"/>
      <c r="F55" s="40"/>
      <c r="G55" s="40"/>
      <c r="H55" s="33"/>
      <c r="I55" s="33"/>
    </row>
    <row r="56" spans="5:9" ht="13" customHeight="1" x14ac:dyDescent="0.3">
      <c r="E56" s="40"/>
      <c r="F56" s="40"/>
      <c r="G56" s="40"/>
      <c r="H56" s="33"/>
      <c r="I56" s="33"/>
    </row>
    <row r="57" spans="5:9" ht="13" customHeight="1" x14ac:dyDescent="0.3">
      <c r="E57" s="40"/>
      <c r="F57" s="40"/>
      <c r="G57" s="40"/>
      <c r="H57" s="33"/>
      <c r="I57" s="33"/>
    </row>
    <row r="58" spans="5:9" ht="13" customHeight="1" x14ac:dyDescent="0.3">
      <c r="E58" s="40"/>
      <c r="F58" s="40"/>
      <c r="G58" s="40"/>
      <c r="H58" s="33"/>
      <c r="I58" s="33"/>
    </row>
    <row r="59" spans="5:9" ht="13" customHeight="1" x14ac:dyDescent="0.3">
      <c r="E59" s="40"/>
      <c r="F59" s="40"/>
      <c r="G59" s="40"/>
      <c r="H59" s="33"/>
      <c r="I59" s="33"/>
    </row>
    <row r="60" spans="5:9" ht="13" customHeight="1" x14ac:dyDescent="0.3">
      <c r="E60" s="40"/>
      <c r="F60" s="40"/>
      <c r="G60" s="40"/>
      <c r="H60" s="33"/>
      <c r="I60" s="33"/>
    </row>
    <row r="61" spans="5:9" ht="13" customHeight="1" x14ac:dyDescent="0.3">
      <c r="E61" s="40"/>
      <c r="F61" s="40"/>
      <c r="G61" s="40"/>
      <c r="H61" s="33"/>
      <c r="I61" s="33"/>
    </row>
    <row r="62" spans="5:9" ht="13" customHeight="1" x14ac:dyDescent="0.3">
      <c r="E62" s="40"/>
      <c r="F62" s="40"/>
      <c r="G62" s="40"/>
      <c r="H62" s="33"/>
      <c r="I62" s="33"/>
    </row>
    <row r="63" spans="5:9" ht="13" customHeight="1" x14ac:dyDescent="0.3">
      <c r="E63" s="40"/>
      <c r="F63" s="40"/>
      <c r="G63" s="40"/>
      <c r="H63" s="33"/>
      <c r="I63" s="33"/>
    </row>
    <row r="64" spans="5:9" ht="13" customHeight="1" x14ac:dyDescent="0.3">
      <c r="E64" s="40"/>
      <c r="F64" s="40"/>
      <c r="G64" s="40"/>
      <c r="H64" s="33"/>
      <c r="I64" s="33"/>
    </row>
    <row r="65" spans="3:9" ht="13" customHeight="1" x14ac:dyDescent="0.3">
      <c r="E65" s="40"/>
      <c r="F65" s="40"/>
      <c r="G65" s="40"/>
      <c r="H65" s="33"/>
      <c r="I65" s="33"/>
    </row>
    <row r="66" spans="3:9" ht="13" customHeight="1" x14ac:dyDescent="0.3">
      <c r="E66" s="40"/>
      <c r="F66" s="40"/>
      <c r="G66" s="40"/>
      <c r="H66" s="33"/>
      <c r="I66" s="33"/>
    </row>
    <row r="67" spans="3:9" ht="13" customHeight="1" x14ac:dyDescent="0.3">
      <c r="E67" s="40"/>
      <c r="F67" s="40"/>
      <c r="G67" s="40"/>
      <c r="H67" s="33"/>
      <c r="I67" s="33"/>
    </row>
    <row r="68" spans="3:9" ht="13" customHeight="1" x14ac:dyDescent="0.3">
      <c r="E68" s="40"/>
      <c r="F68" s="40"/>
      <c r="G68" s="40"/>
      <c r="H68" s="33"/>
      <c r="I68" s="33"/>
    </row>
    <row r="69" spans="3:9" ht="13" customHeight="1" x14ac:dyDescent="0.3">
      <c r="E69" s="40"/>
      <c r="F69" s="40"/>
      <c r="G69" s="40"/>
      <c r="H69" s="33"/>
      <c r="I69" s="33"/>
    </row>
    <row r="70" spans="3:9" ht="13" customHeight="1" x14ac:dyDescent="0.3">
      <c r="C70" s="27" t="s">
        <v>164</v>
      </c>
    </row>
    <row r="77" spans="3:9" ht="13" customHeight="1" x14ac:dyDescent="0.3">
      <c r="C77" s="28" t="s">
        <v>119</v>
      </c>
      <c r="D77" s="34"/>
    </row>
    <row r="78" spans="3:9" ht="13" customHeight="1" x14ac:dyDescent="0.25">
      <c r="E78" s="140" t="str">
        <f>+Balance!D$8</f>
        <v>=+Balance!D$8</v>
      </c>
      <c r="F78" s="140" t="str">
        <f>+Balance!E$8</f>
        <v>=+Balance!E$8</v>
      </c>
      <c r="G78" s="140" t="str">
        <f>+Balance!F$8</f>
        <v>=+Balance!F$8</v>
      </c>
      <c r="H78" s="140" t="str">
        <f>+Balance!G$8</f>
        <v>=+Balance!G$8</v>
      </c>
      <c r="I78" s="140" t="str">
        <f>+Balance!H$8</f>
        <v>=+Balance!H$8</v>
      </c>
    </row>
    <row r="79" spans="3:9" x14ac:dyDescent="0.25">
      <c r="C79" s="171" t="s">
        <v>166</v>
      </c>
      <c r="D79" s="171"/>
      <c r="E79" s="36">
        <f>+Balance!D10+Balance!D11</f>
        <v>0</v>
      </c>
      <c r="F79" s="36">
        <f>+Balance!E10+Balance!E11</f>
        <v>0</v>
      </c>
      <c r="G79" s="36">
        <f>+Balance!F10+Balance!F11</f>
        <v>0</v>
      </c>
      <c r="H79" s="36">
        <f>+Balance!G10+Balance!G11</f>
        <v>0</v>
      </c>
      <c r="I79" s="36">
        <f>+Balance!H10+Balance!H11</f>
        <v>0</v>
      </c>
    </row>
    <row r="80" spans="3:9" x14ac:dyDescent="0.25">
      <c r="C80" s="172" t="s">
        <v>163</v>
      </c>
      <c r="D80" s="172"/>
      <c r="E80" s="37">
        <f>+Balance!D47</f>
        <v>0</v>
      </c>
      <c r="F80" s="37">
        <f>+Balance!E47</f>
        <v>0</v>
      </c>
      <c r="G80" s="37">
        <f>+Balance!F47</f>
        <v>0</v>
      </c>
      <c r="H80" s="37">
        <f>+Balance!G47</f>
        <v>0</v>
      </c>
      <c r="I80" s="37">
        <f>+Balance!H47</f>
        <v>0</v>
      </c>
    </row>
    <row r="81" spans="5:9" ht="13" customHeight="1" x14ac:dyDescent="0.3">
      <c r="E81" s="39" t="e">
        <f>E79/E80</f>
        <v>#DIV/0!</v>
      </c>
      <c r="F81" s="39" t="e">
        <f>F79/F80</f>
        <v>#DIV/0!</v>
      </c>
      <c r="G81" s="39" t="e">
        <f>G79/G80</f>
        <v>#DIV/0!</v>
      </c>
      <c r="H81" s="39" t="e">
        <f>H79/H80</f>
        <v>#DIV/0!</v>
      </c>
      <c r="I81" s="39" t="e">
        <f>I79/I80</f>
        <v>#DIV/0!</v>
      </c>
    </row>
    <row r="82" spans="5:9" ht="13" customHeight="1" x14ac:dyDescent="0.3">
      <c r="E82" s="40"/>
      <c r="F82" s="40"/>
      <c r="G82" s="40"/>
      <c r="H82" s="33"/>
      <c r="I82" s="33"/>
    </row>
    <row r="83" spans="5:9" ht="13" customHeight="1" x14ac:dyDescent="0.3">
      <c r="E83" s="40"/>
      <c r="F83" s="40"/>
      <c r="G83" s="40"/>
      <c r="H83" s="33"/>
      <c r="I83" s="33"/>
    </row>
    <row r="84" spans="5:9" ht="13" customHeight="1" x14ac:dyDescent="0.3">
      <c r="E84" s="40"/>
      <c r="F84" s="40"/>
      <c r="G84" s="40"/>
      <c r="H84" s="33"/>
      <c r="I84" s="33"/>
    </row>
    <row r="85" spans="5:9" ht="13" customHeight="1" x14ac:dyDescent="0.3">
      <c r="E85" s="40"/>
      <c r="F85" s="40"/>
      <c r="G85" s="40"/>
      <c r="H85" s="33"/>
      <c r="I85" s="33"/>
    </row>
    <row r="86" spans="5:9" ht="13" customHeight="1" x14ac:dyDescent="0.3">
      <c r="E86" s="40"/>
      <c r="F86" s="40"/>
      <c r="G86" s="40"/>
      <c r="H86" s="33"/>
      <c r="I86" s="33"/>
    </row>
    <row r="87" spans="5:9" ht="13" customHeight="1" x14ac:dyDescent="0.3">
      <c r="E87" s="40"/>
      <c r="F87" s="40"/>
      <c r="G87" s="40"/>
      <c r="H87" s="33"/>
      <c r="I87" s="33"/>
    </row>
    <row r="88" spans="5:9" ht="13" customHeight="1" x14ac:dyDescent="0.3">
      <c r="E88" s="40"/>
      <c r="F88" s="40"/>
      <c r="G88" s="40"/>
      <c r="H88" s="33"/>
      <c r="I88" s="33"/>
    </row>
    <row r="89" spans="5:9" ht="13" customHeight="1" x14ac:dyDescent="0.3">
      <c r="E89" s="40"/>
      <c r="F89" s="40"/>
      <c r="G89" s="40"/>
      <c r="H89" s="33"/>
      <c r="I89" s="33"/>
    </row>
    <row r="90" spans="5:9" ht="13" customHeight="1" x14ac:dyDescent="0.3">
      <c r="E90" s="40"/>
      <c r="F90" s="40"/>
      <c r="G90" s="40"/>
      <c r="H90" s="33"/>
      <c r="I90" s="33"/>
    </row>
    <row r="91" spans="5:9" ht="13" customHeight="1" x14ac:dyDescent="0.3">
      <c r="E91" s="40"/>
      <c r="F91" s="40"/>
      <c r="G91" s="40"/>
      <c r="H91" s="33"/>
      <c r="I91" s="33"/>
    </row>
    <row r="92" spans="5:9" ht="13" customHeight="1" x14ac:dyDescent="0.3">
      <c r="E92" s="40"/>
      <c r="F92" s="40"/>
      <c r="G92" s="40"/>
      <c r="H92" s="33"/>
      <c r="I92" s="33"/>
    </row>
    <row r="93" spans="5:9" ht="13" customHeight="1" x14ac:dyDescent="0.3">
      <c r="E93" s="40"/>
      <c r="F93" s="40"/>
      <c r="G93" s="40"/>
      <c r="H93" s="33"/>
      <c r="I93" s="33"/>
    </row>
    <row r="94" spans="5:9" ht="13" customHeight="1" x14ac:dyDescent="0.3">
      <c r="E94" s="40"/>
      <c r="F94" s="40"/>
      <c r="G94" s="40"/>
      <c r="H94" s="33"/>
      <c r="I94" s="33"/>
    </row>
    <row r="95" spans="5:9" ht="13" customHeight="1" x14ac:dyDescent="0.3">
      <c r="E95" s="40"/>
      <c r="F95" s="40"/>
      <c r="G95" s="40"/>
      <c r="H95" s="33"/>
      <c r="I95" s="33"/>
    </row>
    <row r="96" spans="5:9" ht="13" customHeight="1" x14ac:dyDescent="0.3">
      <c r="E96" s="40"/>
      <c r="F96" s="40"/>
      <c r="G96" s="40"/>
      <c r="H96" s="33"/>
      <c r="I96" s="33"/>
    </row>
    <row r="97" spans="3:9" ht="13" customHeight="1" x14ac:dyDescent="0.3">
      <c r="E97" s="40"/>
      <c r="F97" s="40"/>
      <c r="G97" s="40"/>
      <c r="H97" s="33"/>
      <c r="I97" s="33"/>
    </row>
    <row r="98" spans="3:9" ht="13" customHeight="1" x14ac:dyDescent="0.3">
      <c r="E98" s="40"/>
      <c r="F98" s="40"/>
      <c r="G98" s="40"/>
      <c r="H98" s="33"/>
      <c r="I98" s="33"/>
    </row>
    <row r="99" spans="3:9" ht="13" customHeight="1" x14ac:dyDescent="0.3">
      <c r="E99" s="40"/>
      <c r="F99" s="40"/>
      <c r="G99" s="40"/>
      <c r="H99" s="33"/>
      <c r="I99" s="33"/>
    </row>
    <row r="100" spans="3:9" ht="13" customHeight="1" x14ac:dyDescent="0.3">
      <c r="E100" s="40"/>
      <c r="F100" s="40"/>
      <c r="G100" s="40"/>
      <c r="H100" s="33"/>
      <c r="I100" s="33"/>
    </row>
    <row r="101" spans="3:9" ht="13" customHeight="1" x14ac:dyDescent="0.3">
      <c r="E101" s="40"/>
      <c r="F101" s="40"/>
      <c r="G101" s="40"/>
      <c r="H101" s="33"/>
      <c r="I101" s="33"/>
    </row>
    <row r="102" spans="3:9" ht="13" customHeight="1" x14ac:dyDescent="0.3">
      <c r="E102" s="40"/>
      <c r="F102" s="40"/>
      <c r="G102" s="40"/>
      <c r="H102" s="33"/>
      <c r="I102" s="33"/>
    </row>
    <row r="103" spans="3:9" ht="13" customHeight="1" x14ac:dyDescent="0.3">
      <c r="C103" s="27" t="s">
        <v>164</v>
      </c>
    </row>
    <row r="110" spans="3:9" ht="13" customHeight="1" x14ac:dyDescent="0.3">
      <c r="C110" s="28" t="s">
        <v>120</v>
      </c>
      <c r="D110" s="34"/>
    </row>
    <row r="111" spans="3:9" ht="13" customHeight="1" x14ac:dyDescent="0.25">
      <c r="E111" s="140" t="str">
        <f>+Balance!D$8</f>
        <v>=+Balance!D$8</v>
      </c>
      <c r="F111" s="140" t="str">
        <f>+Balance!E$8</f>
        <v>=+Balance!E$8</v>
      </c>
      <c r="G111" s="140" t="str">
        <f>+Balance!F$8</f>
        <v>=+Balance!F$8</v>
      </c>
      <c r="H111" s="140" t="str">
        <f>+Balance!G$8</f>
        <v>=+Balance!G$8</v>
      </c>
      <c r="I111" s="140" t="str">
        <f>+Balance!H$8</f>
        <v>=+Balance!H$8</v>
      </c>
    </row>
    <row r="112" spans="3:9" x14ac:dyDescent="0.25">
      <c r="C112" s="172" t="s">
        <v>167</v>
      </c>
      <c r="D112" s="172"/>
      <c r="E112" s="37">
        <f>+Balance!D20-Balance!D47</f>
        <v>0</v>
      </c>
      <c r="F112" s="37">
        <f>+Balance!E20-Balance!E47</f>
        <v>0</v>
      </c>
      <c r="G112" s="37">
        <f>+Balance!F20-Balance!F47</f>
        <v>0</v>
      </c>
      <c r="H112" s="37">
        <f>+Balance!G20-Balance!G47</f>
        <v>0</v>
      </c>
      <c r="I112" s="37">
        <f>+Balance!H20-Balance!H47</f>
        <v>0</v>
      </c>
    </row>
    <row r="113" spans="3:9" x14ac:dyDescent="0.25">
      <c r="C113" s="172"/>
      <c r="D113" s="172"/>
      <c r="E113" s="37"/>
      <c r="F113" s="37"/>
      <c r="G113" s="37"/>
      <c r="H113" s="37"/>
      <c r="I113" s="37"/>
    </row>
    <row r="114" spans="3:9" x14ac:dyDescent="0.25">
      <c r="E114" s="97"/>
      <c r="F114" s="97"/>
      <c r="G114" s="97"/>
      <c r="H114" s="97"/>
      <c r="I114" s="97"/>
    </row>
    <row r="136" spans="3:9" ht="13" customHeight="1" x14ac:dyDescent="0.3">
      <c r="C136" s="27" t="s">
        <v>164</v>
      </c>
    </row>
    <row r="143" spans="3:9" ht="13" customHeight="1" x14ac:dyDescent="0.3">
      <c r="C143" s="28" t="s">
        <v>121</v>
      </c>
      <c r="D143" s="34"/>
    </row>
    <row r="144" spans="3:9" ht="13" customHeight="1" x14ac:dyDescent="0.25">
      <c r="E144" s="140" t="str">
        <f>+Balance!D$8</f>
        <v>=+Balance!D$8</v>
      </c>
      <c r="F144" s="140" t="str">
        <f>+Balance!E$8</f>
        <v>=+Balance!E$8</v>
      </c>
      <c r="G144" s="140" t="str">
        <f>+Balance!F$8</f>
        <v>=+Balance!F$8</v>
      </c>
      <c r="H144" s="140" t="str">
        <f>+Balance!G$8</f>
        <v>=+Balance!G$8</v>
      </c>
      <c r="I144" s="140" t="str">
        <f>+Balance!H$8</f>
        <v>=+Balance!H$8</v>
      </c>
    </row>
    <row r="145" spans="3:9" x14ac:dyDescent="0.25">
      <c r="C145" s="171" t="s">
        <v>168</v>
      </c>
      <c r="D145" s="171"/>
      <c r="E145" s="36">
        <f>-Resultado!D11-Resultado!D15-Resultado!D25</f>
        <v>0</v>
      </c>
      <c r="F145" s="36">
        <f>-Resultado!E11-Resultado!E15-Resultado!E25</f>
        <v>0</v>
      </c>
      <c r="G145" s="36">
        <f>-Resultado!F11-Resultado!F15-Resultado!F25</f>
        <v>0</v>
      </c>
      <c r="H145" s="36">
        <f>-Resultado!G11-Resultado!G15-Resultado!G25</f>
        <v>0</v>
      </c>
      <c r="I145" s="36">
        <f>-Resultado!H11-Resultado!H15-Resultado!H25</f>
        <v>0</v>
      </c>
    </row>
    <row r="146" spans="3:9" x14ac:dyDescent="0.25">
      <c r="C146" s="172">
        <v>365</v>
      </c>
      <c r="D146" s="172"/>
      <c r="E146" s="37">
        <v>365</v>
      </c>
      <c r="F146" s="37">
        <v>365</v>
      </c>
      <c r="G146" s="37">
        <v>365</v>
      </c>
      <c r="H146" s="37">
        <v>365</v>
      </c>
      <c r="I146" s="37">
        <v>365</v>
      </c>
    </row>
    <row r="147" spans="3:9" ht="13" customHeight="1" x14ac:dyDescent="0.3">
      <c r="E147" s="95">
        <f>E145/E146</f>
        <v>0</v>
      </c>
      <c r="F147" s="95">
        <f>F145/F146</f>
        <v>0</v>
      </c>
      <c r="G147" s="95">
        <f>G145/G146</f>
        <v>0</v>
      </c>
      <c r="H147" s="95">
        <f>H145/H146</f>
        <v>0</v>
      </c>
      <c r="I147" s="95">
        <f>I145/I146</f>
        <v>0</v>
      </c>
    </row>
    <row r="170" spans="3:4" ht="13" customHeight="1" x14ac:dyDescent="0.3">
      <c r="C170" s="27" t="s">
        <v>164</v>
      </c>
    </row>
    <row r="176" spans="3:4" ht="13" customHeight="1" x14ac:dyDescent="0.3">
      <c r="C176" s="28" t="s">
        <v>122</v>
      </c>
      <c r="D176" s="34"/>
    </row>
    <row r="177" spans="3:9" ht="13" customHeight="1" x14ac:dyDescent="0.25">
      <c r="E177" s="140" t="str">
        <f>+Balance!D$8</f>
        <v>=+Balance!D$8</v>
      </c>
      <c r="F177" s="140" t="str">
        <f>+Balance!E$8</f>
        <v>=+Balance!E$8</v>
      </c>
      <c r="G177" s="140" t="str">
        <f>+Balance!F$8</f>
        <v>=+Balance!F$8</v>
      </c>
      <c r="H177" s="140" t="str">
        <f>+Balance!G$8</f>
        <v>=+Balance!G$8</v>
      </c>
      <c r="I177" s="140" t="str">
        <f>+Balance!H$8</f>
        <v>=+Balance!H$8</v>
      </c>
    </row>
    <row r="178" spans="3:9" x14ac:dyDescent="0.25">
      <c r="C178" s="171" t="s">
        <v>169</v>
      </c>
      <c r="D178" s="171"/>
      <c r="E178" s="36">
        <f>+Balance!D10+Balance!D15</f>
        <v>0</v>
      </c>
      <c r="F178" s="36">
        <f>+Balance!E10+Balance!E15</f>
        <v>0</v>
      </c>
      <c r="G178" s="36">
        <f>+Balance!F10+Balance!F15</f>
        <v>0</v>
      </c>
      <c r="H178" s="36">
        <f>+Balance!G10+Balance!G15</f>
        <v>0</v>
      </c>
      <c r="I178" s="36">
        <f>+Balance!H10+Balance!H15</f>
        <v>0</v>
      </c>
    </row>
    <row r="179" spans="3:9" x14ac:dyDescent="0.25">
      <c r="C179" s="172" t="s">
        <v>170</v>
      </c>
      <c r="D179" s="172"/>
      <c r="E179" s="37">
        <f>+E147</f>
        <v>0</v>
      </c>
      <c r="F179" s="37">
        <f>+F147</f>
        <v>0</v>
      </c>
      <c r="G179" s="37">
        <f>+G147</f>
        <v>0</v>
      </c>
      <c r="H179" s="37">
        <f>+H147</f>
        <v>0</v>
      </c>
      <c r="I179" s="37">
        <f>+I147</f>
        <v>0</v>
      </c>
    </row>
    <row r="180" spans="3:9" ht="13" customHeight="1" x14ac:dyDescent="0.3">
      <c r="E180" s="95" t="e">
        <f>E178/E179</f>
        <v>#DIV/0!</v>
      </c>
      <c r="F180" s="95" t="e">
        <f>F178/F179</f>
        <v>#DIV/0!</v>
      </c>
      <c r="G180" s="95" t="e">
        <f>G178/G179</f>
        <v>#DIV/0!</v>
      </c>
      <c r="H180" s="95" t="e">
        <f>H178/H179</f>
        <v>#DIV/0!</v>
      </c>
      <c r="I180" s="95" t="e">
        <f>I178/I179</f>
        <v>#DIV/0!</v>
      </c>
    </row>
    <row r="202" spans="1:3" ht="13" customHeight="1" x14ac:dyDescent="0.3">
      <c r="C202" s="27" t="s">
        <v>164</v>
      </c>
    </row>
    <row r="207" spans="1:3" ht="19" customHeight="1" x14ac:dyDescent="0.4">
      <c r="A207" s="131" t="s">
        <v>171</v>
      </c>
      <c r="B207" s="131" t="s">
        <v>125</v>
      </c>
    </row>
    <row r="208" spans="1:3" ht="13" customHeight="1" x14ac:dyDescent="0.3">
      <c r="C208" s="26" t="s">
        <v>172</v>
      </c>
    </row>
    <row r="209" spans="3:9" ht="13" customHeight="1" x14ac:dyDescent="0.25">
      <c r="E209" s="140" t="str">
        <f>+Balance!D$8</f>
        <v>=+Balance!D$8</v>
      </c>
      <c r="F209" s="140" t="str">
        <f>+Balance!E$8</f>
        <v>=+Balance!E$8</v>
      </c>
      <c r="G209" s="140" t="str">
        <f>+Balance!F$8</f>
        <v>=+Balance!F$8</v>
      </c>
      <c r="H209" s="140" t="str">
        <f>+Balance!G$8</f>
        <v>=+Balance!G$8</v>
      </c>
      <c r="I209" s="140" t="str">
        <f>+Balance!H$8</f>
        <v>=+Balance!H$8</v>
      </c>
    </row>
    <row r="210" spans="3:9" x14ac:dyDescent="0.25">
      <c r="C210" s="171" t="s">
        <v>155</v>
      </c>
      <c r="D210" s="171"/>
      <c r="E210" s="36">
        <f>+Balance!D63</f>
        <v>0</v>
      </c>
      <c r="F210" s="36">
        <f>+Balance!E63</f>
        <v>0</v>
      </c>
      <c r="G210" s="36">
        <f>+Balance!F63</f>
        <v>0</v>
      </c>
      <c r="H210" s="36">
        <f>+Balance!G63</f>
        <v>0</v>
      </c>
      <c r="I210" s="36">
        <f>+Balance!H63</f>
        <v>0</v>
      </c>
    </row>
    <row r="211" spans="3:9" x14ac:dyDescent="0.25">
      <c r="C211" s="172" t="s">
        <v>61</v>
      </c>
      <c r="D211" s="172"/>
      <c r="E211" s="37">
        <f>+Balance!D47+Balance!D56</f>
        <v>0</v>
      </c>
      <c r="F211" s="37">
        <f>+Balance!E47+Balance!E56</f>
        <v>0</v>
      </c>
      <c r="G211" s="37">
        <f>+Balance!F47+Balance!F56</f>
        <v>0</v>
      </c>
      <c r="H211" s="37">
        <f>+Balance!G47+Balance!G56</f>
        <v>0</v>
      </c>
      <c r="I211" s="37">
        <f>+Balance!H47+Balance!H56</f>
        <v>0</v>
      </c>
    </row>
    <row r="212" spans="3:9" ht="13" customHeight="1" x14ac:dyDescent="0.3">
      <c r="E212" s="41" t="e">
        <f>E210/E211</f>
        <v>#DIV/0!</v>
      </c>
      <c r="F212" s="41" t="e">
        <f>F210/F211</f>
        <v>#DIV/0!</v>
      </c>
      <c r="G212" s="41" t="e">
        <f>G210/G211</f>
        <v>#DIV/0!</v>
      </c>
      <c r="H212" s="41" t="e">
        <f>H210/H211</f>
        <v>#DIV/0!</v>
      </c>
      <c r="I212" s="41" t="e">
        <f>I210/I211</f>
        <v>#DIV/0!</v>
      </c>
    </row>
    <row r="234" spans="3:4" ht="13" customHeight="1" x14ac:dyDescent="0.3">
      <c r="C234" s="27" t="s">
        <v>173</v>
      </c>
    </row>
    <row r="238" spans="3:4" x14ac:dyDescent="0.25">
      <c r="D238" s="29"/>
    </row>
    <row r="239" spans="3:4" x14ac:dyDescent="0.25">
      <c r="D239" s="29"/>
    </row>
    <row r="240" spans="3:4" x14ac:dyDescent="0.25">
      <c r="D240" s="29"/>
    </row>
    <row r="241" spans="3:9" x14ac:dyDescent="0.25">
      <c r="D241" s="29"/>
    </row>
    <row r="246" spans="3:9" ht="13" customHeight="1" x14ac:dyDescent="0.3">
      <c r="C246" s="26" t="s">
        <v>128</v>
      </c>
    </row>
    <row r="247" spans="3:9" ht="13" customHeight="1" x14ac:dyDescent="0.25">
      <c r="E247" s="140" t="str">
        <f>+Balance!D$8</f>
        <v>=+Balance!D$8</v>
      </c>
      <c r="F247" s="140" t="str">
        <f>+Balance!E$8</f>
        <v>=+Balance!E$8</v>
      </c>
      <c r="G247" s="140" t="str">
        <f>+Balance!F$8</f>
        <v>=+Balance!F$8</v>
      </c>
      <c r="H247" s="140" t="str">
        <f>+Balance!G$8</f>
        <v>=+Balance!G$8</v>
      </c>
      <c r="I247" s="140" t="str">
        <f>+Balance!H$8</f>
        <v>=+Balance!H$8</v>
      </c>
    </row>
    <row r="248" spans="3:9" x14ac:dyDescent="0.25">
      <c r="C248" s="171" t="s">
        <v>61</v>
      </c>
      <c r="D248" s="171"/>
      <c r="E248" s="36">
        <f>+Balance!D47+Balance!D56</f>
        <v>0</v>
      </c>
      <c r="F248" s="36">
        <f>+Balance!E47+Balance!E56</f>
        <v>0</v>
      </c>
      <c r="G248" s="36">
        <f>+Balance!F47+Balance!F56</f>
        <v>0</v>
      </c>
      <c r="H248" s="36">
        <f>+Balance!G47+Balance!G56</f>
        <v>0</v>
      </c>
      <c r="I248" s="36">
        <f>+Balance!H47+Balance!H56</f>
        <v>0</v>
      </c>
    </row>
    <row r="249" spans="3:9" x14ac:dyDescent="0.25">
      <c r="C249" s="172" t="s">
        <v>174</v>
      </c>
      <c r="D249" s="172"/>
      <c r="E249" s="37">
        <f>+Balance!D34</f>
        <v>0</v>
      </c>
      <c r="F249" s="37">
        <f>+Balance!E34</f>
        <v>0</v>
      </c>
      <c r="G249" s="37">
        <f>+Balance!F34</f>
        <v>0</v>
      </c>
      <c r="H249" s="37">
        <f>+Balance!G34</f>
        <v>0</v>
      </c>
      <c r="I249" s="37">
        <f>+Balance!H34</f>
        <v>0</v>
      </c>
    </row>
    <row r="250" spans="3:9" ht="13" customHeight="1" x14ac:dyDescent="0.3">
      <c r="E250" s="41" t="e">
        <f>E248/E249</f>
        <v>#DIV/0!</v>
      </c>
      <c r="F250" s="41" t="e">
        <f>F248/F249</f>
        <v>#DIV/0!</v>
      </c>
      <c r="G250" s="41" t="e">
        <f>G248/G249</f>
        <v>#DIV/0!</v>
      </c>
      <c r="H250" s="41" t="e">
        <f>H248/H249</f>
        <v>#DIV/0!</v>
      </c>
      <c r="I250" s="41" t="e">
        <f>I248/I249</f>
        <v>#DIV/0!</v>
      </c>
    </row>
    <row r="272" spans="3:3" ht="13" customHeight="1" x14ac:dyDescent="0.3">
      <c r="C272" s="27" t="s">
        <v>173</v>
      </c>
    </row>
    <row r="281" spans="3:9" ht="13" customHeight="1" x14ac:dyDescent="0.3">
      <c r="C281" s="26" t="s">
        <v>129</v>
      </c>
    </row>
    <row r="282" spans="3:9" ht="13" customHeight="1" x14ac:dyDescent="0.25">
      <c r="E282" s="140" t="str">
        <f>+Balance!D$8</f>
        <v>=+Balance!D$8</v>
      </c>
      <c r="F282" s="140" t="str">
        <f>+Balance!E$8</f>
        <v>=+Balance!E$8</v>
      </c>
      <c r="G282" s="140" t="str">
        <f>+Balance!F$8</f>
        <v>=+Balance!F$8</v>
      </c>
      <c r="H282" s="140" t="str">
        <f>+Balance!G$8</f>
        <v>=+Balance!G$8</v>
      </c>
      <c r="I282" s="140" t="str">
        <f>+Balance!H$8</f>
        <v>=+Balance!H$8</v>
      </c>
    </row>
    <row r="283" spans="3:9" x14ac:dyDescent="0.25">
      <c r="C283" s="171" t="s">
        <v>174</v>
      </c>
      <c r="D283" s="171"/>
      <c r="E283" s="36">
        <f>+Balance!D34</f>
        <v>0</v>
      </c>
      <c r="F283" s="36">
        <f>+Balance!E34</f>
        <v>0</v>
      </c>
      <c r="G283" s="36">
        <f>+Balance!F34</f>
        <v>0</v>
      </c>
      <c r="H283" s="36">
        <f>+Balance!G34</f>
        <v>0</v>
      </c>
      <c r="I283" s="36">
        <f>+Balance!H34</f>
        <v>0</v>
      </c>
    </row>
    <row r="284" spans="3:9" x14ac:dyDescent="0.25">
      <c r="C284" s="172" t="s">
        <v>155</v>
      </c>
      <c r="D284" s="172"/>
      <c r="E284" s="37">
        <f>+Balance!D63</f>
        <v>0</v>
      </c>
      <c r="F284" s="37">
        <f>+Balance!E63</f>
        <v>0</v>
      </c>
      <c r="G284" s="37">
        <f>+Balance!F63</f>
        <v>0</v>
      </c>
      <c r="H284" s="37">
        <f>+Balance!G63</f>
        <v>0</v>
      </c>
      <c r="I284" s="37">
        <f>+Balance!H63</f>
        <v>0</v>
      </c>
    </row>
    <row r="285" spans="3:9" ht="13" customHeight="1" x14ac:dyDescent="0.3">
      <c r="E285" s="42" t="e">
        <f>E283/E284</f>
        <v>#DIV/0!</v>
      </c>
      <c r="F285" s="42" t="e">
        <f>F283/F284</f>
        <v>#DIV/0!</v>
      </c>
      <c r="G285" s="42" t="e">
        <f>G283/G284</f>
        <v>#DIV/0!</v>
      </c>
      <c r="H285" s="42" t="e">
        <f>H283/H284</f>
        <v>#DIV/0!</v>
      </c>
      <c r="I285" s="42" t="e">
        <f>I283/I284</f>
        <v>#DIV/0!</v>
      </c>
    </row>
    <row r="307" spans="3:11" ht="13" customHeight="1" x14ac:dyDescent="0.3">
      <c r="C307" s="27" t="s">
        <v>173</v>
      </c>
    </row>
    <row r="308" spans="3:11" ht="13" customHeight="1" x14ac:dyDescent="0.3">
      <c r="C308" s="27"/>
    </row>
    <row r="309" spans="3:11" ht="13" customHeight="1" x14ac:dyDescent="0.3">
      <c r="C309" s="27"/>
    </row>
    <row r="310" spans="3:11" ht="13" customHeight="1" x14ac:dyDescent="0.3">
      <c r="C310" s="27"/>
    </row>
    <row r="311" spans="3:11" ht="13" customHeight="1" x14ac:dyDescent="0.3">
      <c r="C311" s="27"/>
    </row>
    <row r="314" spans="3:11" ht="13" customHeight="1" x14ac:dyDescent="0.3">
      <c r="C314" s="28" t="s">
        <v>130</v>
      </c>
      <c r="D314" s="34"/>
      <c r="E314" s="34"/>
    </row>
    <row r="315" spans="3:11" ht="13" customHeight="1" x14ac:dyDescent="0.25">
      <c r="E315" s="140" t="str">
        <f>+Balance!D$8</f>
        <v>=+Balance!D$8</v>
      </c>
      <c r="F315" s="140" t="str">
        <f>+Balance!E$8</f>
        <v>=+Balance!E$8</v>
      </c>
      <c r="G315" s="140" t="str">
        <f>+Balance!F$8</f>
        <v>=+Balance!F$8</v>
      </c>
      <c r="H315" s="140" t="str">
        <f>+Balance!G$8</f>
        <v>=+Balance!G$8</v>
      </c>
      <c r="I315" s="140" t="str">
        <f>+Balance!H$8</f>
        <v>=+Balance!H$8</v>
      </c>
    </row>
    <row r="316" spans="3:11" x14ac:dyDescent="0.25">
      <c r="C316" s="171" t="s">
        <v>175</v>
      </c>
      <c r="D316" s="171"/>
      <c r="E316" s="36">
        <f>+Balance!D40</f>
        <v>0</v>
      </c>
      <c r="F316" s="36">
        <f>+Balance!E40</f>
        <v>0</v>
      </c>
      <c r="G316" s="36">
        <f>+Balance!F40</f>
        <v>0</v>
      </c>
      <c r="H316" s="36">
        <f>+Balance!G40</f>
        <v>0</v>
      </c>
      <c r="I316" s="36">
        <f>+Balance!H40</f>
        <v>0</v>
      </c>
    </row>
    <row r="317" spans="3:11" x14ac:dyDescent="0.25">
      <c r="C317" s="172" t="s">
        <v>176</v>
      </c>
      <c r="D317" s="172"/>
      <c r="E317" s="37">
        <f>+Balance!D11</f>
        <v>0</v>
      </c>
      <c r="F317" s="37">
        <f>+Balance!E11</f>
        <v>0</v>
      </c>
      <c r="G317" s="37">
        <f>+Balance!F11</f>
        <v>0</v>
      </c>
      <c r="H317" s="37">
        <f>+Balance!G11</f>
        <v>0</v>
      </c>
      <c r="I317" s="37">
        <f>+Balance!H11</f>
        <v>0</v>
      </c>
      <c r="K317" s="35"/>
    </row>
    <row r="318" spans="3:11" ht="13" customHeight="1" x14ac:dyDescent="0.3">
      <c r="E318" s="42" t="e">
        <f>E316/E317</f>
        <v>#DIV/0!</v>
      </c>
      <c r="F318" s="42" t="e">
        <f>F316/F317</f>
        <v>#DIV/0!</v>
      </c>
      <c r="G318" s="42" t="e">
        <f>G316/G317</f>
        <v>#DIV/0!</v>
      </c>
      <c r="H318" s="42" t="e">
        <f>H316/H317</f>
        <v>#DIV/0!</v>
      </c>
      <c r="I318" s="42" t="e">
        <f>I316/I317</f>
        <v>#DIV/0!</v>
      </c>
    </row>
    <row r="340" spans="3:9" ht="13" customHeight="1" x14ac:dyDescent="0.3">
      <c r="C340" s="27" t="s">
        <v>173</v>
      </c>
    </row>
    <row r="344" spans="3:9" ht="13" customHeight="1" x14ac:dyDescent="0.3">
      <c r="C344" s="28" t="s">
        <v>131</v>
      </c>
      <c r="D344" s="34"/>
      <c r="E344" s="34"/>
    </row>
    <row r="345" spans="3:9" ht="13" customHeight="1" x14ac:dyDescent="0.25">
      <c r="E345" s="140" t="str">
        <f>+Balance!D$8</f>
        <v>=+Balance!D$8</v>
      </c>
      <c r="F345" s="140" t="str">
        <f>+Balance!E$8</f>
        <v>=+Balance!E$8</v>
      </c>
      <c r="G345" s="140" t="str">
        <f>+Balance!F$8</f>
        <v>=+Balance!F$8</v>
      </c>
      <c r="H345" s="140" t="str">
        <f>+Balance!G$8</f>
        <v>=+Balance!G$8</v>
      </c>
      <c r="I345" s="140" t="str">
        <f>+Balance!H$8</f>
        <v>=+Balance!H$8</v>
      </c>
    </row>
    <row r="346" spans="3:9" x14ac:dyDescent="0.25">
      <c r="C346" s="171" t="s">
        <v>177</v>
      </c>
      <c r="D346" s="171"/>
      <c r="E346" s="36">
        <f>+Resultado!D13+Resultado!D19</f>
        <v>0</v>
      </c>
      <c r="F346" s="36">
        <f>+Resultado!E13+Resultado!E19</f>
        <v>0</v>
      </c>
      <c r="G346" s="36">
        <f>+Resultado!F13+Resultado!F19</f>
        <v>0</v>
      </c>
      <c r="H346" s="36">
        <f>+Resultado!G13+Resultado!G19</f>
        <v>0</v>
      </c>
      <c r="I346" s="36">
        <f>+Resultado!H13+Resultado!H19</f>
        <v>0</v>
      </c>
    </row>
    <row r="347" spans="3:9" x14ac:dyDescent="0.25">
      <c r="C347" s="172" t="s">
        <v>178</v>
      </c>
      <c r="D347" s="172"/>
      <c r="E347" s="37">
        <f>-Resultado!D25</f>
        <v>0</v>
      </c>
      <c r="F347" s="37">
        <f>-Resultado!E25</f>
        <v>0</v>
      </c>
      <c r="G347" s="37">
        <f>-Resultado!F25</f>
        <v>0</v>
      </c>
      <c r="H347" s="37">
        <f>-Resultado!G25</f>
        <v>0</v>
      </c>
      <c r="I347" s="37">
        <f>-Resultado!H25</f>
        <v>0</v>
      </c>
    </row>
    <row r="348" spans="3:9" ht="13" customHeight="1" x14ac:dyDescent="0.3">
      <c r="E348" s="42" t="e">
        <f>E346/E347</f>
        <v>#DIV/0!</v>
      </c>
      <c r="F348" s="42" t="e">
        <f>F346/F347</f>
        <v>#DIV/0!</v>
      </c>
      <c r="G348" s="42" t="e">
        <f>G346/G347</f>
        <v>#DIV/0!</v>
      </c>
      <c r="H348" s="42" t="e">
        <f>H346/H347</f>
        <v>#DIV/0!</v>
      </c>
      <c r="I348" s="42" t="e">
        <f>I346/I347</f>
        <v>#DIV/0!</v>
      </c>
    </row>
    <row r="370" spans="1:9" ht="13" customHeight="1" x14ac:dyDescent="0.3">
      <c r="C370" s="27" t="s">
        <v>173</v>
      </c>
    </row>
    <row r="371" spans="1:9" ht="13" customHeight="1" x14ac:dyDescent="0.3">
      <c r="C371" s="27"/>
    </row>
    <row r="372" spans="1:9" ht="13" customHeight="1" x14ac:dyDescent="0.3">
      <c r="C372" s="27"/>
    </row>
    <row r="373" spans="1:9" ht="13" customHeight="1" x14ac:dyDescent="0.3">
      <c r="C373" s="27"/>
    </row>
    <row r="374" spans="1:9" ht="19" customHeight="1" x14ac:dyDescent="0.4">
      <c r="A374" s="131" t="s">
        <v>179</v>
      </c>
      <c r="B374" s="131" t="s">
        <v>180</v>
      </c>
    </row>
    <row r="375" spans="1:9" ht="13" customHeight="1" x14ac:dyDescent="0.3">
      <c r="C375" s="26" t="s">
        <v>181</v>
      </c>
    </row>
    <row r="376" spans="1:9" ht="13" customHeight="1" x14ac:dyDescent="0.25">
      <c r="E376" s="140" t="str">
        <f>+Balance!D$8</f>
        <v>=+Balance!D$8</v>
      </c>
      <c r="F376" s="140" t="str">
        <f>+Balance!E$8</f>
        <v>=+Balance!E$8</v>
      </c>
      <c r="G376" s="140" t="str">
        <f>+Balance!F$8</f>
        <v>=+Balance!F$8</v>
      </c>
      <c r="H376" s="140" t="str">
        <f>+Balance!G$8</f>
        <v>=+Balance!G$8</v>
      </c>
      <c r="I376" s="140" t="str">
        <f>+Balance!H$8</f>
        <v>=+Balance!H$8</v>
      </c>
    </row>
    <row r="377" spans="1:9" x14ac:dyDescent="0.25">
      <c r="C377" s="171" t="s">
        <v>182</v>
      </c>
      <c r="D377" s="171"/>
      <c r="E377" s="43">
        <f>+Resultado!D10</f>
        <v>0</v>
      </c>
      <c r="F377" s="43">
        <f>+Resultado!E10</f>
        <v>0</v>
      </c>
      <c r="G377" s="43">
        <f>+Resultado!F10</f>
        <v>0</v>
      </c>
      <c r="H377" s="43">
        <f>+Resultado!G10</f>
        <v>0</v>
      </c>
      <c r="I377" s="43">
        <f>+Resultado!H10</f>
        <v>0</v>
      </c>
    </row>
    <row r="378" spans="1:9" x14ac:dyDescent="0.25">
      <c r="C378" s="172" t="s">
        <v>176</v>
      </c>
      <c r="D378" s="172"/>
      <c r="E378" s="37">
        <f>+Balance!D11</f>
        <v>0</v>
      </c>
      <c r="F378" s="37">
        <f>+Balance!E11</f>
        <v>0</v>
      </c>
      <c r="G378" s="37">
        <f>+Balance!F11</f>
        <v>0</v>
      </c>
      <c r="H378" s="37">
        <f>+Balance!G11</f>
        <v>0</v>
      </c>
      <c r="I378" s="37">
        <f>+Balance!H11</f>
        <v>0</v>
      </c>
    </row>
    <row r="379" spans="1:9" ht="13" customHeight="1" x14ac:dyDescent="0.3">
      <c r="E379" s="42" t="e">
        <f>E377/E378</f>
        <v>#DIV/0!</v>
      </c>
      <c r="F379" s="42" t="e">
        <f>F377/F378</f>
        <v>#DIV/0!</v>
      </c>
      <c r="G379" s="42" t="e">
        <f>G377/G378</f>
        <v>#DIV/0!</v>
      </c>
      <c r="H379" s="42" t="e">
        <f>H377/H378</f>
        <v>#DIV/0!</v>
      </c>
      <c r="I379" s="42" t="e">
        <f>I377/I378</f>
        <v>#DIV/0!</v>
      </c>
    </row>
    <row r="401" spans="3:9" ht="13" customHeight="1" x14ac:dyDescent="0.3">
      <c r="C401" s="27" t="s">
        <v>173</v>
      </c>
    </row>
    <row r="410" spans="3:9" ht="13" customHeight="1" x14ac:dyDescent="0.3">
      <c r="C410" s="26" t="s">
        <v>183</v>
      </c>
    </row>
    <row r="411" spans="3:9" ht="13" customHeight="1" x14ac:dyDescent="0.25">
      <c r="E411" s="140" t="str">
        <f>+Balance!D$8</f>
        <v>=+Balance!D$8</v>
      </c>
      <c r="F411" s="140" t="str">
        <f>+Balance!E$8</f>
        <v>=+Balance!E$8</v>
      </c>
      <c r="G411" s="140" t="str">
        <f>+Balance!F$8</f>
        <v>=+Balance!F$8</v>
      </c>
      <c r="H411" s="140" t="str">
        <f>+Balance!G$8</f>
        <v>=+Balance!G$8</v>
      </c>
      <c r="I411" s="140" t="str">
        <f>+Balance!H$8</f>
        <v>=+Balance!H$8</v>
      </c>
    </row>
    <row r="412" spans="3:9" x14ac:dyDescent="0.25">
      <c r="C412" s="171" t="s">
        <v>184</v>
      </c>
      <c r="D412" s="171"/>
      <c r="E412" s="36">
        <f>-Resultado!D11</f>
        <v>0</v>
      </c>
      <c r="F412" s="36">
        <f>-Resultado!E11</f>
        <v>0</v>
      </c>
      <c r="G412" s="36">
        <f>-Resultado!F11</f>
        <v>0</v>
      </c>
      <c r="H412" s="36">
        <f>-Resultado!G11</f>
        <v>0</v>
      </c>
      <c r="I412" s="36">
        <f>-Resultado!H11</f>
        <v>0</v>
      </c>
    </row>
    <row r="413" spans="3:9" x14ac:dyDescent="0.25">
      <c r="C413" s="172" t="s">
        <v>185</v>
      </c>
      <c r="D413" s="172"/>
      <c r="E413" s="37">
        <f>+Balance!D11</f>
        <v>0</v>
      </c>
      <c r="F413" s="37">
        <f>+Balance!E11</f>
        <v>0</v>
      </c>
      <c r="G413" s="37">
        <f>+Balance!F11</f>
        <v>0</v>
      </c>
      <c r="H413" s="37">
        <f>+Balance!G11</f>
        <v>0</v>
      </c>
      <c r="I413" s="37">
        <f>+Balance!H11</f>
        <v>0</v>
      </c>
    </row>
    <row r="414" spans="3:9" ht="13" customHeight="1" x14ac:dyDescent="0.3">
      <c r="E414" s="42" t="e">
        <f>E412/E413</f>
        <v>#DIV/0!</v>
      </c>
      <c r="F414" s="42" t="e">
        <f>F412/F413</f>
        <v>#DIV/0!</v>
      </c>
      <c r="G414" s="42" t="e">
        <f>G412/G413</f>
        <v>#DIV/0!</v>
      </c>
      <c r="H414" s="42" t="e">
        <f>H412/H413</f>
        <v>#DIV/0!</v>
      </c>
      <c r="I414" s="42" t="e">
        <f>I412/I413</f>
        <v>#DIV/0!</v>
      </c>
    </row>
    <row r="436" spans="3:9" ht="13" customHeight="1" x14ac:dyDescent="0.3">
      <c r="C436" s="27" t="s">
        <v>173</v>
      </c>
    </row>
    <row r="444" spans="3:9" ht="13" customHeight="1" x14ac:dyDescent="0.3">
      <c r="C444" s="26" t="s">
        <v>186</v>
      </c>
    </row>
    <row r="445" spans="3:9" ht="13" customHeight="1" x14ac:dyDescent="0.25">
      <c r="E445" s="140" t="str">
        <f>+Balance!D$8</f>
        <v>=+Balance!D$8</v>
      </c>
      <c r="F445" s="140" t="str">
        <f>+Balance!E$8</f>
        <v>=+Balance!E$8</v>
      </c>
      <c r="G445" s="140" t="str">
        <f>+Balance!F$8</f>
        <v>=+Balance!F$8</v>
      </c>
      <c r="H445" s="140" t="str">
        <f>+Balance!G$8</f>
        <v>=+Balance!G$8</v>
      </c>
      <c r="I445" s="140" t="str">
        <f>+Balance!H$8</f>
        <v>=+Balance!H$8</v>
      </c>
    </row>
    <row r="446" spans="3:9" x14ac:dyDescent="0.25">
      <c r="C446" s="171" t="s">
        <v>184</v>
      </c>
      <c r="D446" s="171"/>
      <c r="E446" s="36">
        <f>-Resultado!D11</f>
        <v>0</v>
      </c>
      <c r="F446" s="36">
        <f>-Resultado!E11</f>
        <v>0</v>
      </c>
      <c r="G446" s="36">
        <f>-Resultado!F11</f>
        <v>0</v>
      </c>
      <c r="H446" s="36">
        <f>-Resultado!G11</f>
        <v>0</v>
      </c>
      <c r="I446" s="36">
        <f>-Resultado!H11</f>
        <v>0</v>
      </c>
    </row>
    <row r="447" spans="3:9" x14ac:dyDescent="0.25">
      <c r="C447" s="172" t="s">
        <v>187</v>
      </c>
      <c r="D447" s="172"/>
      <c r="E447" s="37">
        <f>+Balance!D15+Balance!D16</f>
        <v>0</v>
      </c>
      <c r="F447" s="37">
        <f>+Balance!E15+Balance!E16</f>
        <v>0</v>
      </c>
      <c r="G447" s="37">
        <f>+Balance!F15+Balance!F16</f>
        <v>0</v>
      </c>
      <c r="H447" s="37">
        <f>+Balance!G15+Balance!G16</f>
        <v>0</v>
      </c>
      <c r="I447" s="37">
        <f>+Balance!H15+Balance!H16</f>
        <v>0</v>
      </c>
    </row>
    <row r="448" spans="3:9" ht="13" customHeight="1" x14ac:dyDescent="0.3">
      <c r="E448" s="42" t="e">
        <f>E446/E447</f>
        <v>#DIV/0!</v>
      </c>
      <c r="F448" s="42" t="e">
        <f>F446/F447</f>
        <v>#DIV/0!</v>
      </c>
      <c r="G448" s="42" t="e">
        <f>G446/G447</f>
        <v>#DIV/0!</v>
      </c>
      <c r="H448" s="42" t="e">
        <f>H446/H447</f>
        <v>#DIV/0!</v>
      </c>
      <c r="I448" s="42" t="e">
        <f>I446/I447</f>
        <v>#DIV/0!</v>
      </c>
    </row>
    <row r="470" spans="3:9" ht="13" customHeight="1" x14ac:dyDescent="0.3">
      <c r="C470" s="27" t="s">
        <v>173</v>
      </c>
    </row>
    <row r="476" spans="3:9" ht="13" customHeight="1" x14ac:dyDescent="0.3">
      <c r="C476" s="26" t="s">
        <v>188</v>
      </c>
    </row>
    <row r="477" spans="3:9" ht="13" customHeight="1" x14ac:dyDescent="0.25">
      <c r="E477" s="140" t="str">
        <f>+Balance!D$8</f>
        <v>=+Balance!D$8</v>
      </c>
      <c r="F477" s="140" t="str">
        <f>+Balance!E$8</f>
        <v>=+Balance!E$8</v>
      </c>
      <c r="G477" s="140" t="str">
        <f>+Balance!F$8</f>
        <v>=+Balance!F$8</v>
      </c>
      <c r="H477" s="140" t="str">
        <f>+Balance!G$8</f>
        <v>=+Balance!G$8</v>
      </c>
      <c r="I477" s="140" t="str">
        <f>+Balance!H$8</f>
        <v>=+Balance!H$8</v>
      </c>
    </row>
    <row r="478" spans="3:9" x14ac:dyDescent="0.25">
      <c r="C478" s="171" t="s">
        <v>182</v>
      </c>
      <c r="D478" s="171"/>
      <c r="E478" s="36">
        <f>+Resultado!D10</f>
        <v>0</v>
      </c>
      <c r="F478" s="36">
        <f>+Resultado!E10</f>
        <v>0</v>
      </c>
      <c r="G478" s="36">
        <f>+Resultado!F10</f>
        <v>0</v>
      </c>
      <c r="H478" s="36">
        <f>+Resultado!G10</f>
        <v>0</v>
      </c>
      <c r="I478" s="36">
        <f>+Resultado!H10</f>
        <v>0</v>
      </c>
    </row>
    <row r="479" spans="3:9" x14ac:dyDescent="0.25">
      <c r="C479" s="172" t="s">
        <v>174</v>
      </c>
      <c r="D479" s="172"/>
      <c r="E479" s="37">
        <f>+Balance!D34</f>
        <v>0</v>
      </c>
      <c r="F479" s="37">
        <f>+Balance!E34</f>
        <v>0</v>
      </c>
      <c r="G479" s="37">
        <f>+Balance!F34</f>
        <v>0</v>
      </c>
      <c r="H479" s="37">
        <f>+Balance!G34</f>
        <v>0</v>
      </c>
      <c r="I479" s="37">
        <f>+Balance!H34</f>
        <v>0</v>
      </c>
    </row>
    <row r="480" spans="3:9" ht="13" customHeight="1" x14ac:dyDescent="0.3">
      <c r="E480" s="42" t="e">
        <f>E478/E479</f>
        <v>#DIV/0!</v>
      </c>
      <c r="F480" s="42" t="e">
        <f>F478/F479</f>
        <v>#DIV/0!</v>
      </c>
      <c r="G480" s="42" t="e">
        <f>G478/G479</f>
        <v>#DIV/0!</v>
      </c>
      <c r="H480" s="42" t="e">
        <f>H478/H479</f>
        <v>#DIV/0!</v>
      </c>
      <c r="I480" s="42" t="e">
        <f>I478/I479</f>
        <v>#DIV/0!</v>
      </c>
    </row>
    <row r="502" spans="3:3" ht="13" customHeight="1" x14ac:dyDescent="0.3">
      <c r="C502" s="27" t="s">
        <v>173</v>
      </c>
    </row>
    <row r="514" spans="1:9" ht="19" customHeight="1" x14ac:dyDescent="0.4">
      <c r="A514" s="131" t="s">
        <v>189</v>
      </c>
      <c r="B514" s="131" t="s">
        <v>132</v>
      </c>
    </row>
    <row r="515" spans="1:9" ht="13" customHeight="1" x14ac:dyDescent="0.3">
      <c r="C515" s="26" t="s">
        <v>133</v>
      </c>
    </row>
    <row r="516" spans="1:9" ht="13" customHeight="1" x14ac:dyDescent="0.25">
      <c r="E516" s="140" t="str">
        <f>+Balance!D$8</f>
        <v>=+Balance!D$8</v>
      </c>
      <c r="F516" s="140" t="str">
        <f>+Balance!E$8</f>
        <v>=+Balance!E$8</v>
      </c>
      <c r="G516" s="140" t="str">
        <f>+Balance!F$8</f>
        <v>=+Balance!F$8</v>
      </c>
      <c r="H516" s="140" t="str">
        <f>+Balance!G$8</f>
        <v>=+Balance!G$8</v>
      </c>
      <c r="I516" s="140" t="str">
        <f>+Balance!H$8</f>
        <v>=+Balance!H$8</v>
      </c>
    </row>
    <row r="517" spans="1:9" x14ac:dyDescent="0.25">
      <c r="C517" s="171">
        <v>365</v>
      </c>
      <c r="D517" s="171"/>
      <c r="E517" s="36">
        <f>+C517</f>
        <v>365</v>
      </c>
      <c r="F517" s="36">
        <f>+E517</f>
        <v>365</v>
      </c>
      <c r="G517" s="36">
        <f>+F517</f>
        <v>365</v>
      </c>
      <c r="H517" s="36">
        <f>+G517</f>
        <v>365</v>
      </c>
      <c r="I517" s="36">
        <f>+H517</f>
        <v>365</v>
      </c>
    </row>
    <row r="518" spans="1:9" x14ac:dyDescent="0.25">
      <c r="C518" s="172" t="s">
        <v>190</v>
      </c>
      <c r="D518" s="172"/>
      <c r="E518" s="44" t="e">
        <f>+E379</f>
        <v>#DIV/0!</v>
      </c>
      <c r="F518" s="44" t="e">
        <f>+F379</f>
        <v>#DIV/0!</v>
      </c>
      <c r="G518" s="44" t="e">
        <f>+G379</f>
        <v>#DIV/0!</v>
      </c>
      <c r="H518" s="44" t="e">
        <f>+H379</f>
        <v>#DIV/0!</v>
      </c>
      <c r="I518" s="44" t="e">
        <f>+I379</f>
        <v>#DIV/0!</v>
      </c>
    </row>
    <row r="519" spans="1:9" ht="13" customHeight="1" x14ac:dyDescent="0.3">
      <c r="E519" s="42" t="e">
        <f>E517/E518</f>
        <v>#DIV/0!</v>
      </c>
      <c r="F519" s="42" t="e">
        <f>F517/F518</f>
        <v>#DIV/0!</v>
      </c>
      <c r="G519" s="42" t="e">
        <f>G517/G518</f>
        <v>#DIV/0!</v>
      </c>
      <c r="H519" s="42" t="e">
        <f>H517/H518</f>
        <v>#DIV/0!</v>
      </c>
      <c r="I519" s="42" t="e">
        <f>I517/I518</f>
        <v>#DIV/0!</v>
      </c>
    </row>
    <row r="541" spans="3:3" ht="13" customHeight="1" x14ac:dyDescent="0.3">
      <c r="C541" s="27" t="s">
        <v>173</v>
      </c>
    </row>
    <row r="550" spans="3:10" ht="13" customHeight="1" x14ac:dyDescent="0.3">
      <c r="C550" s="26" t="s">
        <v>134</v>
      </c>
    </row>
    <row r="551" spans="3:10" ht="13" customHeight="1" x14ac:dyDescent="0.25">
      <c r="E551" s="140" t="str">
        <f>+Balance!D$8</f>
        <v>=+Balance!D$8</v>
      </c>
      <c r="F551" s="140" t="str">
        <f>+Balance!E$8</f>
        <v>=+Balance!E$8</v>
      </c>
      <c r="G551" s="140" t="str">
        <f>+Balance!F$8</f>
        <v>=+Balance!F$8</v>
      </c>
      <c r="H551" s="140" t="str">
        <f>+Balance!G$8</f>
        <v>=+Balance!G$8</v>
      </c>
      <c r="I551" s="140" t="str">
        <f>+Balance!H$8</f>
        <v>=+Balance!H$8</v>
      </c>
    </row>
    <row r="552" spans="3:10" x14ac:dyDescent="0.25">
      <c r="C552" s="171">
        <v>365</v>
      </c>
      <c r="D552" s="171"/>
      <c r="E552" s="36">
        <f>+C552</f>
        <v>365</v>
      </c>
      <c r="F552" s="36">
        <f>+E552</f>
        <v>365</v>
      </c>
      <c r="G552" s="36">
        <f>+F552</f>
        <v>365</v>
      </c>
      <c r="H552" s="36">
        <f>+G552</f>
        <v>365</v>
      </c>
      <c r="I552" s="36">
        <f>+H552</f>
        <v>365</v>
      </c>
    </row>
    <row r="553" spans="3:10" x14ac:dyDescent="0.25">
      <c r="C553" s="172" t="s">
        <v>191</v>
      </c>
      <c r="D553" s="172"/>
      <c r="E553" s="44" t="e">
        <f>+E414</f>
        <v>#DIV/0!</v>
      </c>
      <c r="F553" s="44" t="e">
        <f>+F414</f>
        <v>#DIV/0!</v>
      </c>
      <c r="G553" s="44" t="e">
        <f>+G414</f>
        <v>#DIV/0!</v>
      </c>
      <c r="H553" s="44" t="e">
        <f>+H414</f>
        <v>#DIV/0!</v>
      </c>
      <c r="I553" s="44" t="e">
        <f>+I414</f>
        <v>#DIV/0!</v>
      </c>
      <c r="J553" s="45"/>
    </row>
    <row r="554" spans="3:10" ht="13" customHeight="1" x14ac:dyDescent="0.3">
      <c r="E554" s="42" t="e">
        <f>E552/E553</f>
        <v>#DIV/0!</v>
      </c>
      <c r="F554" s="42" t="e">
        <f>F552/F553</f>
        <v>#DIV/0!</v>
      </c>
      <c r="G554" s="42" t="e">
        <f>G552/G553</f>
        <v>#DIV/0!</v>
      </c>
      <c r="H554" s="42" t="e">
        <f>H552/H553</f>
        <v>#DIV/0!</v>
      </c>
      <c r="I554" s="42" t="e">
        <f>I552/I553</f>
        <v>#DIV/0!</v>
      </c>
    </row>
    <row r="576" spans="3:3" ht="13" customHeight="1" x14ac:dyDescent="0.3">
      <c r="C576" s="27" t="s">
        <v>173</v>
      </c>
    </row>
    <row r="585" spans="3:9" ht="13" customHeight="1" x14ac:dyDescent="0.3">
      <c r="C585" s="26" t="s">
        <v>135</v>
      </c>
    </row>
    <row r="586" spans="3:9" ht="13" customHeight="1" x14ac:dyDescent="0.25">
      <c r="E586" s="140" t="str">
        <f>+Balance!D$8</f>
        <v>=+Balance!D$8</v>
      </c>
      <c r="F586" s="140" t="str">
        <f>+Balance!E$8</f>
        <v>=+Balance!E$8</v>
      </c>
      <c r="G586" s="140" t="str">
        <f>+Balance!F$8</f>
        <v>=+Balance!F$8</v>
      </c>
      <c r="H586" s="140" t="str">
        <f>+Balance!G$8</f>
        <v>=+Balance!G$8</v>
      </c>
      <c r="I586" s="140" t="str">
        <f>+Balance!H$8</f>
        <v>=+Balance!H$8</v>
      </c>
    </row>
    <row r="587" spans="3:9" x14ac:dyDescent="0.25">
      <c r="C587" s="171">
        <v>365</v>
      </c>
      <c r="D587" s="171"/>
      <c r="E587" s="36">
        <f>+C587</f>
        <v>365</v>
      </c>
      <c r="F587" s="36">
        <f>+E587</f>
        <v>365</v>
      </c>
      <c r="G587" s="36">
        <f>+F587</f>
        <v>365</v>
      </c>
      <c r="H587" s="36">
        <f>+G587</f>
        <v>365</v>
      </c>
      <c r="I587" s="36">
        <f>+H587</f>
        <v>365</v>
      </c>
    </row>
    <row r="588" spans="3:9" x14ac:dyDescent="0.25">
      <c r="C588" s="172" t="s">
        <v>192</v>
      </c>
      <c r="D588" s="172"/>
      <c r="E588" s="44" t="e">
        <f>+E448</f>
        <v>#DIV/0!</v>
      </c>
      <c r="F588" s="44" t="e">
        <f>+F448</f>
        <v>#DIV/0!</v>
      </c>
      <c r="G588" s="44" t="e">
        <f>+G448</f>
        <v>#DIV/0!</v>
      </c>
      <c r="H588" s="44" t="e">
        <f>+H448</f>
        <v>#DIV/0!</v>
      </c>
      <c r="I588" s="44" t="e">
        <f>+I448</f>
        <v>#DIV/0!</v>
      </c>
    </row>
    <row r="589" spans="3:9" ht="13" customHeight="1" x14ac:dyDescent="0.3">
      <c r="E589" s="42" t="e">
        <f>E587/E588</f>
        <v>#DIV/0!</v>
      </c>
      <c r="F589" s="42" t="e">
        <f>F587/F588</f>
        <v>#DIV/0!</v>
      </c>
      <c r="G589" s="42" t="e">
        <f>G587/G588</f>
        <v>#DIV/0!</v>
      </c>
      <c r="H589" s="42" t="e">
        <f>H587/H588</f>
        <v>#DIV/0!</v>
      </c>
      <c r="I589" s="42" t="e">
        <f>I587/I588</f>
        <v>#DIV/0!</v>
      </c>
    </row>
    <row r="611" spans="3:9" ht="13" customHeight="1" x14ac:dyDescent="0.3">
      <c r="C611" s="27" t="s">
        <v>173</v>
      </c>
    </row>
    <row r="615" spans="3:9" ht="13" customHeight="1" x14ac:dyDescent="0.3">
      <c r="C615" s="26" t="s">
        <v>193</v>
      </c>
    </row>
    <row r="616" spans="3:9" ht="13" customHeight="1" x14ac:dyDescent="0.25">
      <c r="E616" s="140" t="str">
        <f>+Balance!D$8</f>
        <v>=+Balance!D$8</v>
      </c>
      <c r="F616" s="140" t="str">
        <f>+Balance!E$8</f>
        <v>=+Balance!E$8</v>
      </c>
      <c r="G616" s="140" t="str">
        <f>+Balance!F$8</f>
        <v>=+Balance!F$8</v>
      </c>
      <c r="H616" s="140" t="str">
        <f>+Balance!G$8</f>
        <v>=+Balance!G$8</v>
      </c>
      <c r="I616" s="140" t="str">
        <f>+Balance!H$8</f>
        <v>=+Balance!H$8</v>
      </c>
    </row>
    <row r="617" spans="3:9" x14ac:dyDescent="0.25">
      <c r="C617" s="29" t="s">
        <v>194</v>
      </c>
      <c r="E617" s="99" t="e">
        <f>+E589</f>
        <v>#DIV/0!</v>
      </c>
      <c r="F617" s="99" t="e">
        <f>+F589</f>
        <v>#DIV/0!</v>
      </c>
      <c r="G617" s="99" t="e">
        <f>+G589</f>
        <v>#DIV/0!</v>
      </c>
      <c r="H617" s="99" t="e">
        <f>+H589</f>
        <v>#DIV/0!</v>
      </c>
      <c r="I617" s="99" t="e">
        <f>+I589</f>
        <v>#DIV/0!</v>
      </c>
    </row>
    <row r="618" spans="3:9" x14ac:dyDescent="0.25">
      <c r="C618" s="29" t="s">
        <v>133</v>
      </c>
      <c r="E618" s="99" t="e">
        <f>+E519</f>
        <v>#DIV/0!</v>
      </c>
      <c r="F618" s="99" t="e">
        <f>+F519</f>
        <v>#DIV/0!</v>
      </c>
      <c r="G618" s="99" t="e">
        <f>+G519</f>
        <v>#DIV/0!</v>
      </c>
      <c r="H618" s="99" t="e">
        <f>+H519</f>
        <v>#DIV/0!</v>
      </c>
      <c r="I618" s="99" t="e">
        <f>+I519</f>
        <v>#DIV/0!</v>
      </c>
    </row>
    <row r="619" spans="3:9" x14ac:dyDescent="0.25">
      <c r="C619" s="29" t="s">
        <v>134</v>
      </c>
      <c r="E619" s="99" t="e">
        <f>+E554</f>
        <v>#DIV/0!</v>
      </c>
      <c r="F619" s="99" t="e">
        <f>+F554</f>
        <v>#DIV/0!</v>
      </c>
      <c r="G619" s="99" t="e">
        <f>+G554</f>
        <v>#DIV/0!</v>
      </c>
      <c r="H619" s="99" t="e">
        <f>+H554</f>
        <v>#DIV/0!</v>
      </c>
      <c r="I619" s="99" t="e">
        <f>+I554</f>
        <v>#DIV/0!</v>
      </c>
    </row>
    <row r="621" spans="3:9" ht="13" customHeight="1" x14ac:dyDescent="0.3">
      <c r="C621" s="24" t="s">
        <v>195</v>
      </c>
      <c r="E621" s="98" t="e">
        <f>+E617+E618-E619</f>
        <v>#DIV/0!</v>
      </c>
      <c r="F621" s="98" t="e">
        <f>+F617+F618-F619</f>
        <v>#DIV/0!</v>
      </c>
      <c r="G621" s="98" t="e">
        <f>+G617+G618-G619</f>
        <v>#DIV/0!</v>
      </c>
      <c r="H621" s="98" t="e">
        <f>+H617+H618-H619</f>
        <v>#DIV/0!</v>
      </c>
      <c r="I621" s="98" t="e">
        <f>+I617+I618-I619</f>
        <v>#DIV/0!</v>
      </c>
    </row>
    <row r="645" spans="1:9" ht="13" customHeight="1" x14ac:dyDescent="0.3">
      <c r="C645" s="27" t="s">
        <v>173</v>
      </c>
    </row>
    <row r="652" spans="1:9" ht="19" customHeight="1" x14ac:dyDescent="0.4">
      <c r="A652" s="131" t="s">
        <v>196</v>
      </c>
      <c r="B652" s="131" t="s">
        <v>137</v>
      </c>
    </row>
    <row r="653" spans="1:9" ht="13" customHeight="1" x14ac:dyDescent="0.3">
      <c r="C653" s="26" t="s">
        <v>138</v>
      </c>
    </row>
    <row r="654" spans="1:9" ht="13" customHeight="1" x14ac:dyDescent="0.25">
      <c r="E654" s="140" t="str">
        <f>+Balance!D$8</f>
        <v>=+Balance!D$8</v>
      </c>
      <c r="F654" s="140" t="str">
        <f>+Balance!E$8</f>
        <v>=+Balance!E$8</v>
      </c>
      <c r="G654" s="140" t="str">
        <f>+Balance!F$8</f>
        <v>=+Balance!F$8</v>
      </c>
      <c r="H654" s="140" t="str">
        <f>+Balance!G$8</f>
        <v>=+Balance!G$8</v>
      </c>
      <c r="I654" s="140" t="str">
        <f>+Balance!H$8</f>
        <v>=+Balance!H$8</v>
      </c>
    </row>
    <row r="655" spans="1:9" x14ac:dyDescent="0.25">
      <c r="C655" s="171" t="s">
        <v>197</v>
      </c>
      <c r="D655" s="171"/>
      <c r="E655" s="36">
        <f>+Resultado!D35</f>
        <v>0</v>
      </c>
      <c r="F655" s="36">
        <f>+Resultado!E35</f>
        <v>0</v>
      </c>
      <c r="G655" s="36">
        <f>+Resultado!F35</f>
        <v>0</v>
      </c>
      <c r="H655" s="36">
        <f>+Resultado!G35</f>
        <v>0</v>
      </c>
      <c r="I655" s="36">
        <f>+Resultado!H35</f>
        <v>0</v>
      </c>
    </row>
    <row r="656" spans="1:9" x14ac:dyDescent="0.25">
      <c r="C656" s="172" t="s">
        <v>174</v>
      </c>
      <c r="D656" s="172"/>
      <c r="E656" s="37">
        <f>+Balance!D34</f>
        <v>0</v>
      </c>
      <c r="F656" s="37">
        <f>+Balance!E34</f>
        <v>0</v>
      </c>
      <c r="G656" s="37">
        <f>+Balance!F34</f>
        <v>0</v>
      </c>
      <c r="H656" s="37">
        <f>+Balance!G34</f>
        <v>0</v>
      </c>
      <c r="I656" s="37">
        <f>+Balance!H34</f>
        <v>0</v>
      </c>
    </row>
    <row r="657" spans="5:9" ht="13" customHeight="1" x14ac:dyDescent="0.3">
      <c r="E657" s="46" t="e">
        <f>E655/E656</f>
        <v>#DIV/0!</v>
      </c>
      <c r="F657" s="46" t="e">
        <f>F655/F656</f>
        <v>#DIV/0!</v>
      </c>
      <c r="G657" s="46" t="e">
        <f>G655/G656</f>
        <v>#DIV/0!</v>
      </c>
      <c r="H657" s="46" t="e">
        <f>H655/H656</f>
        <v>#DIV/0!</v>
      </c>
      <c r="I657" s="46" t="e">
        <f>I655/I656</f>
        <v>#DIV/0!</v>
      </c>
    </row>
    <row r="679" spans="3:9" ht="13" customHeight="1" x14ac:dyDescent="0.3">
      <c r="C679" s="27" t="s">
        <v>173</v>
      </c>
    </row>
    <row r="685" spans="3:9" ht="13" customHeight="1" x14ac:dyDescent="0.3">
      <c r="C685" s="26" t="s">
        <v>139</v>
      </c>
    </row>
    <row r="686" spans="3:9" ht="13" customHeight="1" x14ac:dyDescent="0.25">
      <c r="E686" s="140" t="str">
        <f>+Balance!D$8</f>
        <v>=+Balance!D$8</v>
      </c>
      <c r="F686" s="140" t="str">
        <f>+Balance!E$8</f>
        <v>=+Balance!E$8</v>
      </c>
      <c r="G686" s="140" t="str">
        <f>+Balance!F$8</f>
        <v>=+Balance!F$8</v>
      </c>
      <c r="H686" s="140" t="str">
        <f>+Balance!G$8</f>
        <v>=+Balance!G$8</v>
      </c>
      <c r="I686" s="140" t="str">
        <f>+Balance!H$8</f>
        <v>=+Balance!H$8</v>
      </c>
    </row>
    <row r="687" spans="3:9" x14ac:dyDescent="0.25">
      <c r="C687" s="171" t="s">
        <v>197</v>
      </c>
      <c r="D687" s="171"/>
      <c r="E687" s="36">
        <f>+Resultado!D35</f>
        <v>0</v>
      </c>
      <c r="F687" s="36">
        <f>+Resultado!E35</f>
        <v>0</v>
      </c>
      <c r="G687" s="36">
        <f>+Resultado!F35</f>
        <v>0</v>
      </c>
      <c r="H687" s="36">
        <f>+Resultado!G35</f>
        <v>0</v>
      </c>
      <c r="I687" s="36">
        <f>+Resultado!H35</f>
        <v>0</v>
      </c>
    </row>
    <row r="688" spans="3:9" x14ac:dyDescent="0.25">
      <c r="C688" s="172" t="s">
        <v>155</v>
      </c>
      <c r="D688" s="172"/>
      <c r="E688" s="37">
        <f>+Balance!D63</f>
        <v>0</v>
      </c>
      <c r="F688" s="37">
        <f>+Balance!E63</f>
        <v>0</v>
      </c>
      <c r="G688" s="37">
        <f>+Balance!F63</f>
        <v>0</v>
      </c>
      <c r="H688" s="37">
        <f>+Balance!G63</f>
        <v>0</v>
      </c>
      <c r="I688" s="37">
        <f>+Balance!H63</f>
        <v>0</v>
      </c>
    </row>
    <row r="689" spans="5:9" ht="13" customHeight="1" x14ac:dyDescent="0.3">
      <c r="E689" s="46" t="e">
        <f>E687/E688</f>
        <v>#DIV/0!</v>
      </c>
      <c r="F689" s="46" t="e">
        <f>F687/F688</f>
        <v>#DIV/0!</v>
      </c>
      <c r="G689" s="46" t="e">
        <f>G687/G688</f>
        <v>#DIV/0!</v>
      </c>
      <c r="H689" s="46" t="e">
        <f>H687/H688</f>
        <v>#DIV/0!</v>
      </c>
      <c r="I689" s="46" t="e">
        <f>I687/I688</f>
        <v>#DIV/0!</v>
      </c>
    </row>
    <row r="711" spans="3:9" ht="13" customHeight="1" x14ac:dyDescent="0.3">
      <c r="C711" s="27" t="s">
        <v>173</v>
      </c>
    </row>
    <row r="718" spans="3:9" ht="13" customHeight="1" x14ac:dyDescent="0.3">
      <c r="C718" s="26" t="s">
        <v>140</v>
      </c>
    </row>
    <row r="719" spans="3:9" ht="13" customHeight="1" x14ac:dyDescent="0.25">
      <c r="E719" s="140" t="str">
        <f>+Balance!D$8</f>
        <v>=+Balance!D$8</v>
      </c>
      <c r="F719" s="140" t="str">
        <f>+Balance!E$8</f>
        <v>=+Balance!E$8</v>
      </c>
      <c r="G719" s="140" t="str">
        <f>+Balance!F$8</f>
        <v>=+Balance!F$8</v>
      </c>
      <c r="H719" s="140" t="str">
        <f>+Balance!G$8</f>
        <v>=+Balance!G$8</v>
      </c>
      <c r="I719" s="140" t="str">
        <f>+Balance!H$8</f>
        <v>=+Balance!H$8</v>
      </c>
    </row>
    <row r="720" spans="3:9" x14ac:dyDescent="0.25">
      <c r="C720" s="171" t="s">
        <v>198</v>
      </c>
      <c r="D720" s="171"/>
      <c r="E720" s="36">
        <f>+Resultado!D31</f>
        <v>0</v>
      </c>
      <c r="F720" s="36">
        <f>+Resultado!E31</f>
        <v>0</v>
      </c>
      <c r="G720" s="36">
        <f>+Resultado!F31</f>
        <v>0</v>
      </c>
      <c r="H720" s="36">
        <f>+Resultado!G31</f>
        <v>0</v>
      </c>
      <c r="I720" s="36">
        <f>+Resultado!H31</f>
        <v>0</v>
      </c>
    </row>
    <row r="721" spans="3:9" x14ac:dyDescent="0.25">
      <c r="C721" s="172" t="s">
        <v>199</v>
      </c>
      <c r="D721" s="172"/>
      <c r="E721" s="37">
        <f>+Balance!D34</f>
        <v>0</v>
      </c>
      <c r="F721" s="37">
        <f>+Balance!E34</f>
        <v>0</v>
      </c>
      <c r="G721" s="37">
        <f>+Balance!F34</f>
        <v>0</v>
      </c>
      <c r="H721" s="37">
        <f>+Balance!G34</f>
        <v>0</v>
      </c>
      <c r="I721" s="37">
        <f>+Balance!H34</f>
        <v>0</v>
      </c>
    </row>
    <row r="722" spans="3:9" ht="13" customHeight="1" x14ac:dyDescent="0.3">
      <c r="E722" s="46" t="e">
        <f>E720/E721</f>
        <v>#DIV/0!</v>
      </c>
      <c r="F722" s="46" t="e">
        <f>F720/F721</f>
        <v>#DIV/0!</v>
      </c>
      <c r="G722" s="46" t="e">
        <f>G720/G721</f>
        <v>#DIV/0!</v>
      </c>
      <c r="H722" s="46" t="e">
        <f>H720/H721</f>
        <v>#DIV/0!</v>
      </c>
      <c r="I722" s="46" t="e">
        <f>I720/I721</f>
        <v>#DIV/0!</v>
      </c>
    </row>
    <row r="744" spans="3:3" ht="13" customHeight="1" x14ac:dyDescent="0.3">
      <c r="C744" s="27" t="s">
        <v>173</v>
      </c>
    </row>
    <row r="753" spans="3:10" ht="13" customHeight="1" x14ac:dyDescent="0.3">
      <c r="C753" s="26" t="s">
        <v>66</v>
      </c>
    </row>
    <row r="754" spans="3:10" ht="13" customHeight="1" x14ac:dyDescent="0.25">
      <c r="E754" s="140" t="str">
        <f>+Balance!D$8</f>
        <v>=+Balance!D$8</v>
      </c>
      <c r="F754" s="140" t="str">
        <f>+Balance!E$8</f>
        <v>=+Balance!E$8</v>
      </c>
      <c r="G754" s="140" t="str">
        <f>+Balance!F$8</f>
        <v>=+Balance!F$8</v>
      </c>
      <c r="H754" s="140" t="str">
        <f>+Balance!G$8</f>
        <v>=+Balance!G$8</v>
      </c>
      <c r="I754" s="140" t="str">
        <f>+Balance!H$8</f>
        <v>=+Balance!H$8</v>
      </c>
    </row>
    <row r="755" spans="3:10" x14ac:dyDescent="0.25">
      <c r="C755" s="171" t="s">
        <v>200</v>
      </c>
      <c r="D755" s="171"/>
      <c r="E755" s="36">
        <f>+Resultado!D13</f>
        <v>0</v>
      </c>
      <c r="F755" s="36">
        <f>+Resultado!E13</f>
        <v>0</v>
      </c>
      <c r="G755" s="36">
        <f>+Resultado!F13</f>
        <v>0</v>
      </c>
      <c r="H755" s="36">
        <f>+Resultado!G13</f>
        <v>0</v>
      </c>
      <c r="I755" s="36">
        <f>+Resultado!H13</f>
        <v>0</v>
      </c>
    </row>
    <row r="756" spans="3:10" x14ac:dyDescent="0.25">
      <c r="C756" s="172" t="s">
        <v>182</v>
      </c>
      <c r="D756" s="172"/>
      <c r="E756" s="37">
        <f>+Resultado!D10</f>
        <v>0</v>
      </c>
      <c r="F756" s="37">
        <f>+Resultado!E10</f>
        <v>0</v>
      </c>
      <c r="G756" s="37">
        <f>+Resultado!F10</f>
        <v>0</v>
      </c>
      <c r="H756" s="37">
        <f>+Resultado!G10</f>
        <v>0</v>
      </c>
      <c r="I756" s="37">
        <f>+Resultado!H10</f>
        <v>0</v>
      </c>
      <c r="J756" s="35"/>
    </row>
    <row r="757" spans="3:10" ht="13" customHeight="1" x14ac:dyDescent="0.3">
      <c r="E757" s="46" t="e">
        <f>E755/E756</f>
        <v>#DIV/0!</v>
      </c>
      <c r="F757" s="46" t="e">
        <f>F755/F756</f>
        <v>#DIV/0!</v>
      </c>
      <c r="G757" s="46" t="e">
        <f>G755/G756</f>
        <v>#DIV/0!</v>
      </c>
      <c r="H757" s="46" t="e">
        <f>H755/H756</f>
        <v>#DIV/0!</v>
      </c>
      <c r="I757" s="46" t="e">
        <f>I755/I756</f>
        <v>#DIV/0!</v>
      </c>
    </row>
    <row r="779" spans="3:3" ht="13" customHeight="1" x14ac:dyDescent="0.3">
      <c r="C779" s="27" t="s">
        <v>173</v>
      </c>
    </row>
    <row r="785" spans="3:9" ht="13" customHeight="1" x14ac:dyDescent="0.3">
      <c r="C785" s="26" t="s">
        <v>68</v>
      </c>
    </row>
    <row r="786" spans="3:9" ht="13" customHeight="1" x14ac:dyDescent="0.25">
      <c r="E786" s="140" t="str">
        <f>+Balance!D$8</f>
        <v>=+Balance!D$8</v>
      </c>
      <c r="F786" s="140" t="str">
        <f>+Balance!E$8</f>
        <v>=+Balance!E$8</v>
      </c>
      <c r="G786" s="140" t="str">
        <f>+Balance!F$8</f>
        <v>=+Balance!F$8</v>
      </c>
      <c r="H786" s="140" t="str">
        <f>+Balance!G$8</f>
        <v>=+Balance!G$8</v>
      </c>
      <c r="I786" s="140" t="str">
        <f>+Balance!H$8</f>
        <v>=+Balance!H$8</v>
      </c>
    </row>
    <row r="787" spans="3:9" x14ac:dyDescent="0.25">
      <c r="C787" s="171" t="s">
        <v>201</v>
      </c>
      <c r="D787" s="171"/>
      <c r="E787" s="36">
        <f>+Resultado!D17</f>
        <v>0</v>
      </c>
      <c r="F787" s="36">
        <f>+Resultado!E17</f>
        <v>0</v>
      </c>
      <c r="G787" s="36">
        <f>+Resultado!F17</f>
        <v>0</v>
      </c>
      <c r="H787" s="36">
        <f>+Resultado!G17</f>
        <v>0</v>
      </c>
      <c r="I787" s="36">
        <f>+Resultado!H17</f>
        <v>0</v>
      </c>
    </row>
    <row r="788" spans="3:9" x14ac:dyDescent="0.25">
      <c r="C788" s="172" t="s">
        <v>182</v>
      </c>
      <c r="D788" s="172"/>
      <c r="E788" s="37">
        <f>+Resultado!D10</f>
        <v>0</v>
      </c>
      <c r="F788" s="37">
        <f>+Resultado!E10</f>
        <v>0</v>
      </c>
      <c r="G788" s="37">
        <f>+Resultado!F10</f>
        <v>0</v>
      </c>
      <c r="H788" s="37">
        <f>+Resultado!G10</f>
        <v>0</v>
      </c>
      <c r="I788" s="37">
        <f>+Resultado!H10</f>
        <v>0</v>
      </c>
    </row>
    <row r="789" spans="3:9" ht="13" customHeight="1" x14ac:dyDescent="0.3">
      <c r="E789" s="46" t="e">
        <f>E787/E788</f>
        <v>#DIV/0!</v>
      </c>
      <c r="F789" s="46" t="e">
        <f>F787/F788</f>
        <v>#DIV/0!</v>
      </c>
      <c r="G789" s="46" t="e">
        <f>G787/G788</f>
        <v>#DIV/0!</v>
      </c>
      <c r="H789" s="46" t="e">
        <f>H787/H788</f>
        <v>#DIV/0!</v>
      </c>
      <c r="I789" s="46" t="e">
        <f>I787/I788</f>
        <v>#DIV/0!</v>
      </c>
    </row>
    <row r="811" spans="3:3" ht="13" customHeight="1" x14ac:dyDescent="0.3">
      <c r="C811" s="27" t="s">
        <v>173</v>
      </c>
    </row>
    <row r="817" spans="3:9" ht="13" customHeight="1" x14ac:dyDescent="0.3">
      <c r="C817" s="26" t="s">
        <v>141</v>
      </c>
    </row>
    <row r="818" spans="3:9" ht="13" customHeight="1" x14ac:dyDescent="0.25">
      <c r="E818" s="140" t="str">
        <f>+Balance!D$8</f>
        <v>=+Balance!D$8</v>
      </c>
      <c r="F818" s="140" t="str">
        <f>+Balance!E$8</f>
        <v>=+Balance!E$8</v>
      </c>
      <c r="G818" s="140" t="str">
        <f>+Balance!F$8</f>
        <v>=+Balance!F$8</v>
      </c>
      <c r="H818" s="140" t="str">
        <f>+Balance!G$8</f>
        <v>=+Balance!G$8</v>
      </c>
      <c r="I818" s="140" t="str">
        <f>+Balance!H$8</f>
        <v>=+Balance!H$8</v>
      </c>
    </row>
    <row r="819" spans="3:9" x14ac:dyDescent="0.25">
      <c r="C819" s="171" t="s">
        <v>197</v>
      </c>
      <c r="D819" s="171"/>
      <c r="E819" s="36">
        <f>+Resultado!D35</f>
        <v>0</v>
      </c>
      <c r="F819" s="36">
        <f>+Resultado!E35</f>
        <v>0</v>
      </c>
      <c r="G819" s="36">
        <f>+Resultado!F35</f>
        <v>0</v>
      </c>
      <c r="H819" s="36">
        <f>+Resultado!G35</f>
        <v>0</v>
      </c>
      <c r="I819" s="36">
        <f>+Resultado!H35</f>
        <v>0</v>
      </c>
    </row>
    <row r="820" spans="3:9" x14ac:dyDescent="0.25">
      <c r="C820" s="172" t="s">
        <v>182</v>
      </c>
      <c r="D820" s="172"/>
      <c r="E820" s="37">
        <f>+Resultado!D10</f>
        <v>0</v>
      </c>
      <c r="F820" s="37">
        <f>+Resultado!E10</f>
        <v>0</v>
      </c>
      <c r="G820" s="37">
        <f>+Resultado!F10</f>
        <v>0</v>
      </c>
      <c r="H820" s="37">
        <f>+Resultado!G10</f>
        <v>0</v>
      </c>
      <c r="I820" s="37">
        <f>+Resultado!H10</f>
        <v>0</v>
      </c>
    </row>
    <row r="821" spans="3:9" ht="13" customHeight="1" x14ac:dyDescent="0.3">
      <c r="E821" s="46" t="e">
        <f>E819/E820</f>
        <v>#DIV/0!</v>
      </c>
      <c r="F821" s="46" t="e">
        <f>F819/F820</f>
        <v>#DIV/0!</v>
      </c>
      <c r="G821" s="46" t="e">
        <f>G819/G820</f>
        <v>#DIV/0!</v>
      </c>
      <c r="H821" s="46" t="e">
        <f>H819/H820</f>
        <v>#DIV/0!</v>
      </c>
      <c r="I821" s="46" t="e">
        <f>I819/I820</f>
        <v>#DIV/0!</v>
      </c>
    </row>
    <row r="843" spans="3:3" ht="13" customHeight="1" x14ac:dyDescent="0.3">
      <c r="C843" s="27" t="s">
        <v>173</v>
      </c>
    </row>
    <row r="851" spans="3:9" ht="13" customHeight="1" x14ac:dyDescent="0.3">
      <c r="C851" s="26" t="s">
        <v>202</v>
      </c>
    </row>
    <row r="852" spans="3:9" ht="13" customHeight="1" x14ac:dyDescent="0.25">
      <c r="E852" s="140" t="str">
        <f>+Balance!D$8</f>
        <v>=+Balance!D$8</v>
      </c>
      <c r="F852" s="140" t="str">
        <f>+Balance!E$8</f>
        <v>=+Balance!E$8</v>
      </c>
      <c r="G852" s="140" t="str">
        <f>+Balance!F$8</f>
        <v>=+Balance!F$8</v>
      </c>
      <c r="H852" s="140" t="str">
        <f>+Balance!G$8</f>
        <v>=+Balance!G$8</v>
      </c>
      <c r="I852" s="140" t="str">
        <f>+Balance!H$8</f>
        <v>=+Balance!H$8</v>
      </c>
    </row>
    <row r="853" spans="3:9" ht="13" customHeight="1" x14ac:dyDescent="0.3">
      <c r="C853" s="24" t="s">
        <v>143</v>
      </c>
    </row>
    <row r="854" spans="3:9" x14ac:dyDescent="0.25">
      <c r="C854" s="170" t="s">
        <v>144</v>
      </c>
      <c r="D854" s="170"/>
      <c r="E854" s="47" t="e">
        <f>+E821</f>
        <v>#DIV/0!</v>
      </c>
      <c r="F854" s="47" t="e">
        <f>+F821</f>
        <v>#DIV/0!</v>
      </c>
      <c r="G854" s="47" t="e">
        <f>+G821</f>
        <v>#DIV/0!</v>
      </c>
      <c r="H854" s="47" t="e">
        <f>+H821</f>
        <v>#DIV/0!</v>
      </c>
      <c r="I854" s="47" t="e">
        <f>+I821</f>
        <v>#DIV/0!</v>
      </c>
    </row>
    <row r="855" spans="3:9" ht="13" customHeight="1" x14ac:dyDescent="0.3">
      <c r="C855" s="24" t="s">
        <v>145</v>
      </c>
      <c r="E855" s="48"/>
      <c r="F855" s="48"/>
      <c r="G855" s="48"/>
      <c r="H855" s="48"/>
      <c r="I855" s="48"/>
    </row>
    <row r="856" spans="3:9" x14ac:dyDescent="0.25">
      <c r="C856" s="170" t="s">
        <v>146</v>
      </c>
      <c r="D856" s="170"/>
      <c r="E856" s="49" t="e">
        <f>+E480</f>
        <v>#DIV/0!</v>
      </c>
      <c r="F856" s="49" t="e">
        <f>+F480</f>
        <v>#DIV/0!</v>
      </c>
      <c r="G856" s="49" t="e">
        <f>+G480</f>
        <v>#DIV/0!</v>
      </c>
      <c r="H856" s="49" t="e">
        <f>+H480</f>
        <v>#DIV/0!</v>
      </c>
      <c r="I856" s="49" t="e">
        <f>+I480</f>
        <v>#DIV/0!</v>
      </c>
    </row>
    <row r="857" spans="3:9" ht="13" customHeight="1" x14ac:dyDescent="0.3">
      <c r="C857" s="24" t="s">
        <v>147</v>
      </c>
      <c r="E857" s="47"/>
      <c r="F857" s="47"/>
      <c r="G857" s="47"/>
      <c r="H857" s="47"/>
      <c r="I857" s="47"/>
    </row>
    <row r="858" spans="3:9" x14ac:dyDescent="0.25">
      <c r="C858" s="170" t="s">
        <v>148</v>
      </c>
      <c r="D858" s="170"/>
      <c r="E858" s="49" t="e">
        <f>+E285</f>
        <v>#DIV/0!</v>
      </c>
      <c r="F858" s="49" t="e">
        <f>+F285</f>
        <v>#DIV/0!</v>
      </c>
      <c r="G858" s="49" t="e">
        <f>+G285</f>
        <v>#DIV/0!</v>
      </c>
      <c r="H858" s="49" t="e">
        <f>+H285</f>
        <v>#DIV/0!</v>
      </c>
      <c r="I858" s="49" t="e">
        <f>+I285</f>
        <v>#DIV/0!</v>
      </c>
    </row>
    <row r="859" spans="3:9" ht="13" customHeight="1" x14ac:dyDescent="0.3">
      <c r="E859" s="46"/>
      <c r="F859" s="46"/>
      <c r="G859" s="46"/>
      <c r="H859" s="46"/>
      <c r="I859" s="46"/>
    </row>
    <row r="860" spans="3:9" ht="13" customHeight="1" x14ac:dyDescent="0.3">
      <c r="C860" s="24" t="s">
        <v>139</v>
      </c>
      <c r="E860" s="46" t="e">
        <f>+E854*E856*E858</f>
        <v>#DIV/0!</v>
      </c>
      <c r="F860" s="46" t="e">
        <f>+F854*F856*F858</f>
        <v>#DIV/0!</v>
      </c>
      <c r="G860" s="46" t="e">
        <f>+G854*G856*G858</f>
        <v>#DIV/0!</v>
      </c>
      <c r="H860" s="46" t="e">
        <f>+H854*H856*H858</f>
        <v>#DIV/0!</v>
      </c>
      <c r="I860" s="46" t="e">
        <f>+I854*I856*I858</f>
        <v>#DIV/0!</v>
      </c>
    </row>
    <row r="861" spans="3:9" ht="13" customHeight="1" x14ac:dyDescent="0.3">
      <c r="E861" s="46"/>
      <c r="F861" s="46"/>
      <c r="G861" s="46"/>
      <c r="H861" s="31"/>
      <c r="I861" s="31"/>
    </row>
    <row r="862" spans="3:9" ht="13" customHeight="1" x14ac:dyDescent="0.3">
      <c r="E862" s="46"/>
      <c r="F862" s="46"/>
      <c r="G862" s="46"/>
      <c r="H862" s="31"/>
      <c r="I862" s="31"/>
    </row>
    <row r="863" spans="3:9" ht="13" customHeight="1" x14ac:dyDescent="0.3">
      <c r="E863" s="46"/>
      <c r="F863" s="46"/>
      <c r="G863" s="46"/>
      <c r="H863" s="31"/>
      <c r="I863" s="31"/>
    </row>
    <row r="864" spans="3:9" ht="13" customHeight="1" x14ac:dyDescent="0.3">
      <c r="E864" s="46"/>
      <c r="F864" s="46"/>
      <c r="G864" s="46"/>
      <c r="H864" s="31"/>
      <c r="I864" s="31"/>
    </row>
    <row r="865" spans="5:9" ht="13" customHeight="1" x14ac:dyDescent="0.3">
      <c r="E865" s="46"/>
      <c r="F865" s="46"/>
      <c r="G865" s="46"/>
      <c r="H865" s="31"/>
      <c r="I865" s="31"/>
    </row>
    <row r="883" spans="3:9" ht="13" customHeight="1" x14ac:dyDescent="0.3">
      <c r="C883" s="27" t="s">
        <v>173</v>
      </c>
    </row>
    <row r="889" spans="3:9" ht="13" customHeight="1" x14ac:dyDescent="0.3">
      <c r="C889" s="28" t="s">
        <v>149</v>
      </c>
    </row>
    <row r="890" spans="3:9" ht="13" customHeight="1" x14ac:dyDescent="0.25">
      <c r="E890" s="140" t="str">
        <f>+Balance!D$8</f>
        <v>=+Balance!D$8</v>
      </c>
      <c r="F890" s="140" t="str">
        <f>+Balance!E$8</f>
        <v>=+Balance!E$8</v>
      </c>
      <c r="G890" s="140" t="str">
        <f>+Balance!F$8</f>
        <v>=+Balance!F$8</v>
      </c>
      <c r="H890" s="140" t="str">
        <f>+Balance!G$8</f>
        <v>=+Balance!G$8</v>
      </c>
      <c r="I890" s="140" t="str">
        <f>+Balance!H$8</f>
        <v>=+Balance!H$8</v>
      </c>
    </row>
    <row r="891" spans="3:9" x14ac:dyDescent="0.25">
      <c r="C891" s="171"/>
      <c r="D891" s="171"/>
      <c r="E891" s="36"/>
      <c r="F891" s="36"/>
    </row>
    <row r="892" spans="3:9" x14ac:dyDescent="0.25">
      <c r="C892" s="172"/>
      <c r="D892" s="172"/>
      <c r="E892" s="37"/>
      <c r="F892" s="37"/>
    </row>
    <row r="893" spans="3:9" ht="13" customHeight="1" x14ac:dyDescent="0.3">
      <c r="C893" s="32" t="s">
        <v>203</v>
      </c>
      <c r="E893" s="50" t="e">
        <f>1.2*E112/Balance!D34+1.4*SUM(Balance!D59:D60)/Balance!D34+3.3*(Resultado!D35-Resultado!D33-Resultado!D25)/Balance!D34+0.6*Balance!D63/(Balance!D47+Balance!D56)+1*Resultado!D10/Balance!D34</f>
        <v>#DIV/0!</v>
      </c>
      <c r="F893" s="50" t="e">
        <f>1.2*F112/Balance!E34+1.4*SUM(Balance!E59:E60)/Balance!E34+3.3*(Resultado!E35-Resultado!E33-Resultado!E25)/Balance!E34+0.6*Balance!E63/(Balance!E47+Balance!E56)+1*Resultado!E10/Balance!E34</f>
        <v>#DIV/0!</v>
      </c>
      <c r="G893" s="50" t="e">
        <f>1.2*G112/Balance!F34+1.4*SUM(Balance!F59:F60)/Balance!F34+3.3*(Resultado!F35-Resultado!F33-Resultado!F25)/Balance!F34+0.6*Balance!F63/(Balance!F47+Balance!F56)+1*Resultado!F10/Balance!F34</f>
        <v>#DIV/0!</v>
      </c>
      <c r="H893" s="50" t="e">
        <f>1.2*H112/Balance!G34+1.4*SUM(Balance!G59:G60)/Balance!G34+3.3*(Resultado!G35-Resultado!G33-Resultado!G25)/Balance!G34+0.6*Balance!G63/(Balance!G47+Balance!G56)+1*Resultado!G10/Balance!G34</f>
        <v>#DIV/0!</v>
      </c>
      <c r="I893" s="50" t="e">
        <f>1.2*I112/Balance!H34+1.4*SUM(Balance!H59:H60)/Balance!H34+3.3*(Resultado!H35-Resultado!H33-Resultado!H25)/Balance!H34+0.6*Balance!H63/(Balance!H47+Balance!H56)+1*Resultado!H10/Balance!H34</f>
        <v>#DIV/0!</v>
      </c>
    </row>
    <row r="915" spans="1:17" ht="13" customHeight="1" x14ac:dyDescent="0.3">
      <c r="C915" s="27" t="s">
        <v>173</v>
      </c>
    </row>
    <row r="922" spans="1:17" ht="19" customHeight="1" x14ac:dyDescent="0.4">
      <c r="A922" s="131" t="s">
        <v>204</v>
      </c>
      <c r="B922" s="131" t="s">
        <v>205</v>
      </c>
    </row>
    <row r="924" spans="1:17" x14ac:dyDescent="0.25">
      <c r="D924" s="29" t="s">
        <v>206</v>
      </c>
      <c r="G924" s="29" t="s">
        <v>206</v>
      </c>
      <c r="J924" s="29" t="s">
        <v>206</v>
      </c>
      <c r="M924" s="29" t="s">
        <v>206</v>
      </c>
      <c r="P924" s="29" t="s">
        <v>206</v>
      </c>
    </row>
    <row r="925" spans="1:17" ht="13" customHeight="1" x14ac:dyDescent="0.3">
      <c r="D925" s="173" t="str">
        <f>+Balance!D8</f>
        <v>Jun_16</v>
      </c>
      <c r="E925" s="174"/>
      <c r="G925" s="173" t="str">
        <f>+Balance!E8</f>
        <v>Jun17</v>
      </c>
      <c r="H925" s="174"/>
      <c r="J925" s="173" t="str">
        <f>+Balance!F8</f>
        <v>Jun18</v>
      </c>
      <c r="K925" s="174"/>
      <c r="M925" s="173" t="str">
        <f>+Balance!G8</f>
        <v>Jun19</v>
      </c>
      <c r="N925" s="174"/>
      <c r="P925" s="173" t="str">
        <f>+Balance!H8</f>
        <v>Jun20</v>
      </c>
      <c r="Q925" s="174"/>
    </row>
    <row r="926" spans="1:17" ht="13" customHeight="1" x14ac:dyDescent="0.3">
      <c r="D926" s="85" t="s">
        <v>207</v>
      </c>
      <c r="E926" s="80" t="s">
        <v>208</v>
      </c>
      <c r="G926" s="85" t="s">
        <v>207</v>
      </c>
      <c r="H926" s="80" t="s">
        <v>208</v>
      </c>
      <c r="J926" s="85" t="s">
        <v>207</v>
      </c>
      <c r="K926" s="80" t="s">
        <v>208</v>
      </c>
      <c r="M926" s="85" t="s">
        <v>207</v>
      </c>
      <c r="N926" s="80" t="s">
        <v>208</v>
      </c>
      <c r="P926" s="85" t="s">
        <v>207</v>
      </c>
      <c r="Q926" s="80" t="s">
        <v>208</v>
      </c>
    </row>
    <row r="927" spans="1:17" ht="13" customHeight="1" x14ac:dyDescent="0.3">
      <c r="D927" s="64"/>
      <c r="E927" s="102"/>
      <c r="G927" s="64"/>
      <c r="H927" s="102"/>
      <c r="J927" s="64"/>
      <c r="K927" s="102"/>
      <c r="M927" s="64"/>
      <c r="N927" s="102"/>
      <c r="P927" s="64"/>
      <c r="Q927" s="102"/>
    </row>
    <row r="928" spans="1:17" x14ac:dyDescent="0.25">
      <c r="D928" s="100" t="e">
        <f>+Balance!D20/Balance!D34</f>
        <v>#DIV/0!</v>
      </c>
      <c r="E928" s="103" t="e">
        <f>+Balance!D47/Balance!D64</f>
        <v>#DIV/0!</v>
      </c>
      <c r="G928" s="100" t="e">
        <f>+Balance!E20/Balance!E34</f>
        <v>#DIV/0!</v>
      </c>
      <c r="H928" s="103" t="e">
        <f>+Balance!E47/Balance!E64</f>
        <v>#DIV/0!</v>
      </c>
      <c r="J928" s="100" t="e">
        <f>+Balance!F20/Balance!F34</f>
        <v>#DIV/0!</v>
      </c>
      <c r="K928" s="103" t="e">
        <f>+Balance!F47/Balance!F64</f>
        <v>#DIV/0!</v>
      </c>
      <c r="M928" s="100" t="e">
        <f>+Balance!G20/Balance!G34</f>
        <v>#DIV/0!</v>
      </c>
      <c r="N928" s="103" t="e">
        <f>+Balance!G47/Balance!G64</f>
        <v>#DIV/0!</v>
      </c>
      <c r="P928" s="100" t="e">
        <f>+Balance!H20/Balance!H34</f>
        <v>#DIV/0!</v>
      </c>
      <c r="Q928" s="103" t="e">
        <f>+Balance!H47/Balance!H64</f>
        <v>#DIV/0!</v>
      </c>
    </row>
    <row r="929" spans="3:17" ht="13" customHeight="1" x14ac:dyDescent="0.3">
      <c r="D929" s="64"/>
      <c r="E929" s="104"/>
      <c r="G929" s="64"/>
      <c r="H929" s="104"/>
      <c r="J929" s="64"/>
      <c r="K929" s="104"/>
      <c r="M929" s="64"/>
      <c r="N929" s="104"/>
      <c r="P929" s="64"/>
      <c r="Q929" s="104"/>
    </row>
    <row r="930" spans="3:17" ht="13" customHeight="1" x14ac:dyDescent="0.3">
      <c r="D930" s="85" t="s">
        <v>209</v>
      </c>
      <c r="E930" s="106" t="s">
        <v>210</v>
      </c>
      <c r="G930" s="85" t="s">
        <v>209</v>
      </c>
      <c r="H930" s="106" t="s">
        <v>210</v>
      </c>
      <c r="J930" s="85" t="s">
        <v>209</v>
      </c>
      <c r="K930" s="106" t="s">
        <v>210</v>
      </c>
      <c r="M930" s="85" t="s">
        <v>209</v>
      </c>
      <c r="N930" s="106" t="s">
        <v>210</v>
      </c>
      <c r="P930" s="85" t="s">
        <v>209</v>
      </c>
      <c r="Q930" s="106" t="s">
        <v>210</v>
      </c>
    </row>
    <row r="931" spans="3:17" ht="13" customHeight="1" x14ac:dyDescent="0.3">
      <c r="D931" s="64"/>
      <c r="E931" s="104"/>
      <c r="G931" s="64"/>
      <c r="H931" s="104"/>
      <c r="J931" s="64"/>
      <c r="K931" s="104"/>
      <c r="M931" s="64"/>
      <c r="N931" s="104"/>
      <c r="P931" s="64"/>
      <c r="Q931" s="104"/>
    </row>
    <row r="932" spans="3:17" x14ac:dyDescent="0.25">
      <c r="D932" s="100" t="e">
        <f>+Balance!D33/Balance!D34</f>
        <v>#DIV/0!</v>
      </c>
      <c r="E932" s="103" t="e">
        <f>+Balance!D56/Balance!D64</f>
        <v>#DIV/0!</v>
      </c>
      <c r="G932" s="100" t="e">
        <f>+Balance!E33/Balance!E34</f>
        <v>#DIV/0!</v>
      </c>
      <c r="H932" s="103" t="e">
        <f>+Balance!E56/Balance!E64</f>
        <v>#DIV/0!</v>
      </c>
      <c r="J932" s="100" t="e">
        <f>+Balance!F33/Balance!F34</f>
        <v>#DIV/0!</v>
      </c>
      <c r="K932" s="103" t="e">
        <f>+Balance!F56/Balance!F64</f>
        <v>#DIV/0!</v>
      </c>
      <c r="M932" s="100" t="e">
        <f>+Balance!G33/Balance!G34</f>
        <v>#DIV/0!</v>
      </c>
      <c r="N932" s="103" t="e">
        <f>+Balance!G56/Balance!G64</f>
        <v>#DIV/0!</v>
      </c>
      <c r="P932" s="100" t="e">
        <f>+Balance!H33/Balance!H34</f>
        <v>#DIV/0!</v>
      </c>
      <c r="Q932" s="103" t="e">
        <f>+Balance!H56/Balance!H64</f>
        <v>#DIV/0!</v>
      </c>
    </row>
    <row r="933" spans="3:17" ht="13" customHeight="1" x14ac:dyDescent="0.3">
      <c r="D933" s="64"/>
      <c r="E933" s="104"/>
      <c r="G933" s="64"/>
      <c r="H933" s="104"/>
      <c r="J933" s="64"/>
      <c r="K933" s="104"/>
      <c r="M933" s="64"/>
      <c r="N933" s="104"/>
      <c r="P933" s="64"/>
      <c r="Q933" s="104"/>
    </row>
    <row r="934" spans="3:17" ht="13" customHeight="1" x14ac:dyDescent="0.3">
      <c r="D934" s="85" t="s">
        <v>211</v>
      </c>
      <c r="E934" s="106" t="s">
        <v>155</v>
      </c>
      <c r="G934" s="85" t="s">
        <v>211</v>
      </c>
      <c r="H934" s="106" t="s">
        <v>155</v>
      </c>
      <c r="J934" s="85" t="s">
        <v>211</v>
      </c>
      <c r="K934" s="106" t="s">
        <v>155</v>
      </c>
      <c r="M934" s="85" t="s">
        <v>211</v>
      </c>
      <c r="N934" s="106" t="s">
        <v>155</v>
      </c>
      <c r="P934" s="85" t="s">
        <v>211</v>
      </c>
      <c r="Q934" s="106" t="s">
        <v>155</v>
      </c>
    </row>
    <row r="935" spans="3:17" ht="13" customHeight="1" x14ac:dyDescent="0.3">
      <c r="D935" s="64"/>
      <c r="E935" s="104"/>
      <c r="G935" s="64"/>
      <c r="H935" s="104"/>
      <c r="J935" s="64"/>
      <c r="K935" s="104"/>
      <c r="M935" s="64"/>
      <c r="N935" s="104"/>
      <c r="P935" s="64"/>
      <c r="Q935" s="104"/>
    </row>
    <row r="936" spans="3:17" x14ac:dyDescent="0.25">
      <c r="D936" s="100">
        <v>0</v>
      </c>
      <c r="E936" s="103" t="e">
        <f>+Balance!D63/Balance!D64</f>
        <v>#DIV/0!</v>
      </c>
      <c r="G936" s="100">
        <v>0</v>
      </c>
      <c r="H936" s="103" t="e">
        <f>+Balance!E63/Balance!E64</f>
        <v>#DIV/0!</v>
      </c>
      <c r="J936" s="100">
        <v>0</v>
      </c>
      <c r="K936" s="103" t="e">
        <f>+Balance!F63/Balance!F64</f>
        <v>#DIV/0!</v>
      </c>
      <c r="M936" s="100">
        <v>0</v>
      </c>
      <c r="N936" s="103" t="e">
        <f>+Balance!G63/Balance!G64</f>
        <v>#DIV/0!</v>
      </c>
      <c r="P936" s="100">
        <v>0</v>
      </c>
      <c r="Q936" s="103" t="e">
        <f>+Balance!H63/Balance!H64</f>
        <v>#DIV/0!</v>
      </c>
    </row>
    <row r="937" spans="3:17" x14ac:dyDescent="0.25">
      <c r="D937" s="101"/>
      <c r="E937" s="105"/>
      <c r="G937" s="101"/>
      <c r="H937" s="105"/>
      <c r="J937" s="101"/>
      <c r="K937" s="105"/>
      <c r="M937" s="101"/>
      <c r="N937" s="105"/>
      <c r="P937" s="101"/>
      <c r="Q937" s="105"/>
    </row>
    <row r="939" spans="3:17" ht="13" customHeight="1" x14ac:dyDescent="0.3">
      <c r="C939" s="27" t="s">
        <v>173</v>
      </c>
    </row>
    <row r="945" spans="1:8" ht="19" customHeight="1" x14ac:dyDescent="0.4">
      <c r="A945" s="131" t="s">
        <v>212</v>
      </c>
      <c r="B945" s="131" t="s">
        <v>213</v>
      </c>
    </row>
    <row r="947" spans="1:8" ht="13" customHeight="1" x14ac:dyDescent="0.3">
      <c r="C947" s="120" t="s">
        <v>214</v>
      </c>
      <c r="D947" s="121"/>
      <c r="E947" s="140" t="str">
        <f>+Balance!E$8</f>
        <v>=+Balance!E$8</v>
      </c>
      <c r="F947" s="140" t="str">
        <f>+Balance!F$8</f>
        <v>=+Balance!F$8</v>
      </c>
      <c r="G947" s="140" t="str">
        <f>+Balance!G$8</f>
        <v>=+Balance!G$8</v>
      </c>
      <c r="H947" s="140" t="str">
        <f>+Balance!H$8</f>
        <v>=+Balance!H$8</v>
      </c>
    </row>
    <row r="948" spans="1:8" ht="13" customHeight="1" x14ac:dyDescent="0.3">
      <c r="C948" s="69" t="s">
        <v>215</v>
      </c>
      <c r="E948" s="122">
        <f>+Flujo!D31</f>
        <v>0</v>
      </c>
      <c r="F948" s="122">
        <f>+Flujo!E31</f>
        <v>0</v>
      </c>
      <c r="G948" s="122">
        <f>+Flujo!F31</f>
        <v>0</v>
      </c>
      <c r="H948" s="122">
        <f>+Flujo!G31</f>
        <v>0</v>
      </c>
    </row>
    <row r="949" spans="1:8" ht="13" customHeight="1" x14ac:dyDescent="0.3">
      <c r="C949" s="69" t="s">
        <v>152</v>
      </c>
      <c r="E949" s="122">
        <f>+Flujo!D38</f>
        <v>0</v>
      </c>
      <c r="F949" s="122">
        <f>+Flujo!E38</f>
        <v>0</v>
      </c>
      <c r="G949" s="122">
        <f>+Flujo!F38</f>
        <v>0</v>
      </c>
      <c r="H949" s="122">
        <f>+Flujo!G38</f>
        <v>0</v>
      </c>
    </row>
    <row r="950" spans="1:8" ht="13" customHeight="1" x14ac:dyDescent="0.3">
      <c r="C950" s="69" t="s">
        <v>156</v>
      </c>
      <c r="E950" s="122">
        <f>+Flujo!D49</f>
        <v>0</v>
      </c>
      <c r="F950" s="122">
        <f>+Flujo!E49</f>
        <v>0</v>
      </c>
      <c r="G950" s="122">
        <f>+Flujo!F49</f>
        <v>0</v>
      </c>
      <c r="H950" s="122">
        <f>+Flujo!G49</f>
        <v>0</v>
      </c>
    </row>
    <row r="951" spans="1:8" ht="13" customHeight="1" x14ac:dyDescent="0.3">
      <c r="C951" s="126" t="s">
        <v>216</v>
      </c>
      <c r="E951" s="122">
        <f>+Flujo!D51</f>
        <v>0</v>
      </c>
      <c r="F951" s="122">
        <f>+Flujo!E51</f>
        <v>0</v>
      </c>
      <c r="G951" s="122">
        <f>+Flujo!F51</f>
        <v>0</v>
      </c>
      <c r="H951" s="122">
        <f>+Flujo!G51</f>
        <v>0</v>
      </c>
    </row>
    <row r="952" spans="1:8" ht="13" customHeight="1" x14ac:dyDescent="0.3">
      <c r="C952" s="126" t="s">
        <v>217</v>
      </c>
      <c r="E952" s="122">
        <f>+Flujo!D54</f>
        <v>0</v>
      </c>
      <c r="F952" s="122">
        <f>+Flujo!E54</f>
        <v>0</v>
      </c>
      <c r="G952" s="122">
        <f>+Flujo!F54</f>
        <v>0</v>
      </c>
      <c r="H952" s="122">
        <f>+Flujo!G54</f>
        <v>0</v>
      </c>
    </row>
    <row r="953" spans="1:8" ht="13" customHeight="1" x14ac:dyDescent="0.3">
      <c r="C953" s="126" t="s">
        <v>218</v>
      </c>
      <c r="E953" s="127">
        <f>SUM(E948:E952)</f>
        <v>0</v>
      </c>
      <c r="F953" s="127">
        <f>SUM(F948:F952)</f>
        <v>0</v>
      </c>
      <c r="G953" s="127">
        <f>SUM(G948:G952)</f>
        <v>0</v>
      </c>
      <c r="H953" s="127">
        <f>SUM(H948:H952)</f>
        <v>0</v>
      </c>
    </row>
    <row r="955" spans="1:8" ht="13" customHeight="1" x14ac:dyDescent="0.3">
      <c r="C955" s="27" t="s">
        <v>173</v>
      </c>
    </row>
  </sheetData>
  <sheetProtection formatCells="0" formatColumns="0" formatRows="0" insertColumns="0" insertRows="0" insertHyperlinks="0" deleteColumns="0" deleteRows="0" sort="0" autoFilter="0" pivotTables="0"/>
  <mergeCells count="58">
    <mergeCell ref="P925:Q925"/>
    <mergeCell ref="D925:E925"/>
    <mergeCell ref="G925:H925"/>
    <mergeCell ref="J925:K925"/>
    <mergeCell ref="M925:N925"/>
    <mergeCell ref="C178:D178"/>
    <mergeCell ref="C179:D179"/>
    <mergeCell ref="C210:D210"/>
    <mergeCell ref="C211:D211"/>
    <mergeCell ref="C248:D248"/>
    <mergeCell ref="C80:D80"/>
    <mergeCell ref="C112:D112"/>
    <mergeCell ref="C113:D113"/>
    <mergeCell ref="C145:D145"/>
    <mergeCell ref="C146:D146"/>
    <mergeCell ref="C11:D11"/>
    <mergeCell ref="C12:D12"/>
    <mergeCell ref="C46:D46"/>
    <mergeCell ref="C47:D47"/>
    <mergeCell ref="C79:D79"/>
    <mergeCell ref="C249:D249"/>
    <mergeCell ref="C283:D283"/>
    <mergeCell ref="C479:D479"/>
    <mergeCell ref="C316:D316"/>
    <mergeCell ref="C317:D317"/>
    <mergeCell ref="C346:D346"/>
    <mergeCell ref="C347:D347"/>
    <mergeCell ref="C377:D377"/>
    <mergeCell ref="C378:D378"/>
    <mergeCell ref="C412:D412"/>
    <mergeCell ref="C413:D413"/>
    <mergeCell ref="C446:D446"/>
    <mergeCell ref="C447:D447"/>
    <mergeCell ref="C478:D478"/>
    <mergeCell ref="C284:D284"/>
    <mergeCell ref="C721:D721"/>
    <mergeCell ref="C517:D517"/>
    <mergeCell ref="C518:D518"/>
    <mergeCell ref="C552:D552"/>
    <mergeCell ref="C553:D553"/>
    <mergeCell ref="C587:D587"/>
    <mergeCell ref="C588:D588"/>
    <mergeCell ref="C655:D655"/>
    <mergeCell ref="C656:D656"/>
    <mergeCell ref="C687:D687"/>
    <mergeCell ref="C688:D688"/>
    <mergeCell ref="C720:D720"/>
    <mergeCell ref="C858:D858"/>
    <mergeCell ref="C891:D891"/>
    <mergeCell ref="C892:D892"/>
    <mergeCell ref="C755:D755"/>
    <mergeCell ref="C756:D756"/>
    <mergeCell ref="C819:D819"/>
    <mergeCell ref="C820:D820"/>
    <mergeCell ref="C854:D854"/>
    <mergeCell ref="C856:D856"/>
    <mergeCell ref="C787:D787"/>
    <mergeCell ref="C788:D78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8"/>
  <sheetViews>
    <sheetView zoomScale="75" zoomScaleNormal="75" workbookViewId="0">
      <pane xSplit="6" ySplit="8" topLeftCell="R9" activePane="bottomRight" state="frozen"/>
      <selection pane="topRight"/>
      <selection pane="bottomLeft"/>
      <selection pane="bottomRight"/>
    </sheetView>
  </sheetViews>
  <sheetFormatPr defaultColWidth="11.54296875" defaultRowHeight="12.5" x14ac:dyDescent="0.25"/>
  <cols>
    <col min="1" max="1" width="16.08984375" customWidth="1"/>
    <col min="2" max="5" width="14.36328125" customWidth="1"/>
    <col min="6" max="6" width="14.54296875" customWidth="1"/>
    <col min="7" max="7" width="5.90625" customWidth="1"/>
    <col min="8" max="11" width="14.36328125" customWidth="1"/>
    <col min="12" max="12" width="14.54296875" customWidth="1"/>
    <col min="13" max="13" width="4.6328125" customWidth="1"/>
    <col min="14" max="17" width="14.36328125" customWidth="1"/>
    <col min="18" max="18" width="14.54296875" customWidth="1"/>
    <col min="19" max="19" width="4.54296875" customWidth="1"/>
    <col min="20" max="23" width="14.36328125" customWidth="1"/>
    <col min="24" max="24" width="15.54296875" customWidth="1"/>
    <col min="25" max="25" width="5.54296875" customWidth="1"/>
    <col min="26" max="26" width="15.453125" customWidth="1"/>
    <col min="27" max="29" width="16" customWidth="1"/>
    <col min="30" max="30" width="15.6328125" customWidth="1"/>
  </cols>
  <sheetData>
    <row r="1" spans="1:30" ht="13" customHeight="1" x14ac:dyDescent="0.3">
      <c r="A1" s="1" t="s">
        <v>0</v>
      </c>
      <c r="B1" s="24" t="str">
        <f>+Balance!C1</f>
        <v>Mi empresa</v>
      </c>
    </row>
    <row r="2" spans="1:30" ht="13" customHeight="1" x14ac:dyDescent="0.3">
      <c r="A2" s="1" t="s">
        <v>2</v>
      </c>
      <c r="B2" s="24" t="str">
        <f>+Balance!C2</f>
        <v>Aquí se anota el identificador de la empresa</v>
      </c>
    </row>
    <row r="3" spans="1:30" ht="13" customHeight="1" x14ac:dyDescent="0.3">
      <c r="A3" s="1" t="s">
        <v>4</v>
      </c>
      <c r="B3" s="24" t="str">
        <f>+Balance!C3</f>
        <v>Aquí se anota la direccion de la empresa</v>
      </c>
    </row>
    <row r="4" spans="1:30" ht="13" customHeight="1" x14ac:dyDescent="0.3">
      <c r="A4" s="1" t="s">
        <v>6</v>
      </c>
      <c r="B4" s="24" t="str">
        <f>+Balance!C4</f>
        <v>CLP</v>
      </c>
    </row>
    <row r="6" spans="1:30" ht="13" customHeight="1" x14ac:dyDescent="0.3">
      <c r="A6" s="24" t="s">
        <v>219</v>
      </c>
    </row>
    <row r="7" spans="1:30" x14ac:dyDescent="0.25">
      <c r="A7" s="29"/>
    </row>
    <row r="8" spans="1:30" ht="13" customHeight="1" x14ac:dyDescent="0.3">
      <c r="A8" s="129" t="s">
        <v>220</v>
      </c>
      <c r="B8" s="142" t="str">
        <f>+Balance!D8</f>
        <v>Jun_16</v>
      </c>
      <c r="C8" s="143" t="str">
        <f>+Balance!E8</f>
        <v>Jun17</v>
      </c>
      <c r="D8" s="143" t="str">
        <f>+Balance!F8</f>
        <v>Jun18</v>
      </c>
      <c r="E8" s="143" t="str">
        <f>+Balance!G8</f>
        <v>Jun19</v>
      </c>
      <c r="F8" s="144" t="str">
        <f>+Balance!H8</f>
        <v>Jun20</v>
      </c>
      <c r="G8" s="143"/>
      <c r="H8" s="142" t="str">
        <f>+B8</f>
        <v>Jun_16</v>
      </c>
      <c r="I8" s="143" t="str">
        <f>+C8</f>
        <v>Jun17</v>
      </c>
      <c r="J8" s="143" t="str">
        <f>+D8</f>
        <v>Jun18</v>
      </c>
      <c r="K8" s="143" t="str">
        <f>+E8</f>
        <v>Jun19</v>
      </c>
      <c r="L8" s="144" t="str">
        <f>+F8</f>
        <v>Jun20</v>
      </c>
      <c r="M8" s="143"/>
      <c r="N8" s="142" t="str">
        <f>+H8</f>
        <v>Jun_16</v>
      </c>
      <c r="O8" s="143" t="str">
        <f>+I8</f>
        <v>Jun17</v>
      </c>
      <c r="P8" s="143" t="str">
        <f>+J8</f>
        <v>Jun18</v>
      </c>
      <c r="Q8" s="143" t="str">
        <f>+K8</f>
        <v>Jun19</v>
      </c>
      <c r="R8" s="144" t="str">
        <f>+L8</f>
        <v>Jun20</v>
      </c>
      <c r="S8" s="143"/>
      <c r="T8" s="142" t="str">
        <f>+N8</f>
        <v>Jun_16</v>
      </c>
      <c r="U8" s="143" t="str">
        <f>+O8</f>
        <v>Jun17</v>
      </c>
      <c r="V8" s="143" t="str">
        <f>+P8</f>
        <v>Jun18</v>
      </c>
      <c r="W8" s="143" t="str">
        <f>+Q8</f>
        <v>Jun19</v>
      </c>
      <c r="X8" s="144" t="str">
        <f>+R8</f>
        <v>Jun20</v>
      </c>
      <c r="Y8" s="143"/>
      <c r="Z8" s="142" t="str">
        <f>+T8</f>
        <v>Jun_16</v>
      </c>
      <c r="AA8" s="143" t="str">
        <f>+U8</f>
        <v>Jun17</v>
      </c>
      <c r="AB8" s="143" t="str">
        <f>+V8</f>
        <v>Jun18</v>
      </c>
      <c r="AC8" s="143" t="str">
        <f>+W8</f>
        <v>Jun19</v>
      </c>
      <c r="AD8" s="144" t="str">
        <f>+X8</f>
        <v>Jun20</v>
      </c>
    </row>
    <row r="9" spans="1:30" ht="13" customHeight="1" x14ac:dyDescent="0.3">
      <c r="A9" s="69"/>
      <c r="B9" s="70"/>
      <c r="C9" s="70"/>
      <c r="D9" s="70"/>
      <c r="E9" s="70"/>
      <c r="F9" s="70"/>
      <c r="G9" s="69"/>
      <c r="H9" s="70"/>
      <c r="I9" s="70"/>
      <c r="J9" s="70"/>
      <c r="K9" s="70"/>
      <c r="L9" s="70"/>
      <c r="M9" s="69"/>
      <c r="N9" s="70"/>
      <c r="O9" s="70"/>
      <c r="P9" s="70"/>
      <c r="Q9" s="70"/>
      <c r="R9" s="70"/>
      <c r="S9" s="69"/>
      <c r="T9" s="70"/>
      <c r="U9" s="70"/>
      <c r="V9" s="70"/>
      <c r="W9" s="70"/>
      <c r="X9" s="70"/>
      <c r="Y9" s="69"/>
      <c r="Z9" s="70"/>
      <c r="AA9" s="70"/>
    </row>
    <row r="10" spans="1:30" ht="13" customHeight="1" x14ac:dyDescent="0.3">
      <c r="N10" s="30"/>
      <c r="O10" s="30"/>
      <c r="P10" s="30"/>
      <c r="Q10" s="30"/>
      <c r="R10" s="30"/>
      <c r="S10" s="30"/>
      <c r="T10" s="90" t="s">
        <v>182</v>
      </c>
      <c r="U10" s="90" t="s">
        <v>182</v>
      </c>
      <c r="V10" s="90" t="s">
        <v>182</v>
      </c>
      <c r="W10" s="90" t="s">
        <v>182</v>
      </c>
      <c r="X10" s="91" t="s">
        <v>182</v>
      </c>
      <c r="Y10" s="30"/>
      <c r="Z10" s="30"/>
      <c r="AA10" s="30"/>
    </row>
    <row r="11" spans="1:30" x14ac:dyDescent="0.25">
      <c r="S11" s="30"/>
      <c r="T11" s="73">
        <f>+Resultado!D10</f>
        <v>0</v>
      </c>
      <c r="U11" s="73">
        <f>+Resultado!E10</f>
        <v>0</v>
      </c>
      <c r="V11" s="73">
        <f>+Resultado!F10</f>
        <v>0</v>
      </c>
      <c r="W11" s="73">
        <f>+Resultado!G10</f>
        <v>0</v>
      </c>
      <c r="X11" s="74">
        <f>+Resultado!H10</f>
        <v>0</v>
      </c>
      <c r="Y11" s="30"/>
      <c r="Z11" s="30"/>
      <c r="AA11" s="30"/>
    </row>
    <row r="12" spans="1:30" x14ac:dyDescent="0.25">
      <c r="S12" s="30"/>
      <c r="T12" s="30"/>
      <c r="U12" s="30"/>
      <c r="V12" s="30"/>
      <c r="W12" s="30"/>
      <c r="X12" s="30"/>
      <c r="Y12" s="30"/>
      <c r="Z12" s="30"/>
      <c r="AA12" s="30"/>
    </row>
    <row r="13" spans="1:30" ht="13" customHeight="1" x14ac:dyDescent="0.3">
      <c r="N13" s="86" t="s">
        <v>221</v>
      </c>
      <c r="O13" s="86" t="s">
        <v>221</v>
      </c>
      <c r="P13" s="86" t="s">
        <v>221</v>
      </c>
      <c r="Q13" s="86" t="s">
        <v>221</v>
      </c>
      <c r="R13" s="87" t="s">
        <v>221</v>
      </c>
      <c r="S13" s="30"/>
      <c r="T13" s="30"/>
      <c r="U13" s="30"/>
      <c r="V13" s="30"/>
      <c r="W13" s="30"/>
      <c r="X13" s="30"/>
      <c r="Y13" s="30"/>
      <c r="Z13" s="90" t="s">
        <v>184</v>
      </c>
      <c r="AA13" s="90" t="s">
        <v>184</v>
      </c>
      <c r="AB13" s="90" t="s">
        <v>184</v>
      </c>
      <c r="AC13" s="90" t="s">
        <v>184</v>
      </c>
      <c r="AD13" s="91" t="s">
        <v>184</v>
      </c>
    </row>
    <row r="14" spans="1:30" ht="13" customHeight="1" x14ac:dyDescent="0.3">
      <c r="N14" s="88" t="s">
        <v>222</v>
      </c>
      <c r="O14" s="88" t="s">
        <v>222</v>
      </c>
      <c r="P14" s="88" t="s">
        <v>222</v>
      </c>
      <c r="Q14" s="88" t="s">
        <v>222</v>
      </c>
      <c r="R14" s="89" t="s">
        <v>222</v>
      </c>
      <c r="S14" s="30"/>
      <c r="Y14" s="30"/>
      <c r="Z14" s="73">
        <f>+Resultado!D11</f>
        <v>0</v>
      </c>
      <c r="AA14" s="73">
        <f>+Resultado!E11</f>
        <v>0</v>
      </c>
      <c r="AB14" s="73">
        <f>+Resultado!F11</f>
        <v>0</v>
      </c>
      <c r="AC14" s="73">
        <f>+Resultado!G11</f>
        <v>0</v>
      </c>
      <c r="AD14" s="74">
        <f>+Resultado!H11</f>
        <v>0</v>
      </c>
    </row>
    <row r="15" spans="1:30" x14ac:dyDescent="0.25">
      <c r="N15" s="73">
        <f>+T11+T18</f>
        <v>0</v>
      </c>
      <c r="O15" s="73">
        <f>+U11+U18</f>
        <v>0</v>
      </c>
      <c r="P15" s="73">
        <f>+V11+V18</f>
        <v>0</v>
      </c>
      <c r="Q15" s="73">
        <f>+W11+W18</f>
        <v>0</v>
      </c>
      <c r="R15" s="74">
        <f>+X11+X18</f>
        <v>0</v>
      </c>
      <c r="S15" s="30"/>
      <c r="Y15" s="30"/>
      <c r="Z15" s="30"/>
      <c r="AA15" s="30"/>
      <c r="AB15" s="30"/>
      <c r="AC15" s="30"/>
      <c r="AD15" s="30"/>
    </row>
    <row r="16" spans="1:30" ht="13" customHeight="1" x14ac:dyDescent="0.3">
      <c r="H16" s="81" t="s">
        <v>223</v>
      </c>
      <c r="I16" s="81" t="s">
        <v>223</v>
      </c>
      <c r="J16" s="81" t="s">
        <v>223</v>
      </c>
      <c r="K16" s="81" t="s">
        <v>223</v>
      </c>
      <c r="L16" s="82" t="s">
        <v>223</v>
      </c>
      <c r="S16" s="30"/>
      <c r="T16" s="86" t="s">
        <v>224</v>
      </c>
      <c r="U16" s="86" t="s">
        <v>224</v>
      </c>
      <c r="V16" s="86" t="s">
        <v>224</v>
      </c>
      <c r="W16" s="86" t="s">
        <v>224</v>
      </c>
      <c r="X16" s="87" t="s">
        <v>224</v>
      </c>
      <c r="Y16" s="30"/>
      <c r="Z16" s="90" t="s">
        <v>225</v>
      </c>
      <c r="AA16" s="90" t="s">
        <v>225</v>
      </c>
      <c r="AB16" s="90" t="s">
        <v>225</v>
      </c>
      <c r="AC16" s="90" t="s">
        <v>225</v>
      </c>
      <c r="AD16" s="91" t="s">
        <v>225</v>
      </c>
    </row>
    <row r="17" spans="1:30" ht="13" customHeight="1" x14ac:dyDescent="0.3">
      <c r="H17" s="83" t="s">
        <v>221</v>
      </c>
      <c r="I17" s="83" t="s">
        <v>221</v>
      </c>
      <c r="J17" s="83" t="s">
        <v>221</v>
      </c>
      <c r="K17" s="83" t="s">
        <v>221</v>
      </c>
      <c r="L17" s="84" t="s">
        <v>221</v>
      </c>
      <c r="S17" s="30"/>
      <c r="T17" s="88" t="s">
        <v>222</v>
      </c>
      <c r="U17" s="88" t="s">
        <v>222</v>
      </c>
      <c r="V17" s="88" t="s">
        <v>222</v>
      </c>
      <c r="W17" s="88" t="s">
        <v>222</v>
      </c>
      <c r="X17" s="89" t="s">
        <v>222</v>
      </c>
      <c r="Y17" s="30"/>
      <c r="Z17" s="73">
        <f>+Resultado!D19+Resultado!D23+Resultado!D25+Resultado!D26</f>
        <v>0</v>
      </c>
      <c r="AA17" s="73">
        <f>+Resultado!E19+Resultado!E23+Resultado!E25+Resultado!E26</f>
        <v>0</v>
      </c>
      <c r="AB17" s="73">
        <f>+Resultado!F19+Resultado!F23+Resultado!F25+Resultado!F26</f>
        <v>0</v>
      </c>
      <c r="AC17" s="73">
        <f>+Resultado!G19+Resultado!G23+Resultado!G25+Resultado!G26</f>
        <v>0</v>
      </c>
      <c r="AD17" s="74">
        <f>+Resultado!H19+Resultado!H23+Resultado!H25+Resultado!H26</f>
        <v>0</v>
      </c>
    </row>
    <row r="18" spans="1:30" x14ac:dyDescent="0.25">
      <c r="H18" s="75" t="e">
        <f>+N15/N20</f>
        <v>#DIV/0!</v>
      </c>
      <c r="I18" s="75" t="e">
        <f>+O15/O20</f>
        <v>#DIV/0!</v>
      </c>
      <c r="J18" s="75" t="e">
        <f>+P15/P20</f>
        <v>#DIV/0!</v>
      </c>
      <c r="K18" s="75" t="e">
        <f>+Q15/Q20</f>
        <v>#DIV/0!</v>
      </c>
      <c r="L18" s="76" t="e">
        <f>+R15/R20</f>
        <v>#DIV/0!</v>
      </c>
      <c r="N18" s="30"/>
      <c r="O18" s="30"/>
      <c r="P18" s="30"/>
      <c r="Q18" s="30"/>
      <c r="R18" s="30"/>
      <c r="S18" s="30"/>
      <c r="T18" s="73">
        <f>+Z14+Z17+Z20</f>
        <v>0</v>
      </c>
      <c r="U18" s="73">
        <f>+AA14+AA17+AA20</f>
        <v>0</v>
      </c>
      <c r="V18" s="73">
        <f>+AB14+AB17+AB20</f>
        <v>0</v>
      </c>
      <c r="W18" s="73">
        <f>+AC14+AC17+AC20</f>
        <v>0</v>
      </c>
      <c r="X18" s="74">
        <f>+AD14+AD17+AD20</f>
        <v>0</v>
      </c>
      <c r="Y18" s="30"/>
      <c r="Z18" s="30"/>
      <c r="AA18" s="30"/>
      <c r="AB18" s="30"/>
      <c r="AC18" s="30"/>
      <c r="AD18" s="30"/>
    </row>
    <row r="19" spans="1:30" ht="13" customHeight="1" x14ac:dyDescent="0.3">
      <c r="G19" s="77"/>
      <c r="N19" s="90" t="s">
        <v>182</v>
      </c>
      <c r="O19" s="90" t="s">
        <v>182</v>
      </c>
      <c r="P19" s="90" t="s">
        <v>182</v>
      </c>
      <c r="Q19" s="90" t="s">
        <v>182</v>
      </c>
      <c r="R19" s="91" t="s">
        <v>182</v>
      </c>
      <c r="S19" s="30"/>
      <c r="T19" s="30"/>
      <c r="U19" s="30"/>
      <c r="V19" s="30"/>
      <c r="W19" s="30"/>
      <c r="X19" s="30"/>
      <c r="Y19" s="30"/>
      <c r="Z19" s="90" t="s">
        <v>226</v>
      </c>
      <c r="AA19" s="90" t="s">
        <v>226</v>
      </c>
      <c r="AB19" s="90" t="s">
        <v>226</v>
      </c>
      <c r="AC19" s="90" t="s">
        <v>226</v>
      </c>
      <c r="AD19" s="91" t="s">
        <v>226</v>
      </c>
    </row>
    <row r="20" spans="1:30" x14ac:dyDescent="0.25">
      <c r="N20" s="73">
        <f>+T11</f>
        <v>0</v>
      </c>
      <c r="O20" s="73">
        <f>+U11</f>
        <v>0</v>
      </c>
      <c r="P20" s="73">
        <f>+V11</f>
        <v>0</v>
      </c>
      <c r="Q20" s="73">
        <f>+W11</f>
        <v>0</v>
      </c>
      <c r="R20" s="74">
        <f>+X11</f>
        <v>0</v>
      </c>
      <c r="S20" s="30"/>
      <c r="T20" s="30"/>
      <c r="U20" s="30"/>
      <c r="V20" s="30"/>
      <c r="W20" s="30"/>
      <c r="X20" s="30"/>
      <c r="Y20" s="30"/>
      <c r="Z20" s="73">
        <f>+Resultado!D15</f>
        <v>0</v>
      </c>
      <c r="AA20" s="73">
        <f>+Resultado!E15</f>
        <v>0</v>
      </c>
      <c r="AB20" s="73">
        <f>+Resultado!F15</f>
        <v>0</v>
      </c>
      <c r="AC20" s="73">
        <f>+Resultado!G15</f>
        <v>0</v>
      </c>
      <c r="AD20" s="74">
        <f>+Resultado!H15</f>
        <v>0</v>
      </c>
    </row>
    <row r="21" spans="1:30" x14ac:dyDescent="0.25"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 ht="13" customHeight="1" x14ac:dyDescent="0.3">
      <c r="A22" s="80" t="s">
        <v>227</v>
      </c>
      <c r="B22" s="130" t="e">
        <f>+H18*H27</f>
        <v>#DIV/0!</v>
      </c>
      <c r="C22" s="130" t="e">
        <f>+I18*I27</f>
        <v>#DIV/0!</v>
      </c>
      <c r="D22" s="130" t="e">
        <f>+J18*J27</f>
        <v>#DIV/0!</v>
      </c>
      <c r="E22" s="130" t="e">
        <f>+K18*K27</f>
        <v>#DIV/0!</v>
      </c>
      <c r="F22" s="130" t="e">
        <f>+L18*L27</f>
        <v>#DIV/0!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 ht="13" customHeight="1" x14ac:dyDescent="0.3">
      <c r="N23" s="90" t="s">
        <v>182</v>
      </c>
      <c r="O23" s="90" t="s">
        <v>182</v>
      </c>
      <c r="P23" s="90" t="s">
        <v>182</v>
      </c>
      <c r="Q23" s="90" t="s">
        <v>182</v>
      </c>
      <c r="R23" s="91" t="s">
        <v>182</v>
      </c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 ht="13" customHeight="1" x14ac:dyDescent="0.3">
      <c r="N24" s="73">
        <f>+T11</f>
        <v>0</v>
      </c>
      <c r="O24" s="73">
        <f>+U11</f>
        <v>0</v>
      </c>
      <c r="P24" s="73">
        <f>+V11</f>
        <v>0</v>
      </c>
      <c r="Q24" s="73">
        <f>+W11</f>
        <v>0</v>
      </c>
      <c r="R24" s="74">
        <f>+X11</f>
        <v>0</v>
      </c>
      <c r="S24" s="30"/>
      <c r="T24" s="30"/>
      <c r="U24" s="30"/>
      <c r="V24" s="30"/>
      <c r="W24" s="30"/>
      <c r="X24" s="30"/>
      <c r="Y24" s="30"/>
      <c r="Z24" s="90" t="s">
        <v>228</v>
      </c>
      <c r="AA24" s="90" t="s">
        <v>228</v>
      </c>
      <c r="AB24" s="90" t="s">
        <v>228</v>
      </c>
      <c r="AC24" s="90" t="s">
        <v>228</v>
      </c>
      <c r="AD24" s="91" t="s">
        <v>228</v>
      </c>
    </row>
    <row r="25" spans="1:30" x14ac:dyDescent="0.25"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73">
        <f>+Balance!D10+Balance!D13+Balance!D14+Balance!D17</f>
        <v>0</v>
      </c>
      <c r="AA25" s="73">
        <f>+Balance!E10+Balance!E13+Balance!E14+Balance!E17</f>
        <v>0</v>
      </c>
      <c r="AB25" s="73">
        <f>+Balance!F10+Balance!F13+Balance!F14+Balance!F17</f>
        <v>0</v>
      </c>
      <c r="AC25" s="73">
        <f>+Balance!G10+Balance!G13+Balance!G14+Balance!G17</f>
        <v>0</v>
      </c>
      <c r="AD25" s="74">
        <f>+Balance!H10+Balance!H13+Balance!H14+Balance!H17</f>
        <v>0</v>
      </c>
    </row>
    <row r="26" spans="1:30" ht="13" customHeight="1" x14ac:dyDescent="0.3">
      <c r="H26" s="85" t="s">
        <v>229</v>
      </c>
      <c r="I26" s="85" t="s">
        <v>229</v>
      </c>
      <c r="J26" s="85" t="s">
        <v>229</v>
      </c>
      <c r="K26" s="85" t="s">
        <v>229</v>
      </c>
      <c r="L26" s="80" t="s">
        <v>229</v>
      </c>
      <c r="N26" s="30"/>
      <c r="O26" s="30"/>
      <c r="P26" s="30"/>
      <c r="Q26" s="30"/>
      <c r="R26" s="30"/>
      <c r="S26" s="30"/>
      <c r="T26" s="86" t="s">
        <v>230</v>
      </c>
      <c r="U26" s="86" t="s">
        <v>230</v>
      </c>
      <c r="V26" s="86" t="s">
        <v>230</v>
      </c>
      <c r="W26" s="86" t="s">
        <v>230</v>
      </c>
      <c r="X26" s="87" t="s">
        <v>230</v>
      </c>
      <c r="Y26" s="30"/>
      <c r="Z26" s="30"/>
      <c r="AA26" s="30"/>
      <c r="AB26" s="30"/>
      <c r="AC26" s="30"/>
      <c r="AD26" s="30"/>
    </row>
    <row r="27" spans="1:30" ht="13" customHeight="1" x14ac:dyDescent="0.3">
      <c r="H27" s="75" t="e">
        <f>+N24/N32</f>
        <v>#DIV/0!</v>
      </c>
      <c r="I27" s="75" t="e">
        <f>+O24/O32</f>
        <v>#DIV/0!</v>
      </c>
      <c r="J27" s="75" t="e">
        <f>+P24/P32</f>
        <v>#DIV/0!</v>
      </c>
      <c r="K27" s="75" t="e">
        <f>+Q24/Q32</f>
        <v>#DIV/0!</v>
      </c>
      <c r="L27" s="76" t="e">
        <f>+R24/R32</f>
        <v>#DIV/0!</v>
      </c>
      <c r="N27" s="30"/>
      <c r="O27" s="30"/>
      <c r="P27" s="30"/>
      <c r="Q27" s="30"/>
      <c r="R27" s="30"/>
      <c r="S27" s="30"/>
      <c r="T27" s="88" t="s">
        <v>231</v>
      </c>
      <c r="U27" s="88" t="s">
        <v>231</v>
      </c>
      <c r="V27" s="88" t="s">
        <v>231</v>
      </c>
      <c r="W27" s="88" t="s">
        <v>231</v>
      </c>
      <c r="X27" s="89" t="s">
        <v>231</v>
      </c>
      <c r="Y27" s="30"/>
      <c r="Z27" s="90" t="s">
        <v>232</v>
      </c>
      <c r="AA27" s="90" t="s">
        <v>232</v>
      </c>
      <c r="AB27" s="90" t="s">
        <v>232</v>
      </c>
      <c r="AC27" s="90" t="s">
        <v>232</v>
      </c>
      <c r="AD27" s="91" t="s">
        <v>232</v>
      </c>
    </row>
    <row r="28" spans="1:30" x14ac:dyDescent="0.25">
      <c r="N28" s="30"/>
      <c r="O28" s="30"/>
      <c r="P28" s="30"/>
      <c r="Q28" s="30"/>
      <c r="R28" s="30"/>
      <c r="S28" s="30"/>
      <c r="T28" s="73">
        <f>+Z25+Z28+Z31</f>
        <v>0</v>
      </c>
      <c r="U28" s="73">
        <f>+AA25+AA28+AA31</f>
        <v>0</v>
      </c>
      <c r="V28" s="73">
        <f>+AB25+AB28+AB31</f>
        <v>0</v>
      </c>
      <c r="W28" s="73">
        <f>+AC25+AC28+AC31</f>
        <v>0</v>
      </c>
      <c r="X28" s="74">
        <f>+AD25+AD28+AD31</f>
        <v>0</v>
      </c>
      <c r="Y28" s="30"/>
      <c r="Z28" s="73">
        <f>+Balance!D11</f>
        <v>0</v>
      </c>
      <c r="AA28" s="73">
        <f>+Balance!E11</f>
        <v>0</v>
      </c>
      <c r="AB28" s="73">
        <f>+Balance!F11</f>
        <v>0</v>
      </c>
      <c r="AC28" s="73">
        <f>+Balance!G11</f>
        <v>0</v>
      </c>
      <c r="AD28" s="74">
        <f>+Balance!H11</f>
        <v>0</v>
      </c>
    </row>
    <row r="29" spans="1:30" x14ac:dyDescent="0.25"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 ht="13" customHeight="1" x14ac:dyDescent="0.3">
      <c r="N30" s="86" t="s">
        <v>230</v>
      </c>
      <c r="O30" s="86" t="s">
        <v>230</v>
      </c>
      <c r="P30" s="86" t="s">
        <v>230</v>
      </c>
      <c r="Q30" s="86" t="s">
        <v>230</v>
      </c>
      <c r="R30" s="87" t="s">
        <v>230</v>
      </c>
      <c r="S30" s="30"/>
      <c r="T30" s="30"/>
      <c r="U30" s="30"/>
      <c r="V30" s="30"/>
      <c r="W30" s="30"/>
      <c r="X30" s="30"/>
      <c r="Y30" s="30"/>
      <c r="Z30" s="71" t="s">
        <v>233</v>
      </c>
      <c r="AA30" s="71" t="s">
        <v>233</v>
      </c>
      <c r="AB30" s="71" t="s">
        <v>233</v>
      </c>
      <c r="AC30" s="71" t="s">
        <v>233</v>
      </c>
      <c r="AD30" s="72" t="s">
        <v>233</v>
      </c>
    </row>
    <row r="31" spans="1:30" ht="13" customHeight="1" x14ac:dyDescent="0.3">
      <c r="N31" s="88" t="s">
        <v>222</v>
      </c>
      <c r="O31" s="88" t="s">
        <v>222</v>
      </c>
      <c r="P31" s="88" t="s">
        <v>222</v>
      </c>
      <c r="Q31" s="88" t="s">
        <v>222</v>
      </c>
      <c r="R31" s="89" t="s">
        <v>222</v>
      </c>
      <c r="S31" s="30"/>
      <c r="T31" s="30"/>
      <c r="U31" s="30"/>
      <c r="V31" s="30"/>
      <c r="W31" s="30"/>
      <c r="X31" s="30"/>
      <c r="Y31" s="30"/>
      <c r="Z31" s="73">
        <f>+Balance!D15+Balance!D16</f>
        <v>0</v>
      </c>
      <c r="AA31" s="73">
        <f>+Balance!E15+Balance!E16</f>
        <v>0</v>
      </c>
      <c r="AB31" s="73">
        <f>+Balance!F15+Balance!F16</f>
        <v>0</v>
      </c>
      <c r="AC31" s="73">
        <f>+Balance!G15+Balance!G16</f>
        <v>0</v>
      </c>
      <c r="AD31" s="74">
        <f>+Balance!H15+Balance!H16</f>
        <v>0</v>
      </c>
    </row>
    <row r="32" spans="1:30" x14ac:dyDescent="0.25">
      <c r="N32" s="73">
        <f>+T28+T36</f>
        <v>0</v>
      </c>
      <c r="O32" s="73">
        <f>+U28+U36</f>
        <v>0</v>
      </c>
      <c r="P32" s="73">
        <f>+V28+V36</f>
        <v>0</v>
      </c>
      <c r="Q32" s="73">
        <f>+W28+W36</f>
        <v>0</v>
      </c>
      <c r="R32" s="74">
        <f>+X28+X36</f>
        <v>0</v>
      </c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spans="14:27" x14ac:dyDescent="0.25"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4:27" ht="13" customHeight="1" x14ac:dyDescent="0.3">
      <c r="N34" s="30"/>
      <c r="O34" s="30"/>
      <c r="P34" s="30"/>
      <c r="Q34" s="30"/>
      <c r="R34" s="30"/>
      <c r="S34" s="30"/>
      <c r="T34" s="86" t="s">
        <v>230</v>
      </c>
      <c r="U34" s="86" t="s">
        <v>230</v>
      </c>
      <c r="V34" s="86" t="s">
        <v>230</v>
      </c>
      <c r="W34" s="86" t="s">
        <v>230</v>
      </c>
      <c r="X34" s="87" t="s">
        <v>230</v>
      </c>
      <c r="Y34" s="30"/>
      <c r="Z34" s="30"/>
      <c r="AA34" s="30"/>
    </row>
    <row r="35" spans="14:27" ht="13" customHeight="1" x14ac:dyDescent="0.3">
      <c r="N35" s="30"/>
      <c r="O35" s="30"/>
      <c r="P35" s="30"/>
      <c r="Q35" s="30"/>
      <c r="R35" s="30"/>
      <c r="S35" s="30"/>
      <c r="T35" s="88" t="s">
        <v>234</v>
      </c>
      <c r="U35" s="88" t="s">
        <v>234</v>
      </c>
      <c r="V35" s="88" t="s">
        <v>234</v>
      </c>
      <c r="W35" s="88" t="s">
        <v>234</v>
      </c>
      <c r="X35" s="89" t="s">
        <v>234</v>
      </c>
      <c r="Y35" s="30"/>
      <c r="Z35" s="30"/>
      <c r="AA35" s="30"/>
    </row>
    <row r="36" spans="14:27" x14ac:dyDescent="0.25">
      <c r="N36" s="30"/>
      <c r="O36" s="30"/>
      <c r="P36" s="30"/>
      <c r="Q36" s="30"/>
      <c r="R36" s="30"/>
      <c r="S36" s="30"/>
      <c r="T36" s="73">
        <f>+Balance!D29</f>
        <v>0</v>
      </c>
      <c r="U36" s="73">
        <f>+Balance!E29</f>
        <v>0</v>
      </c>
      <c r="V36" s="73">
        <f>+Balance!F29</f>
        <v>0</v>
      </c>
      <c r="W36" s="73">
        <f>+Balance!G29</f>
        <v>0</v>
      </c>
      <c r="X36" s="74">
        <f>+Balance!H29</f>
        <v>0</v>
      </c>
      <c r="Y36" s="30"/>
      <c r="Z36" s="30"/>
      <c r="AA36" s="30"/>
    </row>
    <row r="37" spans="14:27" x14ac:dyDescent="0.25"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4:27" x14ac:dyDescent="0.25"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56"/>
  <sheetViews>
    <sheetView zoomScale="75" zoomScaleNormal="75" workbookViewId="0">
      <pane xSplit="6" ySplit="8" topLeftCell="G15" activePane="bottomRight" state="frozen"/>
      <selection pane="topRight"/>
      <selection pane="bottomLeft"/>
      <selection pane="bottomRight"/>
    </sheetView>
  </sheetViews>
  <sheetFormatPr defaultColWidth="11.54296875" defaultRowHeight="12.5" x14ac:dyDescent="0.25"/>
  <cols>
    <col min="2" max="5" width="14.36328125" customWidth="1"/>
    <col min="6" max="6" width="14.54296875" customWidth="1"/>
    <col min="7" max="7" width="5.6328125" customWidth="1"/>
    <col min="8" max="12" width="14.36328125" customWidth="1"/>
    <col min="13" max="13" width="14.54296875" customWidth="1"/>
    <col min="14" max="14" width="4.54296875" customWidth="1"/>
    <col min="15" max="18" width="14.36328125" customWidth="1"/>
    <col min="19" max="19" width="14.54296875" customWidth="1"/>
    <col min="20" max="20" width="5.6328125" customWidth="1"/>
    <col min="21" max="24" width="14.36328125" customWidth="1"/>
    <col min="25" max="25" width="14.54296875" customWidth="1"/>
    <col min="26" max="26" width="5.08984375" customWidth="1"/>
    <col min="27" max="30" width="14.36328125" customWidth="1"/>
    <col min="31" max="31" width="14.54296875" customWidth="1"/>
    <col min="32" max="32" width="6.08984375" customWidth="1"/>
    <col min="33" max="37" width="15.90625" customWidth="1"/>
    <col min="38" max="38" width="9.36328125" customWidth="1"/>
  </cols>
  <sheetData>
    <row r="1" spans="1:37" ht="13" customHeight="1" x14ac:dyDescent="0.3">
      <c r="A1" s="1" t="s">
        <v>0</v>
      </c>
      <c r="B1" s="24" t="str">
        <f>+Balance!C1</f>
        <v>Mi empresa</v>
      </c>
    </row>
    <row r="2" spans="1:37" ht="13" customHeight="1" x14ac:dyDescent="0.3">
      <c r="A2" s="1" t="s">
        <v>2</v>
      </c>
      <c r="B2" s="24" t="str">
        <f>+Balance!C2</f>
        <v>Aquí se anota el identificador de la empresa</v>
      </c>
    </row>
    <row r="3" spans="1:37" ht="13" customHeight="1" x14ac:dyDescent="0.3">
      <c r="A3" s="1" t="s">
        <v>4</v>
      </c>
      <c r="B3" s="24" t="str">
        <f>+Balance!C3</f>
        <v>Aquí se anota la direccion de la empresa</v>
      </c>
    </row>
    <row r="4" spans="1:37" ht="13" customHeight="1" x14ac:dyDescent="0.3">
      <c r="A4" s="1" t="s">
        <v>6</v>
      </c>
      <c r="B4" s="24" t="str">
        <f>+Balance!C4</f>
        <v>CLP</v>
      </c>
    </row>
    <row r="6" spans="1:37" ht="13" customHeight="1" x14ac:dyDescent="0.3">
      <c r="A6" s="24" t="s">
        <v>139</v>
      </c>
    </row>
    <row r="7" spans="1:37" x14ac:dyDescent="0.25">
      <c r="A7" s="29"/>
    </row>
    <row r="8" spans="1:37" ht="13" customHeight="1" x14ac:dyDescent="0.3">
      <c r="A8" s="128" t="s">
        <v>220</v>
      </c>
      <c r="B8" s="142" t="str">
        <f>+Balance!D8</f>
        <v>Jun_16</v>
      </c>
      <c r="C8" s="143" t="str">
        <f>+Balance!E8</f>
        <v>Jun17</v>
      </c>
      <c r="D8" s="143" t="str">
        <f>+Balance!F8</f>
        <v>Jun18</v>
      </c>
      <c r="E8" s="143" t="str">
        <f>+Balance!G8</f>
        <v>Jun19</v>
      </c>
      <c r="F8" s="144" t="str">
        <f>+Balance!H8</f>
        <v>Jun20</v>
      </c>
      <c r="G8" s="143"/>
      <c r="H8" s="145" t="s">
        <v>220</v>
      </c>
      <c r="I8" s="142" t="str">
        <f>+B8</f>
        <v>Jun_16</v>
      </c>
      <c r="J8" s="143" t="str">
        <f>+C8</f>
        <v>Jun17</v>
      </c>
      <c r="K8" s="143" t="str">
        <f>+D8</f>
        <v>Jun18</v>
      </c>
      <c r="L8" s="143" t="str">
        <f>+E8</f>
        <v>Jun19</v>
      </c>
      <c r="M8" s="144" t="str">
        <f>+F8</f>
        <v>Jun20</v>
      </c>
      <c r="N8" s="143"/>
      <c r="O8" s="142" t="str">
        <f>+I8</f>
        <v>Jun_16</v>
      </c>
      <c r="P8" s="143" t="str">
        <f>+J8</f>
        <v>Jun17</v>
      </c>
      <c r="Q8" s="143" t="str">
        <f>+K8</f>
        <v>Jun18</v>
      </c>
      <c r="R8" s="143" t="str">
        <f>+L8</f>
        <v>Jun19</v>
      </c>
      <c r="S8" s="144" t="str">
        <f>+M8</f>
        <v>Jun20</v>
      </c>
      <c r="T8" s="143"/>
      <c r="U8" s="142" t="str">
        <f>+O8</f>
        <v>Jun_16</v>
      </c>
      <c r="V8" s="143" t="str">
        <f>+P8</f>
        <v>Jun17</v>
      </c>
      <c r="W8" s="143" t="str">
        <f>+Q8</f>
        <v>Jun18</v>
      </c>
      <c r="X8" s="143" t="str">
        <f>+R8</f>
        <v>Jun19</v>
      </c>
      <c r="Y8" s="144" t="str">
        <f>+S8</f>
        <v>Jun20</v>
      </c>
      <c r="Z8" s="143"/>
      <c r="AA8" s="142" t="str">
        <f>+U8</f>
        <v>Jun_16</v>
      </c>
      <c r="AB8" s="143" t="str">
        <f>+V8</f>
        <v>Jun17</v>
      </c>
      <c r="AC8" s="143" t="str">
        <f>+W8</f>
        <v>Jun18</v>
      </c>
      <c r="AD8" s="143" t="str">
        <f>+X8</f>
        <v>Jun19</v>
      </c>
      <c r="AE8" s="144" t="str">
        <f>+Y8</f>
        <v>Jun20</v>
      </c>
      <c r="AF8" s="143"/>
      <c r="AG8" s="142" t="str">
        <f>+AA8</f>
        <v>Jun_16</v>
      </c>
      <c r="AH8" s="143" t="str">
        <f>+AB8</f>
        <v>Jun17</v>
      </c>
      <c r="AI8" s="143" t="str">
        <f>+AC8</f>
        <v>Jun18</v>
      </c>
      <c r="AJ8" s="143" t="str">
        <f>+AD8</f>
        <v>Jun19</v>
      </c>
      <c r="AK8" s="144" t="str">
        <f>+AE8</f>
        <v>Jun20</v>
      </c>
    </row>
    <row r="9" spans="1:37" ht="13" customHeight="1" x14ac:dyDescent="0.3">
      <c r="H9" s="69"/>
      <c r="I9" s="70"/>
      <c r="J9" s="70"/>
      <c r="K9" s="70"/>
      <c r="L9" s="70"/>
      <c r="M9" s="70"/>
      <c r="N9" s="69"/>
      <c r="O9" s="70"/>
      <c r="P9" s="70"/>
      <c r="Q9" s="70"/>
      <c r="R9" s="70"/>
      <c r="S9" s="70"/>
      <c r="T9" s="69"/>
      <c r="U9" s="70"/>
      <c r="V9" s="70"/>
      <c r="W9" s="70"/>
      <c r="X9" s="70"/>
      <c r="Y9" s="70"/>
      <c r="Z9" s="69"/>
      <c r="AA9" s="70"/>
      <c r="AB9" s="70"/>
      <c r="AC9" s="70"/>
      <c r="AD9" s="70"/>
      <c r="AE9" s="70"/>
      <c r="AF9" s="69"/>
      <c r="AG9" s="70"/>
      <c r="AH9" s="70"/>
      <c r="AI9" s="70"/>
      <c r="AJ9" s="70"/>
      <c r="AK9" s="70"/>
    </row>
    <row r="10" spans="1:37" x14ac:dyDescent="0.25">
      <c r="U10" s="30"/>
      <c r="V10" s="30"/>
      <c r="W10" s="30"/>
      <c r="X10" s="30"/>
      <c r="Y10" s="30"/>
      <c r="Z10" s="30"/>
      <c r="AF10" s="30"/>
      <c r="AG10" s="30"/>
      <c r="AH10" s="30"/>
      <c r="AI10" s="30"/>
      <c r="AJ10" s="30"/>
      <c r="AK10" s="30"/>
    </row>
    <row r="11" spans="1:37" ht="13" customHeight="1" x14ac:dyDescent="0.3">
      <c r="Z11" s="30"/>
      <c r="AA11" s="90" t="s">
        <v>182</v>
      </c>
      <c r="AB11" s="90" t="s">
        <v>182</v>
      </c>
      <c r="AC11" s="90" t="s">
        <v>182</v>
      </c>
      <c r="AD11" s="90" t="s">
        <v>182</v>
      </c>
      <c r="AE11" s="91" t="s">
        <v>182</v>
      </c>
      <c r="AF11" s="30"/>
      <c r="AG11" s="30"/>
      <c r="AH11" s="30"/>
      <c r="AI11" s="30"/>
      <c r="AJ11" s="30"/>
      <c r="AK11" s="30"/>
    </row>
    <row r="12" spans="1:37" x14ac:dyDescent="0.25">
      <c r="Z12" s="30"/>
      <c r="AA12" s="73">
        <f>+Resultado!D10</f>
        <v>0</v>
      </c>
      <c r="AB12" s="73">
        <f>+Resultado!E10</f>
        <v>0</v>
      </c>
      <c r="AC12" s="73">
        <f>+Resultado!F10</f>
        <v>0</v>
      </c>
      <c r="AD12" s="73">
        <f>+Resultado!G10</f>
        <v>0</v>
      </c>
      <c r="AE12" s="74">
        <f>+Resultado!H10</f>
        <v>0</v>
      </c>
      <c r="AF12" s="30"/>
      <c r="AG12" s="30"/>
      <c r="AH12" s="30"/>
      <c r="AI12" s="30"/>
      <c r="AJ12" s="30"/>
      <c r="AK12" s="30"/>
    </row>
    <row r="13" spans="1:37" ht="13" customHeight="1" x14ac:dyDescent="0.3">
      <c r="U13" s="29"/>
      <c r="Z13" s="30"/>
      <c r="AA13" s="30"/>
      <c r="AB13" s="30"/>
      <c r="AC13" s="30"/>
      <c r="AD13" s="30"/>
      <c r="AE13" s="30"/>
      <c r="AF13" s="30"/>
      <c r="AG13" s="90" t="s">
        <v>235</v>
      </c>
      <c r="AH13" s="90" t="s">
        <v>235</v>
      </c>
      <c r="AI13" s="90" t="s">
        <v>235</v>
      </c>
      <c r="AJ13" s="90" t="s">
        <v>235</v>
      </c>
      <c r="AK13" s="91" t="s">
        <v>235</v>
      </c>
    </row>
    <row r="14" spans="1:37" ht="13" customHeight="1" x14ac:dyDescent="0.3">
      <c r="U14" s="86" t="s">
        <v>64</v>
      </c>
      <c r="V14" s="86" t="s">
        <v>64</v>
      </c>
      <c r="W14" s="86" t="s">
        <v>64</v>
      </c>
      <c r="X14" s="86" t="s">
        <v>64</v>
      </c>
      <c r="Y14" s="87" t="s">
        <v>64</v>
      </c>
      <c r="Z14" s="30"/>
      <c r="AF14" s="30"/>
      <c r="AG14" s="73">
        <f>+Resultado!D11</f>
        <v>0</v>
      </c>
      <c r="AH14" s="73">
        <f>+Resultado!E11</f>
        <v>0</v>
      </c>
      <c r="AI14" s="73">
        <f>+Resultado!F11</f>
        <v>0</v>
      </c>
      <c r="AJ14" s="73">
        <f>+Resultado!G11</f>
        <v>0</v>
      </c>
      <c r="AK14" s="74">
        <f>+Resultado!H11</f>
        <v>0</v>
      </c>
    </row>
    <row r="15" spans="1:37" ht="13" customHeight="1" x14ac:dyDescent="0.3">
      <c r="U15" s="88" t="s">
        <v>236</v>
      </c>
      <c r="V15" s="88" t="s">
        <v>236</v>
      </c>
      <c r="W15" s="88" t="s">
        <v>236</v>
      </c>
      <c r="X15" s="88" t="s">
        <v>236</v>
      </c>
      <c r="Y15" s="89" t="s">
        <v>236</v>
      </c>
      <c r="Z15" s="30"/>
      <c r="AF15" s="30"/>
      <c r="AG15" s="30"/>
      <c r="AH15" s="30"/>
      <c r="AI15" s="30"/>
      <c r="AJ15" s="30"/>
      <c r="AK15" s="30"/>
    </row>
    <row r="16" spans="1:37" ht="13" customHeight="1" x14ac:dyDescent="0.3">
      <c r="U16" s="73">
        <f>+AA12+AA19</f>
        <v>0</v>
      </c>
      <c r="V16" s="73">
        <f>+AB12+AB19</f>
        <v>0</v>
      </c>
      <c r="W16" s="73">
        <f>+AC12+AC19</f>
        <v>0</v>
      </c>
      <c r="X16" s="73">
        <f>+AD12+AD19</f>
        <v>0</v>
      </c>
      <c r="Y16" s="74">
        <f>+AE12+AE19</f>
        <v>0</v>
      </c>
      <c r="Z16" s="30"/>
      <c r="AF16" s="30"/>
      <c r="AG16" s="90" t="s">
        <v>237</v>
      </c>
      <c r="AH16" s="90" t="s">
        <v>237</v>
      </c>
      <c r="AI16" s="90" t="s">
        <v>237</v>
      </c>
      <c r="AJ16" s="90" t="s">
        <v>237</v>
      </c>
      <c r="AK16" s="91" t="s">
        <v>237</v>
      </c>
    </row>
    <row r="17" spans="8:39" ht="13" customHeight="1" x14ac:dyDescent="0.3">
      <c r="O17" s="29"/>
      <c r="Z17" s="30"/>
      <c r="AA17" s="86" t="s">
        <v>238</v>
      </c>
      <c r="AB17" s="86" t="s">
        <v>238</v>
      </c>
      <c r="AC17" s="86" t="s">
        <v>238</v>
      </c>
      <c r="AD17" s="86" t="s">
        <v>238</v>
      </c>
      <c r="AE17" s="87" t="s">
        <v>238</v>
      </c>
      <c r="AF17" s="30"/>
      <c r="AG17" s="73">
        <f>+Resultado!D19+Resultado!D23+Resultado!D24+Resultado!D26+Resultado!D27+Resultado!D33</f>
        <v>0</v>
      </c>
      <c r="AH17" s="73">
        <f>+Resultado!E19+Resultado!E23+Resultado!E24+Resultado!E26+Resultado!E27+Resultado!E33</f>
        <v>0</v>
      </c>
      <c r="AI17" s="73">
        <f>+Resultado!F19+Resultado!F23+Resultado!F24+Resultado!F26+Resultado!F27+Resultado!F33</f>
        <v>0</v>
      </c>
      <c r="AJ17" s="73">
        <f>+Resultado!G19+Resultado!G23+Resultado!G24+Resultado!G26+Resultado!G27+Resultado!G33</f>
        <v>0</v>
      </c>
      <c r="AK17" s="74">
        <f>+Resultado!H19+Resultado!H23+Resultado!H24+Resultado!H26+Resultado!H27+Resultado!H33</f>
        <v>0</v>
      </c>
      <c r="AM17" s="29" t="s">
        <v>239</v>
      </c>
    </row>
    <row r="18" spans="8:39" ht="13" customHeight="1" x14ac:dyDescent="0.3">
      <c r="O18" s="81" t="s">
        <v>223</v>
      </c>
      <c r="P18" s="81" t="s">
        <v>223</v>
      </c>
      <c r="Q18" s="81" t="s">
        <v>223</v>
      </c>
      <c r="R18" s="81" t="s">
        <v>223</v>
      </c>
      <c r="S18" s="82" t="s">
        <v>223</v>
      </c>
      <c r="U18" s="30"/>
      <c r="V18" s="30"/>
      <c r="W18" s="30"/>
      <c r="X18" s="30"/>
      <c r="Y18" s="30"/>
      <c r="Z18" s="30"/>
      <c r="AA18" s="88" t="s">
        <v>240</v>
      </c>
      <c r="AB18" s="88" t="s">
        <v>240</v>
      </c>
      <c r="AC18" s="88" t="s">
        <v>240</v>
      </c>
      <c r="AD18" s="88" t="s">
        <v>240</v>
      </c>
      <c r="AE18" s="89" t="s">
        <v>240</v>
      </c>
      <c r="AF18" s="30"/>
      <c r="AG18" s="30"/>
      <c r="AH18" s="30"/>
      <c r="AI18" s="30"/>
      <c r="AJ18" s="30"/>
      <c r="AK18" s="30"/>
      <c r="AM18" s="29" t="s">
        <v>241</v>
      </c>
    </row>
    <row r="19" spans="8:39" ht="13" customHeight="1" x14ac:dyDescent="0.3">
      <c r="N19" s="77"/>
      <c r="O19" s="83" t="s">
        <v>242</v>
      </c>
      <c r="P19" s="83" t="s">
        <v>242</v>
      </c>
      <c r="Q19" s="83" t="s">
        <v>242</v>
      </c>
      <c r="R19" s="83" t="s">
        <v>242</v>
      </c>
      <c r="S19" s="84" t="s">
        <v>242</v>
      </c>
      <c r="U19" s="30"/>
      <c r="V19" s="30"/>
      <c r="W19" s="30"/>
      <c r="X19" s="30"/>
      <c r="Y19" s="30"/>
      <c r="Z19" s="30"/>
      <c r="AA19" s="73">
        <f>+AG14+AG17+AG20+AG23</f>
        <v>0</v>
      </c>
      <c r="AB19" s="73">
        <f>+AH14+AH17+AH20+AH23</f>
        <v>0</v>
      </c>
      <c r="AC19" s="73">
        <f>+AI14+AI17+AI20+AI23</f>
        <v>0</v>
      </c>
      <c r="AD19" s="73">
        <f>+AJ14+AJ17+AJ20+AJ23</f>
        <v>0</v>
      </c>
      <c r="AE19" s="74">
        <f>+AK14+AK17+AK20+AK23</f>
        <v>0</v>
      </c>
      <c r="AF19" s="30"/>
      <c r="AG19" s="90" t="s">
        <v>243</v>
      </c>
      <c r="AH19" s="90" t="s">
        <v>243</v>
      </c>
      <c r="AI19" s="90" t="s">
        <v>243</v>
      </c>
      <c r="AJ19" s="90" t="s">
        <v>243</v>
      </c>
      <c r="AK19" s="91" t="s">
        <v>243</v>
      </c>
    </row>
    <row r="20" spans="8:39" x14ac:dyDescent="0.25">
      <c r="O20" s="75" t="e">
        <f>+U16/U23</f>
        <v>#DIV/0!</v>
      </c>
      <c r="P20" s="75" t="e">
        <f>+V16/V23</f>
        <v>#DIV/0!</v>
      </c>
      <c r="Q20" s="75" t="e">
        <f>+W16/W23</f>
        <v>#DIV/0!</v>
      </c>
      <c r="R20" s="75" t="e">
        <f>+X16/X23</f>
        <v>#DIV/0!</v>
      </c>
      <c r="S20" s="76" t="e">
        <f>+Y16/Y23</f>
        <v>#DIV/0!</v>
      </c>
      <c r="Z20" s="30"/>
      <c r="AA20" s="30"/>
      <c r="AB20" s="30"/>
      <c r="AC20" s="30"/>
      <c r="AD20" s="30"/>
      <c r="AE20" s="30"/>
      <c r="AF20" s="30"/>
      <c r="AG20" s="73">
        <f>+Resultado!D15</f>
        <v>0</v>
      </c>
      <c r="AH20" s="73">
        <f>+Resultado!E15</f>
        <v>0</v>
      </c>
      <c r="AI20" s="73">
        <f>+Resultado!F15</f>
        <v>0</v>
      </c>
      <c r="AJ20" s="73">
        <f>+Resultado!G15</f>
        <v>0</v>
      </c>
      <c r="AK20" s="74">
        <f>+Resultado!H15</f>
        <v>0</v>
      </c>
    </row>
    <row r="21" spans="8:39" x14ac:dyDescent="0.25"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</row>
    <row r="22" spans="8:39" ht="13" customHeight="1" x14ac:dyDescent="0.3">
      <c r="U22" s="90" t="s">
        <v>182</v>
      </c>
      <c r="V22" s="90" t="s">
        <v>182</v>
      </c>
      <c r="W22" s="90" t="s">
        <v>182</v>
      </c>
      <c r="X22" s="90" t="s">
        <v>182</v>
      </c>
      <c r="Y22" s="91" t="s">
        <v>182</v>
      </c>
      <c r="Z22" s="30"/>
      <c r="AA22" s="30"/>
      <c r="AB22" s="30"/>
      <c r="AC22" s="30"/>
      <c r="AD22" s="30"/>
      <c r="AE22" s="30"/>
      <c r="AF22" s="30"/>
      <c r="AG22" s="90" t="s">
        <v>244</v>
      </c>
      <c r="AH22" s="90" t="s">
        <v>244</v>
      </c>
      <c r="AI22" s="90" t="s">
        <v>244</v>
      </c>
      <c r="AJ22" s="90" t="s">
        <v>244</v>
      </c>
      <c r="AK22" s="91" t="s">
        <v>244</v>
      </c>
    </row>
    <row r="23" spans="8:39" x14ac:dyDescent="0.25">
      <c r="U23" s="73">
        <f>+AA12</f>
        <v>0</v>
      </c>
      <c r="V23" s="73">
        <f>+AB12</f>
        <v>0</v>
      </c>
      <c r="W23" s="73">
        <f>+AC12</f>
        <v>0</v>
      </c>
      <c r="X23" s="73">
        <f>+AD12</f>
        <v>0</v>
      </c>
      <c r="Y23" s="74">
        <f>+AE12</f>
        <v>0</v>
      </c>
      <c r="Z23" s="30"/>
      <c r="AA23" s="30"/>
      <c r="AB23" s="30"/>
      <c r="AC23" s="30"/>
      <c r="AD23" s="30"/>
      <c r="AE23" s="30"/>
      <c r="AF23" s="30"/>
      <c r="AG23" s="73">
        <f>+Resultado!D25</f>
        <v>0</v>
      </c>
      <c r="AH23" s="73">
        <f>+Resultado!E25</f>
        <v>0</v>
      </c>
      <c r="AI23" s="73">
        <f>+Resultado!F25</f>
        <v>0</v>
      </c>
      <c r="AJ23" s="73">
        <f>+Resultado!G25</f>
        <v>0</v>
      </c>
      <c r="AK23" s="74">
        <f>+Resultado!H25</f>
        <v>0</v>
      </c>
    </row>
    <row r="24" spans="8:39" x14ac:dyDescent="0.25"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</row>
    <row r="25" spans="8:39" ht="13" customHeight="1" x14ac:dyDescent="0.3">
      <c r="H25" s="80" t="s">
        <v>138</v>
      </c>
      <c r="I25" s="78" t="e">
        <f>+O20*O33</f>
        <v>#DIV/0!</v>
      </c>
      <c r="J25" s="78" t="e">
        <f>+P20*P33</f>
        <v>#DIV/0!</v>
      </c>
      <c r="K25" s="78" t="e">
        <f>+Q20*Q33</f>
        <v>#DIV/0!</v>
      </c>
      <c r="L25" s="78" t="e">
        <f>+R20*R33</f>
        <v>#DIV/0!</v>
      </c>
      <c r="M25" s="78" t="e">
        <f>+S20*S33</f>
        <v>#DIV/0!</v>
      </c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</row>
    <row r="26" spans="8:39" ht="13" customHeight="1" x14ac:dyDescent="0.3">
      <c r="Z26" s="30"/>
      <c r="AA26" s="30"/>
      <c r="AB26" s="30"/>
      <c r="AC26" s="30"/>
      <c r="AD26" s="30"/>
      <c r="AE26" s="30"/>
      <c r="AF26" s="30"/>
      <c r="AG26" s="90" t="s">
        <v>245</v>
      </c>
      <c r="AH26" s="90" t="s">
        <v>245</v>
      </c>
      <c r="AI26" s="90" t="s">
        <v>245</v>
      </c>
      <c r="AJ26" s="90" t="s">
        <v>245</v>
      </c>
      <c r="AK26" s="91" t="s">
        <v>245</v>
      </c>
    </row>
    <row r="27" spans="8:39" ht="13" customHeight="1" x14ac:dyDescent="0.3">
      <c r="U27" s="90" t="s">
        <v>182</v>
      </c>
      <c r="V27" s="90" t="s">
        <v>182</v>
      </c>
      <c r="W27" s="90" t="s">
        <v>182</v>
      </c>
      <c r="X27" s="90" t="s">
        <v>182</v>
      </c>
      <c r="Y27" s="91" t="s">
        <v>182</v>
      </c>
      <c r="Z27" s="30"/>
      <c r="AA27" s="30"/>
      <c r="AB27" s="30"/>
      <c r="AC27" s="30"/>
      <c r="AD27" s="30"/>
      <c r="AE27" s="30"/>
      <c r="AF27" s="30"/>
      <c r="AG27" s="73">
        <f>+Balance!D10</f>
        <v>0</v>
      </c>
      <c r="AH27" s="73">
        <f>+Balance!E10</f>
        <v>0</v>
      </c>
      <c r="AI27" s="73">
        <f>+Balance!F10</f>
        <v>0</v>
      </c>
      <c r="AJ27" s="73">
        <f>+Balance!G10</f>
        <v>0</v>
      </c>
      <c r="AK27" s="74">
        <f>+Balance!H10</f>
        <v>0</v>
      </c>
    </row>
    <row r="28" spans="8:39" x14ac:dyDescent="0.25">
      <c r="U28" s="73">
        <f>+AA12</f>
        <v>0</v>
      </c>
      <c r="V28" s="73">
        <f>+AB12</f>
        <v>0</v>
      </c>
      <c r="W28" s="73">
        <f>+AC12</f>
        <v>0</v>
      </c>
      <c r="X28" s="73">
        <f>+AD12</f>
        <v>0</v>
      </c>
      <c r="Y28" s="74">
        <f>+AE12</f>
        <v>0</v>
      </c>
      <c r="Z28" s="30"/>
      <c r="AF28" s="30"/>
      <c r="AG28" s="30"/>
      <c r="AH28" s="30"/>
      <c r="AI28" s="30"/>
      <c r="AJ28" s="30"/>
      <c r="AK28" s="30"/>
    </row>
    <row r="29" spans="8:39" ht="13" customHeight="1" x14ac:dyDescent="0.3">
      <c r="U29" s="30"/>
      <c r="V29" s="30"/>
      <c r="W29" s="30"/>
      <c r="X29" s="30"/>
      <c r="Y29" s="30"/>
      <c r="Z29" s="30"/>
      <c r="AF29" s="30"/>
      <c r="AG29" s="90" t="s">
        <v>246</v>
      </c>
      <c r="AH29" s="90" t="s">
        <v>246</v>
      </c>
      <c r="AI29" s="90" t="s">
        <v>246</v>
      </c>
      <c r="AJ29" s="90" t="s">
        <v>246</v>
      </c>
      <c r="AK29" s="91" t="s">
        <v>246</v>
      </c>
    </row>
    <row r="30" spans="8:39" ht="13" customHeight="1" x14ac:dyDescent="0.3">
      <c r="U30" s="30"/>
      <c r="V30" s="30"/>
      <c r="W30" s="30"/>
      <c r="X30" s="30"/>
      <c r="Y30" s="30"/>
      <c r="Z30" s="30"/>
      <c r="AA30" s="86" t="s">
        <v>230</v>
      </c>
      <c r="AB30" s="86" t="s">
        <v>230</v>
      </c>
      <c r="AC30" s="86" t="s">
        <v>230</v>
      </c>
      <c r="AD30" s="86" t="s">
        <v>230</v>
      </c>
      <c r="AE30" s="87" t="s">
        <v>230</v>
      </c>
      <c r="AF30" s="30"/>
      <c r="AG30" s="73">
        <f>+Balance!D11</f>
        <v>0</v>
      </c>
      <c r="AH30" s="73">
        <f>+Balance!E11</f>
        <v>0</v>
      </c>
      <c r="AI30" s="73">
        <f>+Balance!F11</f>
        <v>0</v>
      </c>
      <c r="AJ30" s="73">
        <f>+Balance!G11</f>
        <v>0</v>
      </c>
      <c r="AK30" s="74">
        <f>+Balance!H11</f>
        <v>0</v>
      </c>
      <c r="AM30" s="29" t="s">
        <v>247</v>
      </c>
    </row>
    <row r="31" spans="8:39" ht="13" customHeight="1" x14ac:dyDescent="0.3">
      <c r="O31" s="81" t="s">
        <v>229</v>
      </c>
      <c r="P31" s="81" t="s">
        <v>229</v>
      </c>
      <c r="Q31" s="81" t="s">
        <v>229</v>
      </c>
      <c r="R31" s="81" t="s">
        <v>229</v>
      </c>
      <c r="S31" s="82" t="s">
        <v>229</v>
      </c>
      <c r="Z31" s="30"/>
      <c r="AA31" s="88" t="s">
        <v>248</v>
      </c>
      <c r="AB31" s="88" t="s">
        <v>248</v>
      </c>
      <c r="AC31" s="88" t="s">
        <v>248</v>
      </c>
      <c r="AD31" s="88" t="s">
        <v>248</v>
      </c>
      <c r="AE31" s="89" t="s">
        <v>248</v>
      </c>
      <c r="AF31" s="30"/>
      <c r="AG31" s="30"/>
      <c r="AH31" s="30"/>
      <c r="AI31" s="30"/>
      <c r="AJ31" s="30"/>
      <c r="AK31" s="30"/>
      <c r="AM31" s="29" t="s">
        <v>249</v>
      </c>
    </row>
    <row r="32" spans="8:39" ht="13" customHeight="1" x14ac:dyDescent="0.3">
      <c r="O32" s="83" t="s">
        <v>250</v>
      </c>
      <c r="P32" s="83" t="s">
        <v>250</v>
      </c>
      <c r="Q32" s="83" t="s">
        <v>250</v>
      </c>
      <c r="R32" s="83" t="s">
        <v>250</v>
      </c>
      <c r="S32" s="84" t="s">
        <v>250</v>
      </c>
      <c r="Z32" s="30"/>
      <c r="AA32" s="73">
        <f>+AG27+AG30+AG33+AG36</f>
        <v>0</v>
      </c>
      <c r="AB32" s="73">
        <f>+AH27+AH30+AH33+AH36</f>
        <v>0</v>
      </c>
      <c r="AC32" s="73">
        <f>+AI27+AI30+AI33+AI36</f>
        <v>0</v>
      </c>
      <c r="AD32" s="73">
        <f>+AJ27+AJ30+AJ33+AJ36</f>
        <v>0</v>
      </c>
      <c r="AE32" s="74">
        <f>+AK27+AK30+AK33+AK36</f>
        <v>0</v>
      </c>
      <c r="AF32" s="30"/>
      <c r="AG32" s="90" t="s">
        <v>21</v>
      </c>
      <c r="AH32" s="90" t="s">
        <v>21</v>
      </c>
      <c r="AI32" s="90" t="s">
        <v>21</v>
      </c>
      <c r="AJ32" s="90" t="s">
        <v>21</v>
      </c>
      <c r="AK32" s="91" t="s">
        <v>21</v>
      </c>
    </row>
    <row r="33" spans="1:39" x14ac:dyDescent="0.25">
      <c r="O33" s="75" t="e">
        <f>+U28/U38</f>
        <v>#DIV/0!</v>
      </c>
      <c r="P33" s="75" t="e">
        <f>+V28/V38</f>
        <v>#DIV/0!</v>
      </c>
      <c r="Q33" s="75" t="e">
        <f>+W28/W38</f>
        <v>#DIV/0!</v>
      </c>
      <c r="R33" s="75" t="e">
        <f>+X28/X38</f>
        <v>#DIV/0!</v>
      </c>
      <c r="S33" s="76" t="e">
        <f>+Y28/Y38</f>
        <v>#DIV/0!</v>
      </c>
      <c r="Z33" s="30"/>
      <c r="AA33" s="30"/>
      <c r="AB33" s="30"/>
      <c r="AC33" s="30"/>
      <c r="AD33" s="30"/>
      <c r="AE33" s="30"/>
      <c r="AF33" s="30"/>
      <c r="AG33" s="73">
        <f>+Balance!D15+Balance!D16</f>
        <v>0</v>
      </c>
      <c r="AH33" s="73">
        <f>+Balance!E15+Balance!E16</f>
        <v>0</v>
      </c>
      <c r="AI33" s="73">
        <f>+Balance!F15+Balance!F16</f>
        <v>0</v>
      </c>
      <c r="AJ33" s="73">
        <f>+Balance!G15+Balance!G16</f>
        <v>0</v>
      </c>
      <c r="AK33" s="74">
        <f>+Balance!H15+Balance!H16</f>
        <v>0</v>
      </c>
    </row>
    <row r="34" spans="1:39" x14ac:dyDescent="0.25"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</row>
    <row r="35" spans="1:39" ht="13" customHeight="1" x14ac:dyDescent="0.3">
      <c r="Z35" s="30"/>
      <c r="AA35" s="30"/>
      <c r="AB35" s="30"/>
      <c r="AC35" s="30"/>
      <c r="AD35" s="30"/>
      <c r="AE35" s="30"/>
      <c r="AF35" s="30"/>
      <c r="AG35" s="90" t="s">
        <v>251</v>
      </c>
      <c r="AH35" s="90" t="s">
        <v>251</v>
      </c>
      <c r="AI35" s="90" t="s">
        <v>251</v>
      </c>
      <c r="AJ35" s="90" t="s">
        <v>251</v>
      </c>
      <c r="AK35" s="91" t="s">
        <v>251</v>
      </c>
    </row>
    <row r="36" spans="1:39" ht="13" customHeight="1" x14ac:dyDescent="0.3">
      <c r="U36" s="86" t="s">
        <v>238</v>
      </c>
      <c r="V36" s="86" t="s">
        <v>238</v>
      </c>
      <c r="W36" s="86" t="s">
        <v>238</v>
      </c>
      <c r="X36" s="86" t="s">
        <v>238</v>
      </c>
      <c r="Y36" s="87" t="s">
        <v>238</v>
      </c>
      <c r="Z36" s="30"/>
      <c r="AF36" s="30"/>
      <c r="AG36" s="73">
        <f>+Balance!D20-AG27-AG30-AG33</f>
        <v>0</v>
      </c>
      <c r="AH36" s="73">
        <f>+Balance!E20-AH27-AH30-AH33</f>
        <v>0</v>
      </c>
      <c r="AI36" s="73">
        <f>+Balance!F20-AI27-AI30-AI33</f>
        <v>0</v>
      </c>
      <c r="AJ36" s="73">
        <f>+Balance!G20-AJ27-AJ30-AJ33</f>
        <v>0</v>
      </c>
      <c r="AK36" s="74">
        <f>+Balance!H20-AK27-AK30-AK33</f>
        <v>0</v>
      </c>
    </row>
    <row r="37" spans="1:39" ht="13" customHeight="1" x14ac:dyDescent="0.3">
      <c r="G37" s="79"/>
      <c r="U37" s="88" t="s">
        <v>250</v>
      </c>
      <c r="V37" s="88" t="s">
        <v>250</v>
      </c>
      <c r="W37" s="88" t="s">
        <v>250</v>
      </c>
      <c r="X37" s="88" t="s">
        <v>250</v>
      </c>
      <c r="Y37" s="89" t="s">
        <v>250</v>
      </c>
      <c r="Z37" s="30"/>
      <c r="AF37" s="30"/>
      <c r="AG37" s="30"/>
      <c r="AH37" s="30"/>
      <c r="AI37" s="30"/>
      <c r="AJ37" s="30"/>
      <c r="AK37" s="30"/>
    </row>
    <row r="38" spans="1:39" x14ac:dyDescent="0.25">
      <c r="U38" s="73">
        <f>+AA32+AA43</f>
        <v>0</v>
      </c>
      <c r="V38" s="73">
        <f>+AB32+AB43</f>
        <v>0</v>
      </c>
      <c r="W38" s="73">
        <f>+AC32+AC43</f>
        <v>0</v>
      </c>
      <c r="X38" s="73">
        <f>+AD32+AD43</f>
        <v>0</v>
      </c>
      <c r="Y38" s="74">
        <f>+AE32+AE43</f>
        <v>0</v>
      </c>
      <c r="Z38" s="30"/>
      <c r="AF38" s="30"/>
      <c r="AG38" s="30"/>
      <c r="AH38" s="30"/>
      <c r="AI38" s="30"/>
      <c r="AJ38" s="30"/>
      <c r="AK38" s="30"/>
    </row>
    <row r="39" spans="1:39" ht="13" customHeight="1" x14ac:dyDescent="0.3">
      <c r="A39" s="80" t="s">
        <v>139</v>
      </c>
      <c r="B39" s="78" t="e">
        <f>+I25*I53</f>
        <v>#DIV/0!</v>
      </c>
      <c r="C39" s="78" t="e">
        <f>+J25*J53</f>
        <v>#DIV/0!</v>
      </c>
      <c r="D39" s="78" t="e">
        <f>+K25*K53</f>
        <v>#DIV/0!</v>
      </c>
      <c r="E39" s="78" t="e">
        <f>+L25*L53</f>
        <v>#DIV/0!</v>
      </c>
      <c r="F39" s="78" t="e">
        <f>+M25*M53</f>
        <v>#DIV/0!</v>
      </c>
      <c r="Z39" s="30"/>
      <c r="AF39" s="30"/>
      <c r="AG39" s="30"/>
      <c r="AH39" s="30"/>
      <c r="AI39" s="30"/>
      <c r="AJ39" s="30"/>
      <c r="AK39" s="30"/>
    </row>
    <row r="40" spans="1:39" ht="13" customHeight="1" x14ac:dyDescent="0.3">
      <c r="U40" s="30"/>
      <c r="V40" s="30"/>
      <c r="W40" s="30"/>
      <c r="X40" s="30"/>
      <c r="Y40" s="30"/>
      <c r="Z40" s="30"/>
      <c r="AF40" s="30"/>
      <c r="AG40" s="90" t="s">
        <v>252</v>
      </c>
      <c r="AH40" s="90" t="s">
        <v>252</v>
      </c>
      <c r="AI40" s="90" t="s">
        <v>252</v>
      </c>
      <c r="AJ40" s="90" t="s">
        <v>252</v>
      </c>
      <c r="AK40" s="91" t="s">
        <v>252</v>
      </c>
    </row>
    <row r="41" spans="1:39" ht="13" customHeight="1" x14ac:dyDescent="0.3">
      <c r="AA41" s="86" t="s">
        <v>230</v>
      </c>
      <c r="AB41" s="86" t="s">
        <v>230</v>
      </c>
      <c r="AC41" s="86" t="s">
        <v>230</v>
      </c>
      <c r="AD41" s="86" t="s">
        <v>230</v>
      </c>
      <c r="AE41" s="87" t="s">
        <v>230</v>
      </c>
      <c r="AG41" s="73">
        <f>+Balance!D29</f>
        <v>0</v>
      </c>
      <c r="AH41" s="73">
        <f>+Balance!E29</f>
        <v>0</v>
      </c>
      <c r="AI41" s="73">
        <f>+Balance!F29</f>
        <v>0</v>
      </c>
      <c r="AJ41" s="73">
        <f>+Balance!G29</f>
        <v>0</v>
      </c>
      <c r="AK41" s="74">
        <f>+Balance!H29</f>
        <v>0</v>
      </c>
      <c r="AM41" s="29" t="s">
        <v>253</v>
      </c>
    </row>
    <row r="42" spans="1:39" ht="13" customHeight="1" x14ac:dyDescent="0.3">
      <c r="AA42" s="88" t="s">
        <v>254</v>
      </c>
      <c r="AB42" s="88" t="s">
        <v>254</v>
      </c>
      <c r="AC42" s="88" t="s">
        <v>254</v>
      </c>
      <c r="AD42" s="88" t="s">
        <v>254</v>
      </c>
      <c r="AE42" s="89" t="s">
        <v>254</v>
      </c>
      <c r="AM42" s="29" t="s">
        <v>255</v>
      </c>
    </row>
    <row r="43" spans="1:39" ht="13" customHeight="1" x14ac:dyDescent="0.3">
      <c r="AA43" s="73">
        <f>+AG41+AG44</f>
        <v>0</v>
      </c>
      <c r="AB43" s="73">
        <f>+AH41+AH44</f>
        <v>0</v>
      </c>
      <c r="AC43" s="73">
        <f>+AI41+AI44</f>
        <v>0</v>
      </c>
      <c r="AD43" s="73">
        <f>+AJ41+AJ44</f>
        <v>0</v>
      </c>
      <c r="AE43" s="74">
        <f>+AK41+AK44</f>
        <v>0</v>
      </c>
      <c r="AG43" s="90" t="s">
        <v>251</v>
      </c>
      <c r="AH43" s="90" t="s">
        <v>251</v>
      </c>
      <c r="AI43" s="90" t="s">
        <v>251</v>
      </c>
      <c r="AJ43" s="90" t="s">
        <v>251</v>
      </c>
      <c r="AK43" s="91" t="s">
        <v>251</v>
      </c>
    </row>
    <row r="44" spans="1:39" x14ac:dyDescent="0.25">
      <c r="AG44" s="73">
        <f>+Balance!D33-AG41</f>
        <v>0</v>
      </c>
      <c r="AH44" s="73">
        <f>+Balance!E33-AH41</f>
        <v>0</v>
      </c>
      <c r="AI44" s="73">
        <f>+Balance!F33-AI41</f>
        <v>0</v>
      </c>
      <c r="AJ44" s="73">
        <f>+Balance!G33-AJ41</f>
        <v>0</v>
      </c>
      <c r="AK44" s="74">
        <f>+Balance!H33-AK41</f>
        <v>0</v>
      </c>
    </row>
    <row r="49" spans="8:19" ht="13" customHeight="1" x14ac:dyDescent="0.3">
      <c r="O49" s="86" t="s">
        <v>238</v>
      </c>
      <c r="P49" s="86" t="s">
        <v>238</v>
      </c>
      <c r="Q49" s="86" t="s">
        <v>238</v>
      </c>
      <c r="R49" s="86" t="s">
        <v>238</v>
      </c>
      <c r="S49" s="87" t="s">
        <v>238</v>
      </c>
    </row>
    <row r="50" spans="8:19" ht="13" customHeight="1" x14ac:dyDescent="0.3">
      <c r="O50" s="88" t="s">
        <v>250</v>
      </c>
      <c r="P50" s="88" t="s">
        <v>250</v>
      </c>
      <c r="Q50" s="88" t="s">
        <v>250</v>
      </c>
      <c r="R50" s="88" t="s">
        <v>250</v>
      </c>
      <c r="S50" s="89" t="s">
        <v>250</v>
      </c>
    </row>
    <row r="51" spans="8:19" x14ac:dyDescent="0.25">
      <c r="O51" s="73">
        <f>+U38</f>
        <v>0</v>
      </c>
      <c r="P51" s="73">
        <f>+V38</f>
        <v>0</v>
      </c>
      <c r="Q51" s="73">
        <f>+W38</f>
        <v>0</v>
      </c>
      <c r="R51" s="73">
        <f>+X38</f>
        <v>0</v>
      </c>
      <c r="S51" s="74">
        <f>+Y38</f>
        <v>0</v>
      </c>
    </row>
    <row r="53" spans="8:19" ht="13" customHeight="1" x14ac:dyDescent="0.3">
      <c r="H53" s="80" t="s">
        <v>126</v>
      </c>
      <c r="I53" s="92" t="e">
        <f>+O51/O56</f>
        <v>#DIV/0!</v>
      </c>
      <c r="J53" s="92" t="e">
        <f>+P51/P56</f>
        <v>#DIV/0!</v>
      </c>
      <c r="K53" s="92" t="e">
        <f>+Q51/Q56</f>
        <v>#DIV/0!</v>
      </c>
      <c r="L53" s="92" t="e">
        <f>+R51/R56</f>
        <v>#DIV/0!</v>
      </c>
      <c r="M53" s="93" t="e">
        <f>+S51/S56</f>
        <v>#DIV/0!</v>
      </c>
    </row>
    <row r="55" spans="8:19" ht="13" customHeight="1" x14ac:dyDescent="0.3">
      <c r="O55" s="90" t="s">
        <v>256</v>
      </c>
      <c r="P55" s="90" t="s">
        <v>256</v>
      </c>
      <c r="Q55" s="90" t="s">
        <v>256</v>
      </c>
      <c r="R55" s="90" t="s">
        <v>256</v>
      </c>
      <c r="S55" s="91" t="s">
        <v>256</v>
      </c>
    </row>
    <row r="56" spans="8:19" x14ac:dyDescent="0.25">
      <c r="O56" s="73">
        <f>+Balance!D63</f>
        <v>0</v>
      </c>
      <c r="P56" s="73">
        <f>+Balance!E63</f>
        <v>0</v>
      </c>
      <c r="Q56" s="73">
        <f>+Balance!F63</f>
        <v>0</v>
      </c>
      <c r="R56" s="73">
        <f>+Balance!G63</f>
        <v>0</v>
      </c>
      <c r="S56" s="74">
        <f>+Balance!H63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Balance</vt:lpstr>
      <vt:lpstr>Resultado</vt:lpstr>
      <vt:lpstr>Flujo</vt:lpstr>
      <vt:lpstr>ResumRatio</vt:lpstr>
      <vt:lpstr>Ratio</vt:lpstr>
      <vt:lpstr>PGU</vt:lpstr>
      <vt:lpstr>ROE</vt:lpstr>
      <vt:lpstr>Flujo!Print_Area</vt:lpstr>
      <vt:lpstr>ResumRatio!Print_Area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Munoz</dc:creator>
  <cp:keywords/>
  <dc:description/>
  <cp:lastModifiedBy>HP</cp:lastModifiedBy>
  <dcterms:created xsi:type="dcterms:W3CDTF">2021-04-16T17:53:11Z</dcterms:created>
  <dcterms:modified xsi:type="dcterms:W3CDTF">2021-06-03T00:14:26Z</dcterms:modified>
  <cp:category/>
</cp:coreProperties>
</file>