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Nesh/GitHub/sudoku-solver/data/"/>
    </mc:Choice>
  </mc:AlternateContent>
  <bookViews>
    <workbookView xWindow="0" yWindow="460" windowWidth="25600" windowHeight="15460" tabRatio="500" activeTab="1"/>
  </bookViews>
  <sheets>
    <sheet name="All - Recognition" sheetId="2" r:id="rId1"/>
    <sheet name="Test - Recognition" sheetId="5" r:id="rId2"/>
    <sheet name="Failures" sheetId="3" r:id="rId3"/>
    <sheet name="Classification Modes" sheetId="4" r:id="rId4"/>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8" i="5" l="1"/>
  <c r="H8" i="5"/>
  <c r="C8" i="5"/>
  <c r="F8" i="5"/>
  <c r="I8" i="5"/>
  <c r="K19" i="2"/>
  <c r="H19" i="2"/>
  <c r="C19" i="2"/>
  <c r="I19" i="2"/>
  <c r="F19" i="2"/>
  <c r="K18" i="2"/>
  <c r="H18" i="2"/>
  <c r="C18" i="2"/>
  <c r="I18" i="2"/>
  <c r="F18" i="2"/>
  <c r="K7" i="5"/>
  <c r="H7" i="5"/>
  <c r="C7" i="5"/>
  <c r="F7" i="5"/>
  <c r="I7" i="5"/>
  <c r="C6" i="5"/>
  <c r="I6" i="5"/>
  <c r="K6" i="5"/>
  <c r="H6" i="5"/>
  <c r="F6" i="5"/>
  <c r="K17" i="2"/>
  <c r="H17" i="2"/>
  <c r="C17" i="2"/>
  <c r="I17" i="2"/>
  <c r="F17" i="2"/>
  <c r="K16" i="2"/>
  <c r="H16" i="2"/>
  <c r="C16" i="2"/>
  <c r="I16" i="2"/>
  <c r="F16" i="2"/>
  <c r="C5" i="5"/>
  <c r="I5" i="5"/>
  <c r="K5" i="5"/>
  <c r="H5" i="5"/>
  <c r="F5" i="5"/>
  <c r="K4" i="5"/>
  <c r="I4" i="5"/>
  <c r="H4" i="5"/>
  <c r="C4" i="5"/>
  <c r="F4" i="5"/>
  <c r="H15" i="2"/>
  <c r="C15" i="2"/>
  <c r="I15" i="2"/>
  <c r="K15" i="2"/>
  <c r="F15" i="2"/>
  <c r="K14" i="2"/>
  <c r="H14" i="2"/>
  <c r="C14" i="2"/>
  <c r="I14" i="2"/>
  <c r="F14" i="2"/>
  <c r="K3" i="5"/>
  <c r="I3" i="5"/>
  <c r="H3" i="5"/>
  <c r="F3" i="5"/>
  <c r="C3" i="5"/>
  <c r="C13" i="2"/>
  <c r="I13" i="2"/>
  <c r="K13" i="2"/>
  <c r="H13" i="2"/>
  <c r="F13" i="2"/>
  <c r="C2" i="5"/>
  <c r="I2" i="5"/>
  <c r="K2" i="5"/>
  <c r="K2" i="2"/>
  <c r="K3" i="2"/>
  <c r="K4" i="2"/>
  <c r="K5" i="2"/>
  <c r="K6" i="2"/>
  <c r="K7" i="2"/>
  <c r="K8" i="2"/>
  <c r="K9" i="2"/>
  <c r="K10" i="2"/>
  <c r="K11" i="2"/>
  <c r="K12" i="2"/>
  <c r="H2" i="5"/>
  <c r="F2" i="5"/>
  <c r="C12" i="2"/>
  <c r="I12" i="2"/>
  <c r="H12" i="2"/>
  <c r="F12" i="2"/>
  <c r="C11" i="2"/>
  <c r="I11" i="2"/>
  <c r="H11" i="2"/>
  <c r="F11" i="2"/>
  <c r="C10" i="2"/>
  <c r="I10" i="2"/>
  <c r="H10" i="2"/>
  <c r="F10" i="2"/>
  <c r="C9" i="2"/>
  <c r="I9" i="2"/>
  <c r="H9" i="2"/>
  <c r="F9" i="2"/>
  <c r="C8" i="2"/>
  <c r="I8" i="2"/>
  <c r="H8" i="2"/>
  <c r="F8" i="2"/>
  <c r="C7" i="2"/>
  <c r="I7" i="2"/>
  <c r="H7" i="2"/>
  <c r="F7" i="2"/>
  <c r="C6" i="2"/>
  <c r="I6" i="2"/>
  <c r="H6" i="2"/>
  <c r="F6" i="2"/>
  <c r="C5" i="2"/>
  <c r="I5" i="2"/>
  <c r="H5" i="2"/>
  <c r="F5" i="2"/>
  <c r="C4" i="2"/>
  <c r="I4" i="2"/>
  <c r="H4" i="2"/>
  <c r="F4" i="2"/>
  <c r="C3" i="2"/>
  <c r="I3" i="2"/>
  <c r="H3" i="2"/>
  <c r="C2" i="2"/>
  <c r="H2" i="2"/>
  <c r="F3" i="2"/>
  <c r="I2" i="2"/>
  <c r="F2" i="2"/>
</calcChain>
</file>

<file path=xl/sharedStrings.xml><?xml version="1.0" encoding="utf-8"?>
<sst xmlns="http://schemas.openxmlformats.org/spreadsheetml/2006/main" count="107" uniqueCount="60">
  <si>
    <t>Total Digits</t>
  </si>
  <si>
    <t>Commit</t>
  </si>
  <si>
    <t>Total Time (s)</t>
  </si>
  <si>
    <t>Board Successes</t>
  </si>
  <si>
    <t>Average Time (s)</t>
  </si>
  <si>
    <t>Board Failures</t>
  </si>
  <si>
    <t>3cdb7056635cee7448f0a8a24186eaa7b4eff6d7</t>
  </si>
  <si>
    <t>Success %</t>
  </si>
  <si>
    <t>Total Tests</t>
  </si>
  <si>
    <t>Missed Digits</t>
  </si>
  <si>
    <t>Missed %</t>
  </si>
  <si>
    <t>Notes</t>
  </si>
  <si>
    <t>First working version able to fully solve Sudoku puzzles from the image alone.</t>
  </si>
  <si>
    <t>17aba2a2d833c97717762f7919770c1eb689ef92</t>
  </si>
  <si>
    <t>07fb4fda9057f52e1bd1d823a66ed50cb55c251a</t>
  </si>
  <si>
    <t>Added restriction to only predict digits above a certain weight (3). Reduces one false positive and completes a board.</t>
  </si>
  <si>
    <t>Method</t>
  </si>
  <si>
    <t>Description</t>
  </si>
  <si>
    <t>Preprocess the digits by applying an Otsu binary threshold (very harsh) to each cell and then extract the largest connected pixel structure from the center of the cell. Center and scale for 28x28, removing other features.</t>
  </si>
  <si>
    <t>6e0ffbd020a6a5f59cc5f7a05b2c48af79e98e16</t>
  </si>
  <si>
    <t>The thresholding from the previous run is unstable with reference to further training of the model. Hence it has been removed as a viable option.</t>
  </si>
  <si>
    <t>Changed to contour based grid extraction. Misses a small amount of digits, but on the different grids to before. Same amount of failures but a substantial speed increase and increased overall reliability for new images.</t>
  </si>
  <si>
    <t>cell-otsu-blur</t>
  </si>
  <si>
    <t>Similar pre-processing to cell-otsu, but employs a Gaussian blur before the thresholding.</t>
  </si>
  <si>
    <t>5b587ddd8e4d061c1905a2a17fd593ffa47cacde</t>
  </si>
  <si>
    <t>ID</t>
  </si>
  <si>
    <t>First Otsu with blur, tested with Neural Net only trained on the blurred digit data.</t>
  </si>
  <si>
    <t>Neural Net trained on both the blurred and unblurred data but with no change to other code. Some noticeable improvement.</t>
  </si>
  <si>
    <t>Preprocesses each cell using an adaptive threshold and Gaussian blur. Digit is extracted in the same way as with cell-otsu.</t>
  </si>
  <si>
    <t>bf87327db131e27b4da741e8d30b6d29cb07528a</t>
  </si>
  <si>
    <t>Adaptive thresholding catches far more digits, and we're down to only a few errors. Neural net only trained on adaptive thresholding data.</t>
  </si>
  <si>
    <t>fed3b2cfdbdae8bd4093ad673e05c30cd7dfcf41</t>
  </si>
  <si>
    <t>raw</t>
  </si>
  <si>
    <t>No thresholding and no digit extraction attempted, just grayscale.</t>
  </si>
  <si>
    <t>Trained on raw cell images. Trained for longer as the NN takes longer to adapt.</t>
  </si>
  <si>
    <t>digit-otsu</t>
  </si>
  <si>
    <t>digit-otsu-blur</t>
  </si>
  <si>
    <t>Same preprocessing as cell-otsu-blur but does not attempt any digit extraction.</t>
  </si>
  <si>
    <t xml:space="preserve">Trained only on square-otsu-blur </t>
  </si>
  <si>
    <t>63ec60a4dc975d625440913bd29d3f80dbd1a2b2</t>
  </si>
  <si>
    <t>2be426da2a6f8279c2a18a9b99781e7d06769184</t>
  </si>
  <si>
    <t>digit-adaptive-blur</t>
  </si>
  <si>
    <t>Using best model, but have altered the set of test boards, adding new ones that the model has never seen before. Before the model was trained on a random sample of cells/digits that was from all of the possible images, however now there are images it has never seen and the performance is poor on these new boards.</t>
  </si>
  <si>
    <t>696c901a06b6a5f0202d693ec0d9a2b33cdd19e3</t>
  </si>
  <si>
    <t>Trained on cell-otsu and cell-otsu-blur data as well. This is overfit on the training data as is proved later.</t>
  </si>
  <si>
    <t>First model trained by completely splitting boards, so only digits from a certain set of boards were shown to it and then tested only on boards it had never seen before</t>
  </si>
  <si>
    <t>5959e16bb9c81d79135dd8234ac757cee86a3d1d</t>
  </si>
  <si>
    <t>cell-adaptive-blur</t>
  </si>
  <si>
    <t>Augmented training data with perturbations and blurs to get accuracy this high.</t>
  </si>
  <si>
    <t>Similar to digit-adaptive-blur but does not attempt any digit extraction.</t>
  </si>
  <si>
    <t>Augmented training data with peturbations and blurs.</t>
  </si>
  <si>
    <t>Given that there is no extraction or pre-processing attempted, this is quite impressive. Additionally the peturbations introduce black features that may be problematic during learning.</t>
  </si>
  <si>
    <t>Trained on a split across all boards which overfit the models for when new images were introduced.</t>
  </si>
  <si>
    <t>b58052b571fb164bcb0f215d38e7b2ecfbf9caad</t>
  </si>
  <si>
    <t>New data causing our previous best algorithm some grief. On inspection can see that the grid extraction is playing a part. Some missed cells are missing the information required to identify the number and are choosing the borders instead. Other times, the noise on blank spaces looks like a number and gets mis-identified.</t>
  </si>
  <si>
    <t>New boards causing issues</t>
  </si>
  <si>
    <r>
      <t xml:space="preserve">Increased augmentation significantly, using </t>
    </r>
    <r>
      <rPr>
        <b/>
        <sz val="12"/>
        <color theme="1"/>
        <rFont val="Calibri"/>
        <family val="2"/>
        <scheme val="minor"/>
      </rPr>
      <t>imgaug</t>
    </r>
    <r>
      <rPr>
        <sz val="12"/>
        <color theme="1"/>
        <rFont val="Calibri"/>
        <family val="2"/>
        <scheme val="minor"/>
      </rPr>
      <t xml:space="preserve"> to do crops, pads, blurs, perspective warps and dropout.</t>
    </r>
  </si>
  <si>
    <t>Highly augmented data using crops, pads, dropout, perspective warps and Gaussian blurring.</t>
  </si>
  <si>
    <t>Added new test cases and fixed a mis-classification of one of the tests.</t>
  </si>
  <si>
    <t>Fixed misclassification in one of the tests, added some new cases.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</si>
</sst>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22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6">
    <xf numFmtId="0" fontId="0" fillId="0" borderId="0" xfId="0"/>
    <xf numFmtId="0" fontId="1" fillId="0" borderId="0" xfId="0" applyFont="1"/>
    <xf numFmtId="10" fontId="0" fillId="0" borderId="0" xfId="0" applyNumberFormat="1"/>
    <xf numFmtId="2" fontId="0" fillId="0" borderId="0" xfId="0" applyNumberFormat="1"/>
    <xf numFmtId="0" fontId="0" fillId="0" borderId="0" xfId="0" applyAlignment="1">
      <alignment wrapText="1"/>
    </xf>
    <xf numFmtId="0" fontId="1" fillId="0" borderId="0" xfId="0" applyFont="1" applyAlignment="1">
      <alignment wrapText="1"/>
    </xf>
    <xf numFmtId="10" fontId="1" fillId="0" borderId="0" xfId="0" applyNumberFormat="1" applyFont="1"/>
    <xf numFmtId="2" fontId="1" fillId="0" borderId="0" xfId="0" applyNumberFormat="1" applyFont="1"/>
    <xf numFmtId="0" fontId="5" fillId="2" borderId="0" xfId="0" applyFont="1" applyFill="1"/>
    <xf numFmtId="0" fontId="1" fillId="2" borderId="0" xfId="0" applyFont="1" applyFill="1"/>
    <xf numFmtId="0" fontId="4" fillId="2" borderId="0" xfId="0" applyFont="1" applyFill="1"/>
    <xf numFmtId="0" fontId="0" fillId="2" borderId="0" xfId="0" applyFill="1"/>
    <xf numFmtId="0" fontId="0" fillId="0" borderId="0" xfId="0" applyFont="1"/>
    <xf numFmtId="10" fontId="0" fillId="0" borderId="0" xfId="0" applyNumberFormat="1" applyFont="1"/>
    <xf numFmtId="2" fontId="0" fillId="0" borderId="0" xfId="0" applyNumberFormat="1" applyFont="1"/>
    <xf numFmtId="0" fontId="0" fillId="0" borderId="0" xfId="0" applyFont="1" applyAlignment="1">
      <alignment wrapText="1"/>
    </xf>
  </cellXfs>
  <cellStyles count="2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topLeftCell="C3" workbookViewId="0">
      <selection activeCell="G20" sqref="G20"/>
    </sheetView>
  </sheetViews>
  <sheetFormatPr baseColWidth="10" defaultRowHeight="16" x14ac:dyDescent="0.2"/>
  <cols>
    <col min="2" max="2" width="19" customWidth="1"/>
    <col min="4" max="4" width="14.6640625" bestFit="1" customWidth="1"/>
    <col min="5" max="5" width="13" bestFit="1" customWidth="1"/>
    <col min="6" max="6" width="13" customWidth="1"/>
    <col min="7" max="7" width="12.33203125" bestFit="1" customWidth="1"/>
    <col min="8" max="8" width="15" bestFit="1" customWidth="1"/>
    <col min="10" max="10" width="12.1640625" bestFit="1" customWidth="1"/>
    <col min="12" max="12" width="81.33203125" customWidth="1"/>
    <col min="13" max="13" width="10.6640625" customWidth="1"/>
  </cols>
  <sheetData>
    <row r="1" spans="1:13" x14ac:dyDescent="0.2">
      <c r="A1" s="1" t="s">
        <v>25</v>
      </c>
      <c r="B1" s="1" t="s">
        <v>16</v>
      </c>
      <c r="C1" s="1" t="s">
        <v>8</v>
      </c>
      <c r="D1" s="1" t="s">
        <v>3</v>
      </c>
      <c r="E1" s="1" t="s">
        <v>5</v>
      </c>
      <c r="F1" s="1" t="s">
        <v>7</v>
      </c>
      <c r="G1" s="1" t="s">
        <v>2</v>
      </c>
      <c r="H1" s="1" t="s">
        <v>4</v>
      </c>
      <c r="I1" s="1" t="s">
        <v>0</v>
      </c>
      <c r="J1" s="1" t="s">
        <v>9</v>
      </c>
      <c r="K1" s="1" t="s">
        <v>10</v>
      </c>
      <c r="L1" s="5" t="s">
        <v>11</v>
      </c>
      <c r="M1" s="1" t="s">
        <v>1</v>
      </c>
    </row>
    <row r="2" spans="1:13" x14ac:dyDescent="0.2">
      <c r="A2">
        <v>1</v>
      </c>
      <c r="B2" t="s">
        <v>35</v>
      </c>
      <c r="C2">
        <f t="shared" ref="C2:C19" si="0">SUM(D2:E2)</f>
        <v>55</v>
      </c>
      <c r="D2">
        <v>46</v>
      </c>
      <c r="E2">
        <v>9</v>
      </c>
      <c r="F2" s="2">
        <f t="shared" ref="F2:F19" si="1">D2/SUM(D2:E2)</f>
        <v>0.83636363636363631</v>
      </c>
      <c r="G2">
        <v>92.02</v>
      </c>
      <c r="H2" s="3">
        <f t="shared" ref="H2:H19" si="2">G2/C2</f>
        <v>1.673090909090909</v>
      </c>
      <c r="I2">
        <f t="shared" ref="I2:I19" si="3">C2*81</f>
        <v>4455</v>
      </c>
      <c r="J2">
        <v>23</v>
      </c>
      <c r="K2" s="2">
        <f t="shared" ref="K2:K19" si="4">J2/I2</f>
        <v>5.1627384960718295E-3</v>
      </c>
      <c r="L2" s="4" t="s">
        <v>12</v>
      </c>
      <c r="M2" t="s">
        <v>6</v>
      </c>
    </row>
    <row r="3" spans="1:13" ht="48" x14ac:dyDescent="0.2">
      <c r="A3">
        <v>2</v>
      </c>
      <c r="B3" t="s">
        <v>35</v>
      </c>
      <c r="C3">
        <f t="shared" si="0"/>
        <v>56</v>
      </c>
      <c r="D3">
        <v>47</v>
      </c>
      <c r="E3">
        <v>9</v>
      </c>
      <c r="F3" s="2">
        <f t="shared" si="1"/>
        <v>0.8392857142857143</v>
      </c>
      <c r="G3">
        <v>51.48</v>
      </c>
      <c r="H3" s="3">
        <f t="shared" si="2"/>
        <v>0.91928571428571426</v>
      </c>
      <c r="I3">
        <f t="shared" si="3"/>
        <v>4536</v>
      </c>
      <c r="J3">
        <v>27</v>
      </c>
      <c r="K3" s="2">
        <f t="shared" si="4"/>
        <v>5.9523809523809521E-3</v>
      </c>
      <c r="L3" s="4" t="s">
        <v>21</v>
      </c>
      <c r="M3" t="s">
        <v>13</v>
      </c>
    </row>
    <row r="4" spans="1:13" ht="32" x14ac:dyDescent="0.2">
      <c r="A4">
        <v>3</v>
      </c>
      <c r="B4" t="s">
        <v>35</v>
      </c>
      <c r="C4">
        <f t="shared" si="0"/>
        <v>56</v>
      </c>
      <c r="D4">
        <v>48</v>
      </c>
      <c r="E4">
        <v>8</v>
      </c>
      <c r="F4" s="2">
        <f t="shared" si="1"/>
        <v>0.8571428571428571</v>
      </c>
      <c r="G4">
        <v>52.5</v>
      </c>
      <c r="H4" s="3">
        <f t="shared" si="2"/>
        <v>0.9375</v>
      </c>
      <c r="I4">
        <f t="shared" si="3"/>
        <v>4536</v>
      </c>
      <c r="J4">
        <v>26</v>
      </c>
      <c r="K4" s="2">
        <f t="shared" si="4"/>
        <v>5.7319223985890649E-3</v>
      </c>
      <c r="L4" s="4" t="s">
        <v>15</v>
      </c>
      <c r="M4" t="s">
        <v>14</v>
      </c>
    </row>
    <row r="5" spans="1:13" ht="32" x14ac:dyDescent="0.2">
      <c r="A5">
        <v>4</v>
      </c>
      <c r="B5" t="s">
        <v>35</v>
      </c>
      <c r="C5">
        <f t="shared" si="0"/>
        <v>56</v>
      </c>
      <c r="D5">
        <v>47</v>
      </c>
      <c r="E5">
        <v>9</v>
      </c>
      <c r="F5" s="2">
        <f t="shared" si="1"/>
        <v>0.8392857142857143</v>
      </c>
      <c r="G5">
        <v>58.6</v>
      </c>
      <c r="H5" s="3">
        <f t="shared" si="2"/>
        <v>1.0464285714285715</v>
      </c>
      <c r="I5">
        <f t="shared" si="3"/>
        <v>4536</v>
      </c>
      <c r="J5">
        <v>27</v>
      </c>
      <c r="K5" s="2">
        <f t="shared" si="4"/>
        <v>5.9523809523809521E-3</v>
      </c>
      <c r="L5" s="4" t="s">
        <v>20</v>
      </c>
      <c r="M5" t="s">
        <v>19</v>
      </c>
    </row>
    <row r="6" spans="1:13" x14ac:dyDescent="0.2">
      <c r="A6">
        <v>5</v>
      </c>
      <c r="B6" t="s">
        <v>36</v>
      </c>
      <c r="C6">
        <f t="shared" si="0"/>
        <v>56</v>
      </c>
      <c r="D6">
        <v>50</v>
      </c>
      <c r="E6">
        <v>6</v>
      </c>
      <c r="F6" s="2">
        <f t="shared" si="1"/>
        <v>0.8928571428571429</v>
      </c>
      <c r="G6">
        <v>55.91</v>
      </c>
      <c r="H6" s="3">
        <f t="shared" si="2"/>
        <v>0.99839285714285708</v>
      </c>
      <c r="I6">
        <f t="shared" si="3"/>
        <v>4536</v>
      </c>
      <c r="J6">
        <v>16</v>
      </c>
      <c r="K6" s="2">
        <f t="shared" si="4"/>
        <v>3.5273368606701938E-3</v>
      </c>
      <c r="L6" s="4" t="s">
        <v>26</v>
      </c>
      <c r="M6" t="s">
        <v>24</v>
      </c>
    </row>
    <row r="7" spans="1:13" ht="32" x14ac:dyDescent="0.2">
      <c r="A7">
        <v>6</v>
      </c>
      <c r="B7" t="s">
        <v>36</v>
      </c>
      <c r="C7">
        <f t="shared" si="0"/>
        <v>56</v>
      </c>
      <c r="D7">
        <v>52</v>
      </c>
      <c r="E7">
        <v>4</v>
      </c>
      <c r="F7" s="2">
        <f t="shared" si="1"/>
        <v>0.9285714285714286</v>
      </c>
      <c r="G7">
        <v>51.82</v>
      </c>
      <c r="H7" s="3">
        <f t="shared" si="2"/>
        <v>0.92535714285714288</v>
      </c>
      <c r="I7">
        <f t="shared" si="3"/>
        <v>4536</v>
      </c>
      <c r="J7">
        <v>14</v>
      </c>
      <c r="K7" s="2">
        <f t="shared" si="4"/>
        <v>3.0864197530864196E-3</v>
      </c>
      <c r="L7" s="4" t="s">
        <v>27</v>
      </c>
      <c r="M7" t="s">
        <v>24</v>
      </c>
    </row>
    <row r="8" spans="1:13" ht="32" x14ac:dyDescent="0.2">
      <c r="A8">
        <v>7</v>
      </c>
      <c r="B8" t="s">
        <v>41</v>
      </c>
      <c r="C8">
        <f t="shared" si="0"/>
        <v>56</v>
      </c>
      <c r="D8">
        <v>53</v>
      </c>
      <c r="E8">
        <v>3</v>
      </c>
      <c r="F8" s="2">
        <f t="shared" si="1"/>
        <v>0.9464285714285714</v>
      </c>
      <c r="G8">
        <v>53.78</v>
      </c>
      <c r="H8" s="3">
        <f t="shared" si="2"/>
        <v>0.96035714285714291</v>
      </c>
      <c r="I8">
        <f t="shared" si="3"/>
        <v>4536</v>
      </c>
      <c r="J8">
        <v>4</v>
      </c>
      <c r="K8" s="2">
        <f t="shared" si="4"/>
        <v>8.8183421516754845E-4</v>
      </c>
      <c r="L8" s="4" t="s">
        <v>30</v>
      </c>
      <c r="M8" t="s">
        <v>29</v>
      </c>
    </row>
    <row r="9" spans="1:13" ht="32" x14ac:dyDescent="0.2">
      <c r="A9">
        <v>8</v>
      </c>
      <c r="B9" t="s">
        <v>41</v>
      </c>
      <c r="C9">
        <f t="shared" si="0"/>
        <v>56</v>
      </c>
      <c r="D9">
        <v>55</v>
      </c>
      <c r="E9">
        <v>1</v>
      </c>
      <c r="F9" s="2">
        <f t="shared" si="1"/>
        <v>0.9821428571428571</v>
      </c>
      <c r="G9">
        <v>55.21</v>
      </c>
      <c r="H9" s="3">
        <f t="shared" si="2"/>
        <v>0.98589285714285713</v>
      </c>
      <c r="I9">
        <f t="shared" si="3"/>
        <v>4536</v>
      </c>
      <c r="J9">
        <v>2</v>
      </c>
      <c r="K9" s="2">
        <f t="shared" si="4"/>
        <v>4.4091710758377423E-4</v>
      </c>
      <c r="L9" s="4" t="s">
        <v>44</v>
      </c>
      <c r="M9" t="s">
        <v>31</v>
      </c>
    </row>
    <row r="10" spans="1:13" x14ac:dyDescent="0.2">
      <c r="A10">
        <v>9</v>
      </c>
      <c r="B10" t="s">
        <v>32</v>
      </c>
      <c r="C10">
        <f t="shared" si="0"/>
        <v>56</v>
      </c>
      <c r="D10">
        <v>43</v>
      </c>
      <c r="E10">
        <v>13</v>
      </c>
      <c r="F10" s="2">
        <f t="shared" si="1"/>
        <v>0.7678571428571429</v>
      </c>
      <c r="G10">
        <v>26.86</v>
      </c>
      <c r="H10" s="3">
        <f t="shared" si="2"/>
        <v>0.47964285714285715</v>
      </c>
      <c r="I10">
        <f t="shared" si="3"/>
        <v>4536</v>
      </c>
      <c r="J10">
        <v>18</v>
      </c>
      <c r="K10" s="2">
        <f t="shared" si="4"/>
        <v>3.968253968253968E-3</v>
      </c>
      <c r="L10" s="4" t="s">
        <v>34</v>
      </c>
      <c r="M10" t="s">
        <v>40</v>
      </c>
    </row>
    <row r="11" spans="1:13" x14ac:dyDescent="0.2">
      <c r="A11">
        <v>10</v>
      </c>
      <c r="B11" t="s">
        <v>22</v>
      </c>
      <c r="C11">
        <f t="shared" si="0"/>
        <v>56</v>
      </c>
      <c r="D11">
        <v>45</v>
      </c>
      <c r="E11">
        <v>11</v>
      </c>
      <c r="F11" s="2">
        <f t="shared" si="1"/>
        <v>0.8035714285714286</v>
      </c>
      <c r="G11">
        <v>28.28</v>
      </c>
      <c r="H11" s="3">
        <f t="shared" si="2"/>
        <v>0.505</v>
      </c>
      <c r="I11">
        <f t="shared" si="3"/>
        <v>4536</v>
      </c>
      <c r="J11">
        <v>15</v>
      </c>
      <c r="K11" s="2">
        <f t="shared" si="4"/>
        <v>3.3068783068783067E-3</v>
      </c>
      <c r="L11" s="4" t="s">
        <v>38</v>
      </c>
      <c r="M11" t="s">
        <v>39</v>
      </c>
    </row>
    <row r="12" spans="1:13" ht="64" x14ac:dyDescent="0.2">
      <c r="A12">
        <v>11</v>
      </c>
      <c r="B12" t="s">
        <v>41</v>
      </c>
      <c r="C12">
        <f t="shared" si="0"/>
        <v>71</v>
      </c>
      <c r="D12">
        <v>61</v>
      </c>
      <c r="E12">
        <v>10</v>
      </c>
      <c r="F12" s="2">
        <f t="shared" si="1"/>
        <v>0.85915492957746475</v>
      </c>
      <c r="G12">
        <v>78.040000000000006</v>
      </c>
      <c r="H12" s="3">
        <f t="shared" si="2"/>
        <v>1.099154929577465</v>
      </c>
      <c r="I12">
        <f t="shared" si="3"/>
        <v>5751</v>
      </c>
      <c r="J12">
        <v>83</v>
      </c>
      <c r="K12" s="2">
        <f t="shared" si="4"/>
        <v>1.443227264823509E-2</v>
      </c>
      <c r="L12" s="4" t="s">
        <v>42</v>
      </c>
      <c r="M12" t="s">
        <v>43</v>
      </c>
    </row>
    <row r="13" spans="1:13" s="12" customFormat="1" ht="32" x14ac:dyDescent="0.2">
      <c r="A13" s="12">
        <v>12</v>
      </c>
      <c r="B13" s="12" t="s">
        <v>41</v>
      </c>
      <c r="C13" s="12">
        <f t="shared" si="0"/>
        <v>73</v>
      </c>
      <c r="D13" s="12">
        <v>68</v>
      </c>
      <c r="E13" s="12">
        <v>5</v>
      </c>
      <c r="F13" s="13">
        <f t="shared" si="1"/>
        <v>0.93150684931506844</v>
      </c>
      <c r="G13" s="12">
        <v>73.930000000000007</v>
      </c>
      <c r="H13" s="14">
        <f t="shared" si="2"/>
        <v>1.0127397260273974</v>
      </c>
      <c r="I13" s="12">
        <f t="shared" si="3"/>
        <v>5913</v>
      </c>
      <c r="J13" s="12">
        <v>10</v>
      </c>
      <c r="K13" s="13">
        <f t="shared" si="4"/>
        <v>1.6911889058007779E-3</v>
      </c>
      <c r="L13" s="15" t="s">
        <v>45</v>
      </c>
      <c r="M13" s="12" t="s">
        <v>46</v>
      </c>
    </row>
    <row r="14" spans="1:13" x14ac:dyDescent="0.2">
      <c r="A14">
        <v>13</v>
      </c>
      <c r="B14" t="s">
        <v>47</v>
      </c>
      <c r="C14">
        <f t="shared" si="0"/>
        <v>73</v>
      </c>
      <c r="D14">
        <v>66</v>
      </c>
      <c r="E14">
        <v>7</v>
      </c>
      <c r="F14" s="2">
        <f t="shared" si="1"/>
        <v>0.90410958904109584</v>
      </c>
      <c r="G14">
        <v>46.017000000000003</v>
      </c>
      <c r="H14" s="3">
        <f t="shared" si="2"/>
        <v>0.63036986301369868</v>
      </c>
      <c r="I14">
        <f t="shared" si="3"/>
        <v>5913</v>
      </c>
      <c r="J14">
        <v>8</v>
      </c>
      <c r="K14" s="2">
        <f t="shared" si="4"/>
        <v>1.3529511246406223E-3</v>
      </c>
      <c r="L14" s="4" t="s">
        <v>50</v>
      </c>
      <c r="M14" s="12" t="s">
        <v>46</v>
      </c>
    </row>
    <row r="15" spans="1:13" ht="32" x14ac:dyDescent="0.2">
      <c r="A15">
        <v>14</v>
      </c>
      <c r="B15" t="s">
        <v>32</v>
      </c>
      <c r="C15">
        <f t="shared" si="0"/>
        <v>73</v>
      </c>
      <c r="D15">
        <v>51</v>
      </c>
      <c r="E15">
        <v>22</v>
      </c>
      <c r="F15" s="2">
        <f t="shared" si="1"/>
        <v>0.69863013698630139</v>
      </c>
      <c r="G15">
        <v>34.909999999999997</v>
      </c>
      <c r="H15" s="3">
        <f t="shared" si="2"/>
        <v>0.47821917808219172</v>
      </c>
      <c r="I15">
        <f t="shared" si="3"/>
        <v>5913</v>
      </c>
      <c r="J15">
        <v>34</v>
      </c>
      <c r="K15" s="2">
        <f t="shared" si="4"/>
        <v>5.7500422797226447E-3</v>
      </c>
      <c r="L15" s="4" t="s">
        <v>51</v>
      </c>
      <c r="M15" s="12" t="s">
        <v>46</v>
      </c>
    </row>
    <row r="16" spans="1:13" s="12" customFormat="1" x14ac:dyDescent="0.2">
      <c r="A16" s="12">
        <v>15</v>
      </c>
      <c r="B16" s="12" t="s">
        <v>41</v>
      </c>
      <c r="C16" s="12">
        <f t="shared" si="0"/>
        <v>73</v>
      </c>
      <c r="D16" s="12">
        <v>69</v>
      </c>
      <c r="E16" s="12">
        <v>4</v>
      </c>
      <c r="F16" s="13">
        <f t="shared" si="1"/>
        <v>0.9452054794520548</v>
      </c>
      <c r="G16" s="12">
        <v>72.260000000000005</v>
      </c>
      <c r="H16" s="14">
        <f t="shared" si="2"/>
        <v>0.98986301369863017</v>
      </c>
      <c r="I16" s="12">
        <f t="shared" si="3"/>
        <v>5913</v>
      </c>
      <c r="J16" s="12">
        <v>9</v>
      </c>
      <c r="K16" s="13">
        <f t="shared" si="4"/>
        <v>1.5220700152207001E-3</v>
      </c>
      <c r="L16" s="15" t="s">
        <v>50</v>
      </c>
      <c r="M16" s="12" t="s">
        <v>53</v>
      </c>
    </row>
    <row r="17" spans="1:12" ht="64" x14ac:dyDescent="0.2">
      <c r="A17">
        <v>16</v>
      </c>
      <c r="B17" t="s">
        <v>41</v>
      </c>
      <c r="C17">
        <f t="shared" si="0"/>
        <v>78</v>
      </c>
      <c r="D17">
        <v>70</v>
      </c>
      <c r="E17">
        <v>8</v>
      </c>
      <c r="F17" s="2">
        <f t="shared" si="1"/>
        <v>0.89743589743589747</v>
      </c>
      <c r="G17">
        <v>75.45</v>
      </c>
      <c r="H17" s="3">
        <f t="shared" si="2"/>
        <v>0.96730769230769231</v>
      </c>
      <c r="I17">
        <f t="shared" si="3"/>
        <v>6318</v>
      </c>
      <c r="J17">
        <v>20</v>
      </c>
      <c r="K17" s="2">
        <f t="shared" si="4"/>
        <v>3.1655587211142765E-3</v>
      </c>
      <c r="L17" s="4" t="s">
        <v>54</v>
      </c>
    </row>
    <row r="18" spans="1:12" s="1" customFormat="1" x14ac:dyDescent="0.2">
      <c r="A18" s="1">
        <v>17</v>
      </c>
      <c r="B18" s="1" t="s">
        <v>32</v>
      </c>
      <c r="C18" s="1">
        <f t="shared" si="0"/>
        <v>78</v>
      </c>
      <c r="D18" s="1">
        <v>75</v>
      </c>
      <c r="E18" s="1">
        <v>3</v>
      </c>
      <c r="F18" s="6">
        <f t="shared" si="1"/>
        <v>0.96153846153846156</v>
      </c>
      <c r="G18" s="1">
        <v>39.75</v>
      </c>
      <c r="H18" s="7">
        <f t="shared" si="2"/>
        <v>0.50961538461538458</v>
      </c>
      <c r="I18" s="1">
        <f t="shared" si="3"/>
        <v>6318</v>
      </c>
      <c r="J18" s="1">
        <v>7</v>
      </c>
      <c r="K18" s="6">
        <f t="shared" si="4"/>
        <v>1.1079455523899967E-3</v>
      </c>
      <c r="L18" s="5" t="s">
        <v>57</v>
      </c>
    </row>
    <row r="19" spans="1:12" x14ac:dyDescent="0.2">
      <c r="A19">
        <v>18</v>
      </c>
      <c r="B19" t="s">
        <v>32</v>
      </c>
      <c r="C19">
        <f t="shared" si="0"/>
        <v>81</v>
      </c>
      <c r="D19">
        <v>79</v>
      </c>
      <c r="E19">
        <v>2</v>
      </c>
      <c r="F19" s="2">
        <f t="shared" si="1"/>
        <v>0.97530864197530864</v>
      </c>
      <c r="G19">
        <v>39.159999999999997</v>
      </c>
      <c r="H19" s="3">
        <f t="shared" si="2"/>
        <v>0.48345679012345677</v>
      </c>
      <c r="I19">
        <f t="shared" si="3"/>
        <v>6561</v>
      </c>
      <c r="J19">
        <v>7</v>
      </c>
      <c r="K19" s="2">
        <f t="shared" si="4"/>
        <v>1.066910531931108E-3</v>
      </c>
      <c r="L19" s="4" t="s">
        <v>58</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tabSelected="1" workbookViewId="0">
      <selection activeCell="L9" sqref="L9"/>
    </sheetView>
  </sheetViews>
  <sheetFormatPr baseColWidth="10" defaultRowHeight="16" x14ac:dyDescent="0.2"/>
  <cols>
    <col min="1" max="2" width="16.1640625" bestFit="1" customWidth="1"/>
    <col min="3" max="3" width="15.83203125" bestFit="1" customWidth="1"/>
    <col min="4" max="4" width="15" bestFit="1" customWidth="1"/>
    <col min="5" max="5" width="13" bestFit="1" customWidth="1"/>
    <col min="6" max="6" width="9.33203125" bestFit="1" customWidth="1"/>
    <col min="7" max="7" width="12.33203125" bestFit="1" customWidth="1"/>
    <col min="8" max="8" width="15" bestFit="1" customWidth="1"/>
    <col min="10" max="11" width="12.1640625" bestFit="1" customWidth="1"/>
    <col min="12" max="12" width="54.6640625" customWidth="1"/>
  </cols>
  <sheetData>
    <row r="1" spans="1:12" x14ac:dyDescent="0.2">
      <c r="A1" s="1" t="s">
        <v>25</v>
      </c>
      <c r="B1" s="1" t="s">
        <v>16</v>
      </c>
      <c r="C1" s="1" t="s">
        <v>8</v>
      </c>
      <c r="D1" s="1" t="s">
        <v>3</v>
      </c>
      <c r="E1" s="1" t="s">
        <v>5</v>
      </c>
      <c r="F1" s="1" t="s">
        <v>7</v>
      </c>
      <c r="G1" s="1" t="s">
        <v>2</v>
      </c>
      <c r="H1" s="1" t="s">
        <v>4</v>
      </c>
      <c r="I1" s="1" t="s">
        <v>0</v>
      </c>
      <c r="J1" s="1" t="s">
        <v>9</v>
      </c>
      <c r="K1" s="1" t="s">
        <v>10</v>
      </c>
      <c r="L1" s="5" t="s">
        <v>11</v>
      </c>
    </row>
    <row r="2" spans="1:12" ht="48" x14ac:dyDescent="0.2">
      <c r="A2">
        <v>1</v>
      </c>
      <c r="B2" t="s">
        <v>41</v>
      </c>
      <c r="C2" s="4">
        <f t="shared" ref="C2:C8" si="0">D2+E2</f>
        <v>23</v>
      </c>
      <c r="D2" s="4">
        <v>19</v>
      </c>
      <c r="E2">
        <v>4</v>
      </c>
      <c r="F2">
        <f t="shared" ref="F2:F8" si="1">D2/C2</f>
        <v>0.82608695652173914</v>
      </c>
      <c r="G2">
        <v>22.37</v>
      </c>
      <c r="H2">
        <f t="shared" ref="H2:H8" si="2">G2/C2</f>
        <v>0.972608695652174</v>
      </c>
      <c r="I2">
        <f t="shared" ref="I2:I8" si="3">81*C2</f>
        <v>1863</v>
      </c>
      <c r="J2">
        <v>6</v>
      </c>
      <c r="K2">
        <f t="shared" ref="K2:K8" si="4">J2/I2</f>
        <v>3.2206119162640902E-3</v>
      </c>
      <c r="L2" s="4" t="s">
        <v>45</v>
      </c>
    </row>
    <row r="3" spans="1:12" ht="32" x14ac:dyDescent="0.2">
      <c r="A3">
        <v>2</v>
      </c>
      <c r="B3" t="s">
        <v>47</v>
      </c>
      <c r="C3" s="4">
        <f t="shared" si="0"/>
        <v>23</v>
      </c>
      <c r="D3">
        <v>16</v>
      </c>
      <c r="E3">
        <v>7</v>
      </c>
      <c r="F3">
        <f t="shared" si="1"/>
        <v>0.69565217391304346</v>
      </c>
      <c r="G3">
        <v>12.59</v>
      </c>
      <c r="H3">
        <f t="shared" si="2"/>
        <v>0.54739130434782612</v>
      </c>
      <c r="I3">
        <f t="shared" si="3"/>
        <v>1863</v>
      </c>
      <c r="J3">
        <v>8</v>
      </c>
      <c r="K3">
        <f t="shared" si="4"/>
        <v>4.2941492216854536E-3</v>
      </c>
      <c r="L3" s="4" t="s">
        <v>48</v>
      </c>
    </row>
    <row r="4" spans="1:12" ht="32" x14ac:dyDescent="0.2">
      <c r="A4">
        <v>3</v>
      </c>
      <c r="B4" t="s">
        <v>32</v>
      </c>
      <c r="C4" s="4">
        <f t="shared" si="0"/>
        <v>23</v>
      </c>
      <c r="D4">
        <v>17</v>
      </c>
      <c r="E4">
        <v>6</v>
      </c>
      <c r="F4">
        <f t="shared" si="1"/>
        <v>0.73913043478260865</v>
      </c>
      <c r="G4">
        <v>10.56</v>
      </c>
      <c r="H4">
        <f t="shared" si="2"/>
        <v>0.45913043478260873</v>
      </c>
      <c r="I4">
        <f t="shared" si="3"/>
        <v>1863</v>
      </c>
      <c r="J4">
        <v>6</v>
      </c>
      <c r="K4">
        <f t="shared" si="4"/>
        <v>3.2206119162640902E-3</v>
      </c>
      <c r="L4" s="4" t="s">
        <v>48</v>
      </c>
    </row>
    <row r="5" spans="1:12" ht="32" x14ac:dyDescent="0.2">
      <c r="A5">
        <v>4</v>
      </c>
      <c r="B5" t="s">
        <v>41</v>
      </c>
      <c r="C5" s="4">
        <f t="shared" si="0"/>
        <v>24</v>
      </c>
      <c r="D5">
        <v>21</v>
      </c>
      <c r="E5">
        <v>3</v>
      </c>
      <c r="F5">
        <f t="shared" si="1"/>
        <v>0.875</v>
      </c>
      <c r="G5">
        <v>25.81</v>
      </c>
      <c r="H5">
        <f t="shared" si="2"/>
        <v>1.0754166666666667</v>
      </c>
      <c r="I5">
        <f t="shared" si="3"/>
        <v>1944</v>
      </c>
      <c r="J5">
        <v>5</v>
      </c>
      <c r="K5">
        <f t="shared" si="4"/>
        <v>2.5720164609053498E-3</v>
      </c>
      <c r="L5" s="4" t="s">
        <v>48</v>
      </c>
    </row>
    <row r="6" spans="1:12" x14ac:dyDescent="0.2">
      <c r="A6">
        <v>5</v>
      </c>
      <c r="B6" t="s">
        <v>41</v>
      </c>
      <c r="C6" s="4">
        <f t="shared" si="0"/>
        <v>28</v>
      </c>
      <c r="D6">
        <v>21</v>
      </c>
      <c r="E6">
        <v>7</v>
      </c>
      <c r="F6">
        <f t="shared" si="1"/>
        <v>0.75</v>
      </c>
      <c r="G6">
        <v>27.23</v>
      </c>
      <c r="H6">
        <f t="shared" si="2"/>
        <v>0.97250000000000003</v>
      </c>
      <c r="I6">
        <f t="shared" si="3"/>
        <v>2268</v>
      </c>
      <c r="J6">
        <v>16</v>
      </c>
      <c r="K6">
        <f t="shared" si="4"/>
        <v>7.0546737213403876E-3</v>
      </c>
      <c r="L6" s="4" t="s">
        <v>55</v>
      </c>
    </row>
    <row r="7" spans="1:12" ht="32" x14ac:dyDescent="0.2">
      <c r="A7">
        <v>6</v>
      </c>
      <c r="B7" t="s">
        <v>32</v>
      </c>
      <c r="C7" s="4">
        <f t="shared" si="0"/>
        <v>28</v>
      </c>
      <c r="D7">
        <v>25</v>
      </c>
      <c r="E7">
        <v>3</v>
      </c>
      <c r="F7">
        <f t="shared" si="1"/>
        <v>0.8928571428571429</v>
      </c>
      <c r="G7">
        <v>14.99</v>
      </c>
      <c r="H7">
        <f t="shared" si="2"/>
        <v>0.53535714285714286</v>
      </c>
      <c r="I7">
        <f t="shared" si="3"/>
        <v>2268</v>
      </c>
      <c r="J7">
        <v>7</v>
      </c>
      <c r="K7">
        <f t="shared" si="4"/>
        <v>3.0864197530864196E-3</v>
      </c>
      <c r="L7" s="4" t="s">
        <v>56</v>
      </c>
    </row>
    <row r="8" spans="1:12" x14ac:dyDescent="0.2">
      <c r="A8">
        <v>7</v>
      </c>
      <c r="B8" t="s">
        <v>32</v>
      </c>
      <c r="C8" s="4">
        <f t="shared" si="0"/>
        <v>30</v>
      </c>
      <c r="D8">
        <v>28</v>
      </c>
      <c r="E8">
        <v>2</v>
      </c>
      <c r="F8">
        <f t="shared" si="1"/>
        <v>0.93333333333333335</v>
      </c>
      <c r="G8">
        <v>18.16</v>
      </c>
      <c r="H8">
        <f t="shared" si="2"/>
        <v>0.60533333333333339</v>
      </c>
      <c r="I8">
        <f t="shared" si="3"/>
        <v>2430</v>
      </c>
      <c r="J8">
        <v>7</v>
      </c>
      <c r="K8">
        <f t="shared" si="4"/>
        <v>2.8806584362139919E-3</v>
      </c>
      <c r="L8" s="4" t="s">
        <v>59</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
  <sheetViews>
    <sheetView workbookViewId="0">
      <selection activeCell="Q3" sqref="Q3"/>
    </sheetView>
  </sheetViews>
  <sheetFormatPr baseColWidth="10" defaultRowHeight="16" x14ac:dyDescent="0.2"/>
  <cols>
    <col min="1" max="1" width="12.6640625" bestFit="1" customWidth="1"/>
    <col min="2" max="3" width="10.83203125" style="11" hidden="1" customWidth="1"/>
    <col min="4" max="4" width="8.6640625" style="11" hidden="1" customWidth="1"/>
    <col min="5" max="9" width="10.83203125" style="11" hidden="1" customWidth="1"/>
  </cols>
  <sheetData>
    <row r="1" spans="1:17" x14ac:dyDescent="0.2">
      <c r="A1" s="1" t="s">
        <v>25</v>
      </c>
      <c r="B1" s="8">
        <v>1</v>
      </c>
      <c r="C1" s="8">
        <v>2</v>
      </c>
      <c r="D1" s="9">
        <v>3</v>
      </c>
      <c r="E1" s="9">
        <v>4</v>
      </c>
      <c r="F1" s="9">
        <v>5</v>
      </c>
      <c r="G1" s="9">
        <v>6</v>
      </c>
      <c r="H1" s="9">
        <v>7</v>
      </c>
      <c r="I1" s="9">
        <v>8</v>
      </c>
      <c r="J1" s="1">
        <v>9</v>
      </c>
      <c r="K1" s="1">
        <v>10</v>
      </c>
      <c r="L1" s="1">
        <v>11</v>
      </c>
      <c r="M1" s="1">
        <v>12</v>
      </c>
      <c r="N1" s="1">
        <v>13</v>
      </c>
      <c r="O1" s="1">
        <v>14</v>
      </c>
      <c r="P1" s="1">
        <v>15</v>
      </c>
      <c r="Q1" s="1">
        <v>18</v>
      </c>
    </row>
    <row r="2" spans="1:17" x14ac:dyDescent="0.2">
      <c r="A2" s="1" t="s">
        <v>5</v>
      </c>
      <c r="B2" s="10">
        <v>2</v>
      </c>
      <c r="C2" s="10">
        <v>2</v>
      </c>
      <c r="D2" s="11">
        <v>2</v>
      </c>
      <c r="E2" s="11">
        <v>2</v>
      </c>
      <c r="F2" s="11">
        <v>2</v>
      </c>
      <c r="G2" s="11">
        <v>2</v>
      </c>
      <c r="H2" s="11">
        <v>44</v>
      </c>
      <c r="I2" s="11">
        <v>48</v>
      </c>
      <c r="J2">
        <v>2</v>
      </c>
      <c r="K2">
        <v>0</v>
      </c>
      <c r="L2">
        <v>48</v>
      </c>
      <c r="M2">
        <v>31</v>
      </c>
      <c r="N2">
        <v>0</v>
      </c>
      <c r="O2">
        <v>2</v>
      </c>
      <c r="P2">
        <v>31</v>
      </c>
      <c r="Q2">
        <v>57</v>
      </c>
    </row>
    <row r="3" spans="1:17" x14ac:dyDescent="0.2">
      <c r="B3" s="10">
        <v>7</v>
      </c>
      <c r="C3" s="10">
        <v>7</v>
      </c>
      <c r="D3" s="11">
        <v>7</v>
      </c>
      <c r="E3" s="11">
        <v>7</v>
      </c>
      <c r="F3" s="11">
        <v>3</v>
      </c>
      <c r="G3" s="11">
        <v>30</v>
      </c>
      <c r="H3" s="11">
        <v>48</v>
      </c>
      <c r="J3">
        <v>16</v>
      </c>
      <c r="K3">
        <v>2</v>
      </c>
      <c r="L3">
        <v>56</v>
      </c>
      <c r="M3">
        <v>44</v>
      </c>
      <c r="N3">
        <v>4</v>
      </c>
      <c r="O3">
        <v>5</v>
      </c>
      <c r="P3">
        <v>38</v>
      </c>
      <c r="Q3">
        <v>76</v>
      </c>
    </row>
    <row r="4" spans="1:17" x14ac:dyDescent="0.2">
      <c r="B4" s="10">
        <v>23</v>
      </c>
      <c r="C4" s="10">
        <v>30</v>
      </c>
      <c r="D4" s="11">
        <v>30</v>
      </c>
      <c r="E4" s="11">
        <v>30</v>
      </c>
      <c r="F4" s="11">
        <v>30</v>
      </c>
      <c r="G4" s="11">
        <v>31</v>
      </c>
      <c r="H4" s="11">
        <v>51</v>
      </c>
      <c r="J4">
        <v>19</v>
      </c>
      <c r="K4">
        <v>7</v>
      </c>
      <c r="L4">
        <v>58</v>
      </c>
      <c r="M4">
        <v>56</v>
      </c>
      <c r="N4">
        <v>19</v>
      </c>
      <c r="O4">
        <v>6</v>
      </c>
      <c r="P4">
        <v>56</v>
      </c>
    </row>
    <row r="5" spans="1:17" x14ac:dyDescent="0.2">
      <c r="B5" s="10">
        <v>30</v>
      </c>
      <c r="C5" s="10">
        <v>31</v>
      </c>
      <c r="D5" s="11">
        <v>31</v>
      </c>
      <c r="E5" s="11">
        <v>31</v>
      </c>
      <c r="F5" s="11">
        <v>31</v>
      </c>
      <c r="G5" s="11">
        <v>49</v>
      </c>
      <c r="J5">
        <v>20</v>
      </c>
      <c r="K5">
        <v>13</v>
      </c>
      <c r="L5">
        <v>60</v>
      </c>
      <c r="M5">
        <v>58</v>
      </c>
      <c r="N5">
        <v>28</v>
      </c>
      <c r="O5">
        <v>25</v>
      </c>
      <c r="P5">
        <v>58</v>
      </c>
    </row>
    <row r="6" spans="1:17" x14ac:dyDescent="0.2">
      <c r="B6" s="10">
        <v>31</v>
      </c>
      <c r="C6" s="10">
        <v>43</v>
      </c>
      <c r="D6" s="11">
        <v>44</v>
      </c>
      <c r="E6" s="11">
        <v>43</v>
      </c>
      <c r="F6" s="11">
        <v>49</v>
      </c>
      <c r="J6">
        <v>21</v>
      </c>
      <c r="K6">
        <v>16</v>
      </c>
      <c r="L6">
        <v>61</v>
      </c>
      <c r="M6">
        <v>59</v>
      </c>
      <c r="N6">
        <v>31</v>
      </c>
      <c r="O6">
        <v>28</v>
      </c>
    </row>
    <row r="7" spans="1:17" x14ac:dyDescent="0.2">
      <c r="B7" s="10">
        <v>48</v>
      </c>
      <c r="C7" s="10">
        <v>44</v>
      </c>
      <c r="D7" s="11">
        <v>48</v>
      </c>
      <c r="E7" s="11">
        <v>44</v>
      </c>
      <c r="F7" s="11">
        <v>52</v>
      </c>
      <c r="J7">
        <v>24</v>
      </c>
      <c r="K7">
        <v>21</v>
      </c>
      <c r="L7">
        <v>62</v>
      </c>
      <c r="N7">
        <v>51</v>
      </c>
      <c r="O7">
        <v>31</v>
      </c>
    </row>
    <row r="8" spans="1:17" x14ac:dyDescent="0.2">
      <c r="B8" s="10">
        <v>49</v>
      </c>
      <c r="C8" s="10">
        <v>48</v>
      </c>
      <c r="D8" s="11">
        <v>49</v>
      </c>
      <c r="E8" s="11">
        <v>48</v>
      </c>
      <c r="J8">
        <v>33</v>
      </c>
      <c r="K8">
        <v>37</v>
      </c>
      <c r="L8">
        <v>63</v>
      </c>
      <c r="N8">
        <v>56</v>
      </c>
      <c r="O8">
        <v>34</v>
      </c>
    </row>
    <row r="9" spans="1:17" x14ac:dyDescent="0.2">
      <c r="B9" s="10">
        <v>51</v>
      </c>
      <c r="C9" s="10">
        <v>49</v>
      </c>
      <c r="D9" s="11">
        <v>52</v>
      </c>
      <c r="E9" s="11">
        <v>49</v>
      </c>
      <c r="J9">
        <v>39</v>
      </c>
      <c r="K9">
        <v>41</v>
      </c>
      <c r="L9">
        <v>64</v>
      </c>
      <c r="O9">
        <v>36</v>
      </c>
    </row>
    <row r="10" spans="1:17" x14ac:dyDescent="0.2">
      <c r="B10" s="10">
        <v>52</v>
      </c>
      <c r="C10" s="10">
        <v>52</v>
      </c>
      <c r="E10" s="11">
        <v>52</v>
      </c>
      <c r="J10">
        <v>42</v>
      </c>
      <c r="K10">
        <v>42</v>
      </c>
      <c r="L10">
        <v>68</v>
      </c>
      <c r="O10">
        <v>37</v>
      </c>
    </row>
    <row r="11" spans="1:17" x14ac:dyDescent="0.2">
      <c r="J11">
        <v>43</v>
      </c>
      <c r="K11">
        <v>46</v>
      </c>
      <c r="O11">
        <v>39</v>
      </c>
    </row>
    <row r="12" spans="1:17" x14ac:dyDescent="0.2">
      <c r="J12">
        <v>48</v>
      </c>
      <c r="K12">
        <v>49</v>
      </c>
      <c r="O12">
        <v>49</v>
      </c>
    </row>
    <row r="13" spans="1:17" x14ac:dyDescent="0.2">
      <c r="B13" s="11" t="s">
        <v>52</v>
      </c>
      <c r="J13">
        <v>49</v>
      </c>
      <c r="O13">
        <v>54</v>
      </c>
    </row>
    <row r="14" spans="1:17" x14ac:dyDescent="0.2">
      <c r="J14">
        <v>53</v>
      </c>
      <c r="O14">
        <v>57</v>
      </c>
    </row>
    <row r="15" spans="1:17" x14ac:dyDescent="0.2">
      <c r="O15">
        <v>58</v>
      </c>
    </row>
    <row r="16" spans="1:17" x14ac:dyDescent="0.2">
      <c r="O16">
        <v>60</v>
      </c>
    </row>
    <row r="17" spans="15:15" x14ac:dyDescent="0.2">
      <c r="O17">
        <v>61</v>
      </c>
    </row>
    <row r="18" spans="15:15" x14ac:dyDescent="0.2">
      <c r="O18">
        <v>62</v>
      </c>
    </row>
    <row r="19" spans="15:15" x14ac:dyDescent="0.2">
      <c r="O19">
        <v>63</v>
      </c>
    </row>
    <row r="20" spans="15:15" x14ac:dyDescent="0.2">
      <c r="O20">
        <v>64</v>
      </c>
    </row>
    <row r="21" spans="15:15" x14ac:dyDescent="0.2">
      <c r="O21">
        <v>67</v>
      </c>
    </row>
    <row r="22" spans="15:15" x14ac:dyDescent="0.2">
      <c r="O22">
        <v>70</v>
      </c>
    </row>
    <row r="23" spans="15:15" x14ac:dyDescent="0.2">
      <c r="O23">
        <v>71</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baseColWidth="10" defaultRowHeight="16" x14ac:dyDescent="0.2"/>
  <cols>
    <col min="1" max="1" width="16.6640625" customWidth="1"/>
    <col min="2" max="2" width="99.5" customWidth="1"/>
    <col min="3" max="3" width="15.83203125" bestFit="1" customWidth="1"/>
    <col min="4" max="4" width="15.33203125" customWidth="1"/>
    <col min="5" max="5" width="36.6640625" customWidth="1"/>
  </cols>
  <sheetData>
    <row r="1" spans="1:6" x14ac:dyDescent="0.2">
      <c r="A1" s="1" t="s">
        <v>16</v>
      </c>
      <c r="B1" s="1" t="s">
        <v>17</v>
      </c>
      <c r="C1" s="1"/>
      <c r="D1" s="1"/>
      <c r="E1" s="1"/>
      <c r="F1" s="1"/>
    </row>
    <row r="2" spans="1:6" ht="32" x14ac:dyDescent="0.2">
      <c r="A2" t="s">
        <v>35</v>
      </c>
      <c r="B2" s="4" t="s">
        <v>18</v>
      </c>
      <c r="C2" s="4"/>
      <c r="D2" s="4"/>
    </row>
    <row r="3" spans="1:6" x14ac:dyDescent="0.2">
      <c r="A3" t="s">
        <v>36</v>
      </c>
      <c r="B3" t="s">
        <v>23</v>
      </c>
    </row>
    <row r="4" spans="1:6" x14ac:dyDescent="0.2">
      <c r="A4" t="s">
        <v>41</v>
      </c>
      <c r="B4" t="s">
        <v>28</v>
      </c>
    </row>
    <row r="5" spans="1:6" x14ac:dyDescent="0.2">
      <c r="A5" t="s">
        <v>32</v>
      </c>
      <c r="B5" t="s">
        <v>33</v>
      </c>
    </row>
    <row r="6" spans="1:6" x14ac:dyDescent="0.2">
      <c r="A6" t="s">
        <v>22</v>
      </c>
      <c r="B6" t="s">
        <v>37</v>
      </c>
    </row>
    <row r="7" spans="1:6" x14ac:dyDescent="0.2">
      <c r="A7" t="s">
        <v>47</v>
      </c>
      <c r="B7" t="s">
        <v>49</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All - Recognition</vt:lpstr>
      <vt:lpstr>Test - Recognition</vt:lpstr>
      <vt:lpstr>Failures</vt:lpstr>
      <vt:lpstr>Classification Modes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2017-09-20T20:55:05Z</dcterms:created>
  <dcterms:modified xsi:type="dcterms:W3CDTF">2017-10-04T22:24:32Z</dcterms:modified>
</cp:coreProperties>
</file>