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08" windowHeight="8192" windowWidth="16384" xWindow="0" yWindow="0"/>
  </bookViews>
  <sheets>
    <sheet name="PRO" sheetId="1" state="visible" r:id="rId2"/>
    <sheet name="SPORT" sheetId="2" state="visible" r:id="rId3"/>
    <sheet name="Plan1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<sst xmlns="http://schemas.openxmlformats.org/spreadsheetml/2006/main" count="1240" uniqueCount="779">
  <si>
    <t>PLAQUETA</t>
  </si>
  <si>
    <t>LARGADA</t>
  </si>
  <si>
    <t>CHEGADA</t>
  </si>
  <si>
    <t>TEMPO PROVA</t>
  </si>
  <si>
    <t>POSIÇAO GERAL</t>
  </si>
  <si>
    <t>POSIÇAO CAT</t>
  </si>
  <si>
    <t>INGRESSO</t>
  </si>
  <si>
    <t>NOME</t>
  </si>
  <si>
    <t>COD CAT</t>
  </si>
  <si>
    <t>Categoria</t>
  </si>
  <si>
    <t>VERIF CAT</t>
  </si>
  <si>
    <t>COD SEXO</t>
  </si>
  <si>
    <t>SEXO</t>
  </si>
  <si>
    <t>IDADE</t>
  </si>
  <si>
    <t>Data Nascimento</t>
  </si>
  <si>
    <t>CPF</t>
  </si>
  <si>
    <t>Cidade</t>
  </si>
  <si>
    <t>UF</t>
  </si>
  <si>
    <t>Celular</t>
  </si>
  <si>
    <t>E-Mail</t>
  </si>
  <si>
    <t>Equipe</t>
  </si>
  <si>
    <t>FMC-LS17-0043</t>
  </si>
  <si>
    <t>Guilherme Willian da Silva Martinez</t>
  </si>
  <si>
    <t>CAD</t>
  </si>
  <si>
    <t>48 km CADETE: 19 a 29 anos - Filiados e Não Filiados (Nasc. 1998 a 1988)</t>
  </si>
  <si>
    <t>Masculino</t>
  </si>
  <si>
    <t>05/07/1989</t>
  </si>
  <si>
    <t>Betim</t>
  </si>
  <si>
    <t>(31) 98941-8612</t>
  </si>
  <si>
    <t>guilherme.s.martinez@gmail.com</t>
  </si>
  <si>
    <t>Henrik Mello</t>
  </si>
  <si>
    <t>FMC-LS17-0044</t>
  </si>
  <si>
    <t>MARCELO QUEIROZ ALVES DE OLIVEIRA</t>
  </si>
  <si>
    <t>22/02/1989</t>
  </si>
  <si>
    <t>Belo Horizonte</t>
  </si>
  <si>
    <t>marceloqueirozadvogado@gmail.com</t>
  </si>
  <si>
    <t>FMC-LS17-0045</t>
  </si>
  <si>
    <t>Raphael Adriano Cotta</t>
  </si>
  <si>
    <t>15/01/1989</t>
  </si>
  <si>
    <t>31 98788-8296</t>
  </si>
  <si>
    <t>raphaeladriano.cotta@gmail.com</t>
  </si>
  <si>
    <t>PV8P-ZR-GT32</t>
  </si>
  <si>
    <t>DANIEL TORRES</t>
  </si>
  <si>
    <t>48Km / CADETE: 19 a 29 anos - Filiados e Não Filiados (Nasc. 1998 a 1988)</t>
  </si>
  <si>
    <t>31/05/1996</t>
  </si>
  <si>
    <t>134.659.466-00</t>
  </si>
  <si>
    <t>Belo Horizonte / MG</t>
  </si>
  <si>
    <t>31-99525-7442</t>
  </si>
  <si>
    <t>d45788@gmail.com</t>
  </si>
  <si>
    <t>PV6N-YN-VE6J</t>
  </si>
  <si>
    <t>RAINE SOUZA BRUNO ALEXANDRINO SOUZA</t>
  </si>
  <si>
    <t>feminino</t>
  </si>
  <si>
    <t>06/02/1995</t>
  </si>
  <si>
    <t>135.815.906-89</t>
  </si>
  <si>
    <t>CONTAGEM/MG</t>
  </si>
  <si>
    <t>31-99376-3611</t>
  </si>
  <si>
    <t>jadersonvendas@hotmail.com</t>
  </si>
  <si>
    <t>CYCLOPS TEAM</t>
  </si>
  <si>
    <t>FMC-LS17-0046</t>
  </si>
  <si>
    <t>ALEXANDER GONÇALVES DE JESUS</t>
  </si>
  <si>
    <t>EM</t>
  </si>
  <si>
    <t>48 km ELITE MASCULINA: 19 anos e acima - Filiados (Nasc. 1998 e anos anteriores)</t>
  </si>
  <si>
    <t>19/10/1995</t>
  </si>
  <si>
    <t>DIAMANTINA</t>
  </si>
  <si>
    <t>(38) 99184-6767</t>
  </si>
  <si>
    <t>alexgoncalves17@hotmail.com</t>
  </si>
  <si>
    <t>FMC-LS17-0047</t>
  </si>
  <si>
    <t>Vanessa de Almeida Resende</t>
  </si>
  <si>
    <t>FM30</t>
  </si>
  <si>
    <t>48 km FEMININA MASTER 30+: 30 anos e acima - Filiadas e Não Filiadas (Nasc. em 1987 e anos anteriores)</t>
  </si>
  <si>
    <t>Feminino</t>
  </si>
  <si>
    <t>28/09/1981</t>
  </si>
  <si>
    <t>Para de Minas</t>
  </si>
  <si>
    <t>vanessa.resende@hotmail.com</t>
  </si>
  <si>
    <t>PX6E-E1-9TN4</t>
  </si>
  <si>
    <t>Juliana Vilaça Bastos</t>
  </si>
  <si>
    <t>FM31</t>
  </si>
  <si>
    <t>48Km / FEMININA MASTER 30 +: 30 anos e acima - Filiadas e Não Filiadas (Nasc. em 1987 e anos anteriores)</t>
  </si>
  <si>
    <t>25/11/1980</t>
  </si>
  <si>
    <t>013.873.796-74</t>
  </si>
  <si>
    <t>Belo Horizonte/ MG</t>
  </si>
  <si>
    <t>31-98897-7506</t>
  </si>
  <si>
    <t>cajuvilaca@gmail.com</t>
  </si>
  <si>
    <t>Mountain Bike BH Tripp Team</t>
  </si>
  <si>
    <t>FMC-LS17-0048</t>
  </si>
  <si>
    <t>Carlos Henrique Clark</t>
  </si>
  <si>
    <t>MA1</t>
  </si>
  <si>
    <t>48Km / MASTER A1: 30 a 34 anos - Filiados e Não Filiados (Nasc. 1987 a 1983)</t>
  </si>
  <si>
    <t>14/01/1986</t>
  </si>
  <si>
    <t>Lagoa Santa</t>
  </si>
  <si>
    <t>carlos.h.clark@gmail.com</t>
  </si>
  <si>
    <t>FMC-LS17-0049</t>
  </si>
  <si>
    <t>DIEGO MARTINS SATHLER BERBERT</t>
  </si>
  <si>
    <t>16/06/1984</t>
  </si>
  <si>
    <t>BELO HORIZONTE</t>
  </si>
  <si>
    <t>MAYARA.S@MSN.COM</t>
  </si>
  <si>
    <t>FMC-LS17-0051</t>
  </si>
  <si>
    <t>RUI MARCOS DE ANDRADE</t>
  </si>
  <si>
    <t>10/12/1983</t>
  </si>
  <si>
    <t>(31) 9158 7849</t>
  </si>
  <si>
    <t>ruimarc@gmail.com</t>
  </si>
  <si>
    <t>FMC-LS17-0050</t>
  </si>
  <si>
    <t>PAULO HENRIQUE CAMPOS DE OLIVEIRA</t>
  </si>
  <si>
    <t>15/11/1985</t>
  </si>
  <si>
    <t>VESPASIANO</t>
  </si>
  <si>
    <t>31-98475-3587</t>
  </si>
  <si>
    <t>paulo@somaimoveismg.com.br</t>
  </si>
  <si>
    <t>FMC-LS17-0052</t>
  </si>
  <si>
    <t>Vinícius Antônio Pereira Felipe</t>
  </si>
  <si>
    <t>15/04/1985</t>
  </si>
  <si>
    <t>Contagem</t>
  </si>
  <si>
    <t>(31)98666-3209</t>
  </si>
  <si>
    <t>vapfelipe@yahoo.com.br</t>
  </si>
  <si>
    <t>FMC-LS17-0053</t>
  </si>
  <si>
    <t>VITOR FREITAS AGUIAR</t>
  </si>
  <si>
    <t>05/05/1983</t>
  </si>
  <si>
    <t>PARÁ DE MINAS</t>
  </si>
  <si>
    <t>vitorfreitas99@yahoo.com.br</t>
  </si>
  <si>
    <t>PV6N-XA-PQ5B</t>
  </si>
  <si>
    <t>Jaderson Sales</t>
  </si>
  <si>
    <t>masculino</t>
  </si>
  <si>
    <t>30/04/1985</t>
  </si>
  <si>
    <t>063.866.686-42</t>
  </si>
  <si>
    <t>CONTAGEM MG</t>
  </si>
  <si>
    <t>31-98422-3790</t>
  </si>
  <si>
    <t>jadersonvendas@gmail.com</t>
  </si>
  <si>
    <t>PWKZ-AG-0J38</t>
  </si>
  <si>
    <t>Carlos Augusto de Oliveira Lara Augusto</t>
  </si>
  <si>
    <t>051.317.166-59</t>
  </si>
  <si>
    <t>Abaeté- MG</t>
  </si>
  <si>
    <t>37-99945-9591</t>
  </si>
  <si>
    <t>augustolara1394@gmail.com</t>
  </si>
  <si>
    <t>Texasbikers</t>
  </si>
  <si>
    <t>PV5G-80-88VC</t>
  </si>
  <si>
    <t>Jefferson stwart reis</t>
  </si>
  <si>
    <t>08/01/1983</t>
  </si>
  <si>
    <t>075.544.076-51</t>
  </si>
  <si>
    <t>Esmeraldas</t>
  </si>
  <si>
    <t>31-98905-7987</t>
  </si>
  <si>
    <t>Jeffersonstwartdosreis@gmail.com</t>
  </si>
  <si>
    <t>Cyclops</t>
  </si>
  <si>
    <t>PXVN-0K-S527</t>
  </si>
  <si>
    <t>014.541.586-46</t>
  </si>
  <si>
    <t>MINAS GERAIS</t>
  </si>
  <si>
    <t>37-99191-0321</t>
  </si>
  <si>
    <t>BRACICLO FACTORY TEAM</t>
  </si>
  <si>
    <t>PXQY-LB-9W44</t>
  </si>
  <si>
    <t>Sebastião Jorge Santos</t>
  </si>
  <si>
    <t>31/10/1985</t>
  </si>
  <si>
    <t>086.489.256-06</t>
  </si>
  <si>
    <t>Pedro leopoldo MG</t>
  </si>
  <si>
    <t>31-98615-5818</t>
  </si>
  <si>
    <t>Thionnesepri@gmail.com</t>
  </si>
  <si>
    <t>PXGC-D2-XW4H</t>
  </si>
  <si>
    <t>André Luiz Morais Veloso</t>
  </si>
  <si>
    <t>10/05/1986</t>
  </si>
  <si>
    <t>077.581.186-66</t>
  </si>
  <si>
    <t>31-98658-9465</t>
  </si>
  <si>
    <t>andreveloso1@yahoo.com.br</t>
  </si>
  <si>
    <t>Pedal galático banco azul</t>
  </si>
  <si>
    <t>PX6C-95-DD7Y</t>
  </si>
  <si>
    <t>Cristiano De Souza Pereira</t>
  </si>
  <si>
    <t>15/12/1987</t>
  </si>
  <si>
    <t>016.071.396-00</t>
  </si>
  <si>
    <t>Betim MG</t>
  </si>
  <si>
    <t>31-9883-69160</t>
  </si>
  <si>
    <t>cristianodesouza.cds@gmail.com</t>
  </si>
  <si>
    <t>Lobos do mato</t>
  </si>
  <si>
    <t>FMC-LS17-0055</t>
  </si>
  <si>
    <t>Carlos Eduardo Soares</t>
  </si>
  <si>
    <t>MA2</t>
  </si>
  <si>
    <t>48Km / MASTER A2: 35 a 39 anos - Filiados e Não Filiados (Nasc. 1982 a 1978)</t>
  </si>
  <si>
    <t>27/05/1979</t>
  </si>
  <si>
    <t>lagoa santa</t>
  </si>
  <si>
    <t>caduares@gmail.com</t>
  </si>
  <si>
    <t>FMC-LS17-0054</t>
  </si>
  <si>
    <t>BRUNO LUIZ DA SILVA ROCHA DE MATOS</t>
  </si>
  <si>
    <t>05/03/1979</t>
  </si>
  <si>
    <t>(31) 99950-8681</t>
  </si>
  <si>
    <t>BRUNOMATOSBHMG@GMAIL.COM</t>
  </si>
  <si>
    <t>FMC-LS17-0056</t>
  </si>
  <si>
    <t>JOSE DA SILVA LIONCO</t>
  </si>
  <si>
    <t>15/08/1978</t>
  </si>
  <si>
    <t>SANTA LUZIA</t>
  </si>
  <si>
    <t>(31) 98628-1707</t>
  </si>
  <si>
    <t>jslthor@gmail.com</t>
  </si>
  <si>
    <t>FMC-LS17-0057</t>
  </si>
  <si>
    <t>Luiz Alberto Nogueira Egidio</t>
  </si>
  <si>
    <t>06/11/1982</t>
  </si>
  <si>
    <t>contagem</t>
  </si>
  <si>
    <t>(31) 99414-7155</t>
  </si>
  <si>
    <t>alberttluiz@hotmail.com</t>
  </si>
  <si>
    <t>FMC-LS17-0059</t>
  </si>
  <si>
    <t>Michel Bessa de Araújo</t>
  </si>
  <si>
    <t>30/04/1982</t>
  </si>
  <si>
    <t>lulumagalhaes2008@gmail.com</t>
  </si>
  <si>
    <t>FMC-LS17-0058</t>
  </si>
  <si>
    <t>Luís Fábio Alves Assunção</t>
  </si>
  <si>
    <t>06/05/1980</t>
  </si>
  <si>
    <t>luismtbbetim@gmail.com</t>
  </si>
  <si>
    <t>FMC-LS17-0060</t>
  </si>
  <si>
    <t>ROBSON FRANCISCO DOS SANTOS</t>
  </si>
  <si>
    <t>23/07/1982</t>
  </si>
  <si>
    <t>(31) 99435-6822</t>
  </si>
  <si>
    <t>compras@saumec.com.br</t>
  </si>
  <si>
    <t>FMC-LS17-0061</t>
  </si>
  <si>
    <t>Rodrigo Ferreira dos Santos</t>
  </si>
  <si>
    <t>26/12/1979</t>
  </si>
  <si>
    <t>31 994387710</t>
  </si>
  <si>
    <t>rodrigobhfsantos@gmail.com</t>
  </si>
  <si>
    <t>FMC-LS17-0062</t>
  </si>
  <si>
    <t>WANDERSON DA SILVA LARA</t>
  </si>
  <si>
    <t>23/05/1978</t>
  </si>
  <si>
    <t>CONTAGEM</t>
  </si>
  <si>
    <t>31 8867-77-76</t>
  </si>
  <si>
    <t>WANDERSONLARA11@GMAIL.COM</t>
  </si>
  <si>
    <t>PW68-PR-FDW2</t>
  </si>
  <si>
    <t>Luiz Gustavo Carvalho</t>
  </si>
  <si>
    <t>24/03/1981</t>
  </si>
  <si>
    <t>057.240.346-11</t>
  </si>
  <si>
    <t>Belo Horizonte/MG</t>
  </si>
  <si>
    <t>31-9980-82366</t>
  </si>
  <si>
    <t>luizgdc@hotmail.com</t>
  </si>
  <si>
    <t>Green team</t>
  </si>
  <si>
    <t>PV5E-D5-522V</t>
  </si>
  <si>
    <t>Wanderson Da Silva Lara</t>
  </si>
  <si>
    <t>038.432.156-93</t>
  </si>
  <si>
    <t>Contagem/MG</t>
  </si>
  <si>
    <t>31-9886-77777</t>
  </si>
  <si>
    <t>wandersonlara11@gmail.com</t>
  </si>
  <si>
    <t>PW79-5N-WVS5</t>
  </si>
  <si>
    <t>Bruno Moterani Costa Reis</t>
  </si>
  <si>
    <t>12/10/1979</t>
  </si>
  <si>
    <t>043.823.756-06</t>
  </si>
  <si>
    <t>31-98779-2332</t>
  </si>
  <si>
    <t>brunomcr@gmail.com</t>
  </si>
  <si>
    <t>PW3M-KT-UVMJ</t>
  </si>
  <si>
    <t>Contagem/mg</t>
  </si>
  <si>
    <t>31-98867-7776</t>
  </si>
  <si>
    <t>PWJZ-Q2-VH1N</t>
  </si>
  <si>
    <t>Henrique Silveira</t>
  </si>
  <si>
    <t>26/09/1978</t>
  </si>
  <si>
    <t>080.138.467-25</t>
  </si>
  <si>
    <t>NOVA LIMA/MG</t>
  </si>
  <si>
    <t>31-9857-23887</t>
  </si>
  <si>
    <t>rick_silveira@yahoo.com.br</t>
  </si>
  <si>
    <t>MT CICLISMO / GREEN TEAM BIKERS</t>
  </si>
  <si>
    <t>PWEQ-KY-CBU7</t>
  </si>
  <si>
    <t>Paulo Araújo Júnior</t>
  </si>
  <si>
    <t>22/09/1980</t>
  </si>
  <si>
    <t>050.499.556-10</t>
  </si>
  <si>
    <t>31-98828-8534</t>
  </si>
  <si>
    <t>pauloesteticadental@gmail.com</t>
  </si>
  <si>
    <t>PAULO ARAUJO JUNIOR</t>
  </si>
  <si>
    <t>PWQ8-NE-VQLL</t>
  </si>
  <si>
    <t>IVAN CESAR GUIMARAES</t>
  </si>
  <si>
    <t>17/09/1978</t>
  </si>
  <si>
    <t>047.078.626-40</t>
  </si>
  <si>
    <t>31-99330-4922</t>
  </si>
  <si>
    <t>ivantatuxorro@gmail.com</t>
  </si>
  <si>
    <t>Regiane Reis</t>
  </si>
  <si>
    <t>PWJB-0J-T1VU</t>
  </si>
  <si>
    <t>THALES ALENCAR</t>
  </si>
  <si>
    <t>21/01/1980</t>
  </si>
  <si>
    <t>050.440.836-40</t>
  </si>
  <si>
    <t>31-9973-27339</t>
  </si>
  <si>
    <t>thalesao1@gmail.com</t>
  </si>
  <si>
    <t>Maurício Teixiera MTB e Estrada</t>
  </si>
  <si>
    <t>PWQ3-0Y-V12Y</t>
  </si>
  <si>
    <t>RICARDO PURRI</t>
  </si>
  <si>
    <t>07/05/1978</t>
  </si>
  <si>
    <t>003.565.966-13</t>
  </si>
  <si>
    <t>Belo Horizonte/Minas Gerias</t>
  </si>
  <si>
    <t>31-99107-8372</t>
  </si>
  <si>
    <t>ricardo@fiducial.com.br</t>
  </si>
  <si>
    <t>Mercato/Green Team/ SSCC</t>
  </si>
  <si>
    <t>PWSN-96-66KQ</t>
  </si>
  <si>
    <t>Mauricio Estevão Teixeira</t>
  </si>
  <si>
    <t>02/12/1979</t>
  </si>
  <si>
    <t>043.499.966-05</t>
  </si>
  <si>
    <t>31-99141-9108</t>
  </si>
  <si>
    <t>mauricioestevao@hotmail.com</t>
  </si>
  <si>
    <t>Mauricio Teixeira Ciclismo</t>
  </si>
  <si>
    <t>PXSH-KE-J0YK</t>
  </si>
  <si>
    <t>Leonardo Cunha Ferreira</t>
  </si>
  <si>
    <t>08/05/1981</t>
  </si>
  <si>
    <t>051.160.806-33</t>
  </si>
  <si>
    <t>Belo horizonte MG</t>
  </si>
  <si>
    <t>31-9866-43132</t>
  </si>
  <si>
    <t>leonardocunhaferreira@gmail.com</t>
  </si>
  <si>
    <t>Overbikers</t>
  </si>
  <si>
    <t>FMC-LS17-0063</t>
  </si>
  <si>
    <t>Alberto Schaper</t>
  </si>
  <si>
    <t>MB1</t>
  </si>
  <si>
    <t>48Km / MASTER B1: 40 a 44 anos - Filiados e Não Filiados (Nasc. 1977 a 1973)</t>
  </si>
  <si>
    <t>29/08/1975</t>
  </si>
  <si>
    <t>31-992775155</t>
  </si>
  <si>
    <t>albertoschaper@yahoo.com.br</t>
  </si>
  <si>
    <t>FMC-LS17-0064</t>
  </si>
  <si>
    <t>EDVALDO CAMARGO LIRA</t>
  </si>
  <si>
    <t>23/03/1976</t>
  </si>
  <si>
    <t>(31) 99151-1667</t>
  </si>
  <si>
    <t>edvaldo.91511667@gmail.com</t>
  </si>
  <si>
    <t>FMC-LS17-0065</t>
  </si>
  <si>
    <t>Emerson Flores Dornellas</t>
  </si>
  <si>
    <t>01/05/1976</t>
  </si>
  <si>
    <t>(31) 99800-5651</t>
  </si>
  <si>
    <t>efdornellas@gmail.com</t>
  </si>
  <si>
    <t>FMC-LS17-0067</t>
  </si>
  <si>
    <t>HENRIQUE NEVES SOUZA LEBRE</t>
  </si>
  <si>
    <t>20/03/1974</t>
  </si>
  <si>
    <t>(31) 99906-9819</t>
  </si>
  <si>
    <t>NEVES.KIKO@HOTMAIL.COM</t>
  </si>
  <si>
    <t>FMC-LS17-0066</t>
  </si>
  <si>
    <t>EVANDRO CELESTINO DA PAIXÃO</t>
  </si>
  <si>
    <t>17/05/1973</t>
  </si>
  <si>
    <t>31- 992152132</t>
  </si>
  <si>
    <t>evandropaixao01@gmail.com</t>
  </si>
  <si>
    <t>FMC-LS17-0068</t>
  </si>
  <si>
    <t>luis otavio de medeiros lemos</t>
  </si>
  <si>
    <t>04/02/1974</t>
  </si>
  <si>
    <t>(31) 99616-0558</t>
  </si>
  <si>
    <t>LUISOTAVIOLEMOS.LO@GMEIL.COM</t>
  </si>
  <si>
    <t>PV1L-Y3-TT6H</t>
  </si>
  <si>
    <t>Marcos Pessoa</t>
  </si>
  <si>
    <t>04/04/1976</t>
  </si>
  <si>
    <t>030.531.156-54</t>
  </si>
  <si>
    <t>31-98203-3663</t>
  </si>
  <si>
    <t>markimzouk@hotmail.com</t>
  </si>
  <si>
    <t>Elevem Bikes</t>
  </si>
  <si>
    <t>PWGK-YX-WP1X</t>
  </si>
  <si>
    <t>MOACIR DIAS DE CARVALHO NETO</t>
  </si>
  <si>
    <t>11/11/1974</t>
  </si>
  <si>
    <t>847.010.566-34</t>
  </si>
  <si>
    <t>BH - MG</t>
  </si>
  <si>
    <t>31-99616-5265</t>
  </si>
  <si>
    <t>moacir.dias.1974@gmail.com</t>
  </si>
  <si>
    <t>TRT/GREEN TEAM</t>
  </si>
  <si>
    <t>PW62-2A-GTAN</t>
  </si>
  <si>
    <t>Marco tulio Messias</t>
  </si>
  <si>
    <t>09/06/1975</t>
  </si>
  <si>
    <t>846.076.456-72</t>
  </si>
  <si>
    <t>Lagoa santa MG</t>
  </si>
  <si>
    <t>31-98813-0539</t>
  </si>
  <si>
    <t>mtmessias@gmail.com</t>
  </si>
  <si>
    <t>TRT</t>
  </si>
  <si>
    <t>PWFZ-PK-YENC</t>
  </si>
  <si>
    <t>Daniel Carvalho</t>
  </si>
  <si>
    <t>11/03/1977</t>
  </si>
  <si>
    <t>034.375.066-09</t>
  </si>
  <si>
    <t>31-99219-1438</t>
  </si>
  <si>
    <t>carvalho.lgc@gmail.com</t>
  </si>
  <si>
    <t>Daniel Cardoso</t>
  </si>
  <si>
    <t>PWJL-5H-GBU5</t>
  </si>
  <si>
    <t>Robson Duarte</t>
  </si>
  <si>
    <t>23/11/1973</t>
  </si>
  <si>
    <t>971.536.486-15</t>
  </si>
  <si>
    <t>31-99606-0959</t>
  </si>
  <si>
    <t>robsonduarte@oi.com.br</t>
  </si>
  <si>
    <t>PW67-DA-TXT5</t>
  </si>
  <si>
    <t>Moacir Dias de Carvalho Neto</t>
  </si>
  <si>
    <t>BH-MG</t>
  </si>
  <si>
    <t>TRT/ Green Team</t>
  </si>
  <si>
    <t>PWRZ-CZ-TDWT</t>
  </si>
  <si>
    <t>GEORGE LELIS PEIXOTO</t>
  </si>
  <si>
    <t>23/04/1975</t>
  </si>
  <si>
    <t>883.187.706-25</t>
  </si>
  <si>
    <t>BELO HORIZONTE/MG</t>
  </si>
  <si>
    <t>31-9912-82699</t>
  </si>
  <si>
    <t>georgelelis@yahoo.com.br</t>
  </si>
  <si>
    <t>REALIZAR ENGENHARIA LTDA.</t>
  </si>
  <si>
    <t>FMC-LS17-0069</t>
  </si>
  <si>
    <t>Aguinaldo Eufrásio</t>
  </si>
  <si>
    <t>MB2</t>
  </si>
  <si>
    <t>48Km / MASTER B2: 45 a 49 anos - Filiados e Não Filiados (Nasc. 1972 a 1968)</t>
  </si>
  <si>
    <t>20/09/1971</t>
  </si>
  <si>
    <t>Lagoa da prata</t>
  </si>
  <si>
    <t>(37) 99993-9326</t>
  </si>
  <si>
    <t>vanuzad_oliveira@yahoo.com.br</t>
  </si>
  <si>
    <t>Raphael coreia</t>
  </si>
  <si>
    <t>99885-4354</t>
  </si>
  <si>
    <t>Fred amparo</t>
  </si>
  <si>
    <t>31-99695-0520</t>
  </si>
  <si>
    <t>PXEB-VL-AHM0</t>
  </si>
  <si>
    <t>Gustavo Mourão</t>
  </si>
  <si>
    <t>11/06/1969</t>
  </si>
  <si>
    <t>842.762.076-49</t>
  </si>
  <si>
    <t>BH/MG</t>
  </si>
  <si>
    <t>31-99806-4759</t>
  </si>
  <si>
    <t>wgmourao@gmail.com</t>
  </si>
  <si>
    <t>PV8M-F5-RPVR</t>
  </si>
  <si>
    <t>Lúcio Júnior</t>
  </si>
  <si>
    <t>25/10/1971</t>
  </si>
  <si>
    <t>941.775.896-91</t>
  </si>
  <si>
    <t>31-9840-21274</t>
  </si>
  <si>
    <t>lucio@controlelevadores.com.br</t>
  </si>
  <si>
    <t>Catraca Team</t>
  </si>
  <si>
    <t>PWW4-0W-35QN</t>
  </si>
  <si>
    <t>Belo Horizonte MG</t>
  </si>
  <si>
    <t>PXS3-L6-ZAH7</t>
  </si>
  <si>
    <t>Ricardo Ferrari Continentino</t>
  </si>
  <si>
    <t>20/01/1968</t>
  </si>
  <si>
    <t>735.397.756-68</t>
  </si>
  <si>
    <t>Belo Horizonte-MG</t>
  </si>
  <si>
    <t>31-99999-5732</t>
  </si>
  <si>
    <t>ricardocontinentino@gmail.com.br</t>
  </si>
  <si>
    <t>Imundos</t>
  </si>
  <si>
    <t>FMC-LS17-0071</t>
  </si>
  <si>
    <t>Paulo Henrique Cardoso Maia</t>
  </si>
  <si>
    <t>S30</t>
  </si>
  <si>
    <t>48Km / SUB 30: 23 a 29 anos - Filiados (Nasc. 1994 a 1988)</t>
  </si>
  <si>
    <t>06/01/1989</t>
  </si>
  <si>
    <t>(31) 99678-4371</t>
  </si>
  <si>
    <t>paulomaiatreinador@gmail.com</t>
  </si>
  <si>
    <t>FMC-LS17-0070</t>
  </si>
  <si>
    <t>marilene gomes santos cardoso</t>
  </si>
  <si>
    <t>17/10/1975</t>
  </si>
  <si>
    <t>matozinhos</t>
  </si>
  <si>
    <t>(31) 99635-6675</t>
  </si>
  <si>
    <t>marilenegomessantos37@gmail.com</t>
  </si>
  <si>
    <t>PWQ4-8D-1MAJ</t>
  </si>
  <si>
    <t>FELIPE MALAFAIA</t>
  </si>
  <si>
    <t>20/07/1990</t>
  </si>
  <si>
    <t>063.014.256-42</t>
  </si>
  <si>
    <t>LAGOA SANTA</t>
  </si>
  <si>
    <t>31-99696-2852</t>
  </si>
  <si>
    <t>FPMALAFAIA@GMAIL.COM</t>
  </si>
  <si>
    <t>PWCR-WD-PD52</t>
  </si>
  <si>
    <t>096.469.456-51</t>
  </si>
  <si>
    <t>31-99678-4371</t>
  </si>
  <si>
    <t>MTB BH Tripp Team</t>
  </si>
  <si>
    <t>FMC-LS17-0003</t>
  </si>
  <si>
    <t>MILTON FERREIRA MARTINS</t>
  </si>
  <si>
    <t>MC</t>
  </si>
  <si>
    <t>30 km MASTER C: 50 a 54 anos - Filiados e Não Filiados (Nasc. 1967 a 1963)</t>
  </si>
  <si>
    <t>12/04/1966</t>
  </si>
  <si>
    <t>miltonfmartins2015@gmail.com</t>
  </si>
  <si>
    <t>FMC-LS17-0006</t>
  </si>
  <si>
    <t>Rogerio Fagundes         ....roy</t>
  </si>
  <si>
    <t>MD</t>
  </si>
  <si>
    <t>30 km MASTER D: 55 anos e acima - Filiados e Não Filiados (Nasc. 1962 e anos anteriores)</t>
  </si>
  <si>
    <t>29/01/1962</t>
  </si>
  <si>
    <t>Sao Jose da Lapa</t>
  </si>
  <si>
    <t>(95) 76-1702</t>
  </si>
  <si>
    <t>roi_natureza@hotmail.com</t>
  </si>
  <si>
    <t>FMC-LS17-0007</t>
  </si>
  <si>
    <t>ANA CLAUDIA FIRMIANO</t>
  </si>
  <si>
    <t>PNE</t>
  </si>
  <si>
    <t>30 km P.N.E. (Portadores de Necessidades Especiais)</t>
  </si>
  <si>
    <t>09/06/1972</t>
  </si>
  <si>
    <t>(31) 99139-1168</t>
  </si>
  <si>
    <t>anafirmiano@gmail.com</t>
  </si>
  <si>
    <t>FMC-LS17-0008</t>
  </si>
  <si>
    <t>Anderson Barbosa de Oliveira</t>
  </si>
  <si>
    <t>09/01/1974</t>
  </si>
  <si>
    <t>barbosaanderson112@gmail.com</t>
  </si>
  <si>
    <t>FMC-LS17-0009</t>
  </si>
  <si>
    <t>JOÃO CARLOS AUGUSTO DE FREITAS</t>
  </si>
  <si>
    <t>11/04/1977</t>
  </si>
  <si>
    <t>(31) 98713-1591</t>
  </si>
  <si>
    <t>jcaf4054@yahoo.com.br</t>
  </si>
  <si>
    <t>FMC-LS17-0010</t>
  </si>
  <si>
    <t>Luciano Sá Borges</t>
  </si>
  <si>
    <t>26/12/1976</t>
  </si>
  <si>
    <t>(31) 99169-0152</t>
  </si>
  <si>
    <t>luciano.freebsd@gmail.com</t>
  </si>
  <si>
    <t>FMC-LS17-0011</t>
  </si>
  <si>
    <t>Ana Paula Silva Teixeira</t>
  </si>
  <si>
    <t>SF</t>
  </si>
  <si>
    <t>30Km / SPORT FEMININA: 17 anos e acima (Nasc. 2000 e anos anteriores)</t>
  </si>
  <si>
    <t>26/07/1982</t>
  </si>
  <si>
    <t>Vespasiano</t>
  </si>
  <si>
    <t>anapaula@contimaq.com.br</t>
  </si>
  <si>
    <t>FMC-LS17-0012</t>
  </si>
  <si>
    <t>CÁSSIA CRISTINA DE ALMEIDA MORAES</t>
  </si>
  <si>
    <t>27/02/1994</t>
  </si>
  <si>
    <t>Pedro Leopoldo</t>
  </si>
  <si>
    <t>(31) 99746-5816</t>
  </si>
  <si>
    <t>cassiacristina2123@gmail.com</t>
  </si>
  <si>
    <t>FMC-LS17-0013</t>
  </si>
  <si>
    <t>helena tavares leandro godoi</t>
  </si>
  <si>
    <t>03/10/1965</t>
  </si>
  <si>
    <t>(31) 996011760</t>
  </si>
  <si>
    <t>helenatlg@yahoo.com.br</t>
  </si>
  <si>
    <t>FMC-LS17-0015</t>
  </si>
  <si>
    <t>Vanuza Dias de Oliveira Eufrásio</t>
  </si>
  <si>
    <t>29/10/1982</t>
  </si>
  <si>
    <t>FMC-LS17-0014</t>
  </si>
  <si>
    <t>Nayara da Costa Frade</t>
  </si>
  <si>
    <t>19/08/1990</t>
  </si>
  <si>
    <t>(31) 99250-2720</t>
  </si>
  <si>
    <t>nayaracosta.nutri@hotmail.com</t>
  </si>
  <si>
    <t>PVTN-D0-GSKT</t>
  </si>
  <si>
    <t>Ana Beatriz Apocalypse Vieira</t>
  </si>
  <si>
    <t>20/06/1978</t>
  </si>
  <si>
    <t>681.579.326-53</t>
  </si>
  <si>
    <t>Lagoa Santa - MG</t>
  </si>
  <si>
    <t>31-99549-8499</t>
  </si>
  <si>
    <t>biaapocalypse@yahoo.com.br</t>
  </si>
  <si>
    <t>PV34-MF-ZCD7</t>
  </si>
  <si>
    <t>POLLYANA CAMPOS SILVA</t>
  </si>
  <si>
    <t>15/04/1981</t>
  </si>
  <si>
    <t>049.221.116-70</t>
  </si>
  <si>
    <t>VESPASIANO/MG</t>
  </si>
  <si>
    <t>31-98868-3202</t>
  </si>
  <si>
    <t>pollyanacamposbr@yahoo.com.br</t>
  </si>
  <si>
    <t>PVVM-1Q-WVVE</t>
  </si>
  <si>
    <t>ANABELA MIQUERI COSTA</t>
  </si>
  <si>
    <t>25/05/1979</t>
  </si>
  <si>
    <t>040.518.786-60</t>
  </si>
  <si>
    <t>31-9912-11080</t>
  </si>
  <si>
    <t>anabelamiqueri@gmail.com</t>
  </si>
  <si>
    <t>ANABELA MIQUERI DA COSTA</t>
  </si>
  <si>
    <t>PX4S-85-DQ7Z</t>
  </si>
  <si>
    <t>Lucimar Jorcelina de Paula</t>
  </si>
  <si>
    <t>31/10/1975</t>
  </si>
  <si>
    <t>033.752.196-44</t>
  </si>
  <si>
    <t>31-97568-0387</t>
  </si>
  <si>
    <t>Lucimarjorcelinadepaula@yahoo.com.br</t>
  </si>
  <si>
    <t>Pedal só Delas</t>
  </si>
  <si>
    <t>PWJA-8D-SXKY</t>
  </si>
  <si>
    <t>Adelton adaunelio Abreu Fernandes Adaunelio</t>
  </si>
  <si>
    <t>30Km / SPORT JUVENIL MASCULINA: 14 a 16 anos (Nasc. 2003 a 2001)</t>
  </si>
  <si>
    <t>17/03/1970</t>
  </si>
  <si>
    <t>150.157.848-05</t>
  </si>
  <si>
    <t>Lagoa Santa mg</t>
  </si>
  <si>
    <t>31-9937-5995</t>
  </si>
  <si>
    <t>aaafernandes12@gmail.com</t>
  </si>
  <si>
    <t>PXSH-KE-MCJ1</t>
  </si>
  <si>
    <t>Julia Pereira Vieira</t>
  </si>
  <si>
    <t>20/07/1984</t>
  </si>
  <si>
    <t>087.930.036-17</t>
  </si>
  <si>
    <t>BH MG</t>
  </si>
  <si>
    <t>31-9929-90902</t>
  </si>
  <si>
    <t>FMC-LS17-0016</t>
  </si>
  <si>
    <t>JOÃO PAULO DE VASCONCELOS JUNIOR</t>
  </si>
  <si>
    <t>SMA</t>
  </si>
  <si>
    <t>30Km / SPORT MASCULINA A: 17 a 34 anos (Nasc. 2000 a 1983)</t>
  </si>
  <si>
    <t>25/03/1988</t>
  </si>
  <si>
    <t>krlinhafaustino@hotmail.com</t>
  </si>
  <si>
    <t>FMC-LS17-0017</t>
  </si>
  <si>
    <t>Joel Alberto de Abreu Santos</t>
  </si>
  <si>
    <t>18/11/1987</t>
  </si>
  <si>
    <t>(31) 99438-2184</t>
  </si>
  <si>
    <t>joelalberto_abreu@hotmail.com</t>
  </si>
  <si>
    <t>FMC-LS17-0019</t>
  </si>
  <si>
    <t>Kassio Henrique de Oliviera</t>
  </si>
  <si>
    <t>19/04/1986</t>
  </si>
  <si>
    <t>vespasiano</t>
  </si>
  <si>
    <t>31 93983282</t>
  </si>
  <si>
    <t>tkarcentro@hotmail.com</t>
  </si>
  <si>
    <t>FMC-LS17-0018</t>
  </si>
  <si>
    <t>Jonathan Silva Rabello</t>
  </si>
  <si>
    <t>(31) 97528-5372</t>
  </si>
  <si>
    <t>jsr1989@live.com</t>
  </si>
  <si>
    <t>FMC-LS17-0020</t>
  </si>
  <si>
    <t>Laura cristina Simões</t>
  </si>
  <si>
    <t>21/11/1990</t>
  </si>
  <si>
    <t>fernandakaroline355@gmail.com</t>
  </si>
  <si>
    <t>FMC-LS17-0021</t>
  </si>
  <si>
    <t>Lucas de Lacerda Ferreira</t>
  </si>
  <si>
    <t>18/03/1992</t>
  </si>
  <si>
    <t>(31) 99424-2190</t>
  </si>
  <si>
    <t>lucaslacerda30@hotmail.com</t>
  </si>
  <si>
    <t>FMC-LS17-0023</t>
  </si>
  <si>
    <t>Mario Luiz venâncio bitaraes</t>
  </si>
  <si>
    <t>29/09/1990</t>
  </si>
  <si>
    <t>ribeirao das neves</t>
  </si>
  <si>
    <t>(31) 98558-8743</t>
  </si>
  <si>
    <t>mariobitaraes@hotmail.com</t>
  </si>
  <si>
    <t>FMC-LS17-0022</t>
  </si>
  <si>
    <t>LUIZ FELIPE BARBIERI CORREA</t>
  </si>
  <si>
    <t>14/02/1991</t>
  </si>
  <si>
    <t>LUIZFELIPE_BARBIERE@HOTMAIL.COM</t>
  </si>
  <si>
    <t>FMC-LS17-0024</t>
  </si>
  <si>
    <t>Paulo Messias de Morais Fontes</t>
  </si>
  <si>
    <t>21/12/1993</t>
  </si>
  <si>
    <t>(31) 98643-5053</t>
  </si>
  <si>
    <t>juniorhistoriadorbh@hotmail.com</t>
  </si>
  <si>
    <t>FMC-LS17-0025</t>
  </si>
  <si>
    <t>RODRIGO ANTÔNIO RESENDE EGG</t>
  </si>
  <si>
    <t>29/11/1984</t>
  </si>
  <si>
    <t>(31) 97168-6230</t>
  </si>
  <si>
    <t>rodrigoegg@gmail.com</t>
  </si>
  <si>
    <t>FMC-LS17-0027</t>
  </si>
  <si>
    <t>Wesley aparecido dos Santos</t>
  </si>
  <si>
    <t>20/12/1983</t>
  </si>
  <si>
    <t>Igarape</t>
  </si>
  <si>
    <t>wesley-aparecido54@hotmal.com</t>
  </si>
  <si>
    <t>FMC-LS17-0026</t>
  </si>
  <si>
    <t>Tulio Diego Miranda</t>
  </si>
  <si>
    <t>10/10/1986</t>
  </si>
  <si>
    <t>(31) 98987-9984</t>
  </si>
  <si>
    <t>Tulinhomiranda@hotmail.com</t>
  </si>
  <si>
    <t>PWCK-C9-YF8Q</t>
  </si>
  <si>
    <t>ITALO COURA</t>
  </si>
  <si>
    <t>22/11/1987</t>
  </si>
  <si>
    <t>015.912.066-77</t>
  </si>
  <si>
    <t>BELO HORIZONTE / MG</t>
  </si>
  <si>
    <t>31-9898-58655</t>
  </si>
  <si>
    <t>italofabricio@outlook.pt</t>
  </si>
  <si>
    <t>PV90-GJ-L1DX</t>
  </si>
  <si>
    <t>Tiago Gomes de Oliveira</t>
  </si>
  <si>
    <t>03/08/1987</t>
  </si>
  <si>
    <t>086.746.746-07</t>
  </si>
  <si>
    <t>31-98843-1495</t>
  </si>
  <si>
    <t>tiagooliveira63@hotmail.com</t>
  </si>
  <si>
    <t>PWE9-E2-9ZKS</t>
  </si>
  <si>
    <t>RODOLFO LINS CARDOSO</t>
  </si>
  <si>
    <t>24/01/1989</t>
  </si>
  <si>
    <t>084.608.486-47</t>
  </si>
  <si>
    <t>Nova lima / MG</t>
  </si>
  <si>
    <t>31-99322-7666</t>
  </si>
  <si>
    <t>rodolfo.lins.cardoso@gmail.com</t>
  </si>
  <si>
    <t>FMC-LS17-0028</t>
  </si>
  <si>
    <t>Alexandre Augusto de Sousa</t>
  </si>
  <si>
    <t>SMB</t>
  </si>
  <si>
    <t>30Km / SPORT MASCULINA B: 35 anos e acima (Nasc. 1982 e anos anteriores)</t>
  </si>
  <si>
    <t>02/01/1980</t>
  </si>
  <si>
    <t>Ribeirão das Neves</t>
  </si>
  <si>
    <t>(31) 8841-7339</t>
  </si>
  <si>
    <t>alexandreaugusto1980@hotmail.com</t>
  </si>
  <si>
    <t>FMC-LS17-0029</t>
  </si>
  <si>
    <t>Candido Márcio Dias</t>
  </si>
  <si>
    <t>29/01/1974</t>
  </si>
  <si>
    <t>Candido.dias@vallourec.com</t>
  </si>
  <si>
    <t>FMC-LS17-0031</t>
  </si>
  <si>
    <t>Eder Reis</t>
  </si>
  <si>
    <t>08/03/1968</t>
  </si>
  <si>
    <t>(31) 3531-9955</t>
  </si>
  <si>
    <t>eder.sant@oi.com.br</t>
  </si>
  <si>
    <t>FMC-LS17-0030</t>
  </si>
  <si>
    <t>Carlos William Ferreira</t>
  </si>
  <si>
    <t>20/10/1975</t>
  </si>
  <si>
    <t>(31) 8296-3434</t>
  </si>
  <si>
    <t>cwf.bhz@gmail.com</t>
  </si>
  <si>
    <t>FMC-LS17-0032</t>
  </si>
  <si>
    <t>Flavio Henrique De Mattos Paoliello</t>
  </si>
  <si>
    <t>01/03/1971</t>
  </si>
  <si>
    <t>(31) 98456-2279</t>
  </si>
  <si>
    <t>flaviocapt@gmail.com</t>
  </si>
  <si>
    <t>FMC-LS17-0033</t>
  </si>
  <si>
    <t>frederico de oliveira silva</t>
  </si>
  <si>
    <t>02/11/1982</t>
  </si>
  <si>
    <t>fredericooliveiras@yahoo.com.br</t>
  </si>
  <si>
    <t>FMC-LS17-0035</t>
  </si>
  <si>
    <t>Pedro Machado Couto</t>
  </si>
  <si>
    <t>03/06/1982</t>
  </si>
  <si>
    <t>ribeirão das neves</t>
  </si>
  <si>
    <t>pedromcrico@yahoo.com.br</t>
  </si>
  <si>
    <t>FMC-LS17-0034</t>
  </si>
  <si>
    <t>JULIANO LUIZ DE FREITAS</t>
  </si>
  <si>
    <t>16/05/2017</t>
  </si>
  <si>
    <t>(31) 98523-1102</t>
  </si>
  <si>
    <t>JULIANOETH@YAHOO.COM.BR</t>
  </si>
  <si>
    <t>FMC-LS17-0036</t>
  </si>
  <si>
    <t>PHILIPPE MACHADO</t>
  </si>
  <si>
    <t>31/12/1981</t>
  </si>
  <si>
    <t>pma1981@yahoo.com.br</t>
  </si>
  <si>
    <t>FMC-LS17-0037</t>
  </si>
  <si>
    <t>Reginaldo Alves Rodrigues</t>
  </si>
  <si>
    <t>06/06/1978</t>
  </si>
  <si>
    <t>Catas Altas</t>
  </si>
  <si>
    <t>(31) 98868-8870</t>
  </si>
  <si>
    <t>rodrigues.regi@yahoo.com.br</t>
  </si>
  <si>
    <t>FMC-LS17-0038</t>
  </si>
  <si>
    <t>tito livio araujo de oliveira neto</t>
  </si>
  <si>
    <t>26/09/1977</t>
  </si>
  <si>
    <t>NOVA LIMA</t>
  </si>
  <si>
    <t>(31) 99311-4000</t>
  </si>
  <si>
    <t>tito@cartorionotas.com.br</t>
  </si>
  <si>
    <t>PV8W-CG-4YT6</t>
  </si>
  <si>
    <t>Sandro Quetz</t>
  </si>
  <si>
    <t>22/06/1979</t>
  </si>
  <si>
    <t>040.577.716-70</t>
  </si>
  <si>
    <t>Santa Luzia / MG</t>
  </si>
  <si>
    <t>31-99111-7257</t>
  </si>
  <si>
    <t>sandro.quetz@prosegur.com</t>
  </si>
  <si>
    <t>Pedal 10</t>
  </si>
  <si>
    <t>PWFW-RA-1JTN</t>
  </si>
  <si>
    <t>anderson batiliere</t>
  </si>
  <si>
    <t>24/10/1973</t>
  </si>
  <si>
    <t>882.514.626-49</t>
  </si>
  <si>
    <t>31-98684-3689</t>
  </si>
  <si>
    <t>andersonbatiliere@hotmail.com</t>
  </si>
  <si>
    <t>nao tem</t>
  </si>
  <si>
    <t>PV39-NY-YG2B</t>
  </si>
  <si>
    <t>Leandro de Oliveira Moura de Paiva</t>
  </si>
  <si>
    <t>04/06/1981</t>
  </si>
  <si>
    <t>064.582.076-89</t>
  </si>
  <si>
    <t>31-99143-4512</t>
  </si>
  <si>
    <t>leandro_tio@yahoo.com.br</t>
  </si>
  <si>
    <t>Pedal Power Metal</t>
  </si>
  <si>
    <t>PX67-YS-DTXV</t>
  </si>
  <si>
    <t>Gerson Marques</t>
  </si>
  <si>
    <t>23/05/1982</t>
  </si>
  <si>
    <t>057.998.846-55</t>
  </si>
  <si>
    <t>Minas Gerais</t>
  </si>
  <si>
    <t>31-98804-1285</t>
  </si>
  <si>
    <t>Geticom1@gmail.com</t>
  </si>
  <si>
    <t>Canela seca mtb</t>
  </si>
  <si>
    <t>PX7F-XP-ZAJH</t>
  </si>
  <si>
    <t>Ricardo Santana de Oliveira</t>
  </si>
  <si>
    <t>05/02/1982</t>
  </si>
  <si>
    <t>005.449.946-12</t>
  </si>
  <si>
    <t>Ibirite / MG</t>
  </si>
  <si>
    <t>31-99814-8191</t>
  </si>
  <si>
    <t>rsantana001@gmail.com</t>
  </si>
  <si>
    <t>Canela Seca - MTB</t>
  </si>
  <si>
    <t>PXQS-2B-PSU3</t>
  </si>
  <si>
    <t>Sergio Eduardo Santos</t>
  </si>
  <si>
    <t>03/10/1976</t>
  </si>
  <si>
    <t>026.393.476-40</t>
  </si>
  <si>
    <t>Pedro Leopoldo/MG</t>
  </si>
  <si>
    <t>31-98838-9015</t>
  </si>
  <si>
    <t>sergioadvogado10@hotmail.com</t>
  </si>
  <si>
    <t>GARAPABIKES</t>
  </si>
  <si>
    <t>PXQU-D1-4R9C</t>
  </si>
  <si>
    <t>wander lazaro paulino Paulino</t>
  </si>
  <si>
    <t>07/07/1977</t>
  </si>
  <si>
    <t>924.865.336-72</t>
  </si>
  <si>
    <t>CONFINS  MG</t>
  </si>
  <si>
    <t>31-9299-0430</t>
  </si>
  <si>
    <t>wpaulino@trgsudeste.com.br</t>
  </si>
  <si>
    <t>PX45-DW-EULZ</t>
  </si>
  <si>
    <t>JEFFERSON DO NASCIMENTO MARQUES</t>
  </si>
  <si>
    <t>057.998.836-83</t>
  </si>
  <si>
    <t>IBIRTE</t>
  </si>
  <si>
    <t>31-9880-48815</t>
  </si>
  <si>
    <t>jefferson@unicredsetelagoas.com.br</t>
  </si>
  <si>
    <t>JEFFERSON NASCIMENTO MARQUES</t>
  </si>
  <si>
    <t>PX49-RX-H4TT</t>
  </si>
  <si>
    <t>Alex Batista</t>
  </si>
  <si>
    <t>30/08/1979</t>
  </si>
  <si>
    <t>036.180.156-40</t>
  </si>
  <si>
    <t>Lagoa Santa-MG</t>
  </si>
  <si>
    <t>31-99813-2841</t>
  </si>
  <si>
    <t>alexb.log@hotmail.com</t>
  </si>
  <si>
    <t>ROIA TROL</t>
  </si>
  <si>
    <t>FMC-LS17-0039</t>
  </si>
  <si>
    <t>daniel uchoa costa</t>
  </si>
  <si>
    <t>TRE</t>
  </si>
  <si>
    <t>30Km / T-REX: atletas com mais de 100 Kg, com peso comprovado</t>
  </si>
  <si>
    <t>07/04/1976</t>
  </si>
  <si>
    <t>belo horizonte</t>
  </si>
  <si>
    <t>uchoa@afs.com.br</t>
  </si>
  <si>
    <t>FMC-LS17-0040</t>
  </si>
  <si>
    <t>DENIS HENRIQUE LOURENÇO DIAS</t>
  </si>
  <si>
    <t>10/12/1985</t>
  </si>
  <si>
    <t>31-991775729</t>
  </si>
  <si>
    <t>denishenriquel@yahoo.com.br</t>
  </si>
  <si>
    <t>FMC-LS17-0041</t>
  </si>
  <si>
    <t>Marcos Meira de Oliveira</t>
  </si>
  <si>
    <t>08/11/1984</t>
  </si>
  <si>
    <t>marcos.aquamec@yahoo.com.br</t>
  </si>
  <si>
    <t>PV8T-Z0-8VDY</t>
  </si>
  <si>
    <t>Daniel Uchoa Costa</t>
  </si>
  <si>
    <t>034.888.986-01</t>
  </si>
  <si>
    <t>31-99324-2823</t>
  </si>
  <si>
    <t>PWL8-1A-45FB</t>
  </si>
  <si>
    <t>Wagner Luiz Ferreira Costa</t>
  </si>
  <si>
    <t>27/05/1983</t>
  </si>
  <si>
    <t>014.920.856-18</t>
  </si>
  <si>
    <t>Lagoa Santa MG</t>
  </si>
  <si>
    <t>31-99394-7059</t>
  </si>
  <si>
    <t>wagnerlfc@hotmail.com</t>
  </si>
  <si>
    <t>FMC-LS17-0073</t>
  </si>
  <si>
    <t>Thais Oliveira</t>
  </si>
  <si>
    <t>DMI</t>
  </si>
  <si>
    <t>DUPLA MISTA 30 km: 19 anos e acima (Nasc. 1998 e anos anteriores)</t>
  </si>
  <si>
    <t>17/05/1987</t>
  </si>
  <si>
    <t>itabirito</t>
  </si>
  <si>
    <t>(31) 98779-0440</t>
  </si>
  <si>
    <t>thaisassistentesocial87@gmail.com</t>
  </si>
  <si>
    <t>FMC-LS17-0072</t>
  </si>
  <si>
    <t>Edimilsom Silva</t>
  </si>
  <si>
    <t>15/02/1976</t>
  </si>
  <si>
    <t>(31) 98767-5769</t>
  </si>
  <si>
    <t>dididatata@gmail.com</t>
  </si>
</sst>
</file>

<file path=xl/styles.xml><?xml version="1.0" encoding="utf-8"?>
<styleSheet xmlns="http://schemas.openxmlformats.org/spreadsheetml/2006/main">
  <numFmts count="8">
    <numFmt formatCode="GENERAL" numFmtId="164"/>
    <numFmt formatCode="000" numFmtId="165"/>
    <numFmt formatCode="H:MM;@" numFmtId="166"/>
    <numFmt formatCode="HH:MM;@" numFmtId="167"/>
    <numFmt formatCode="#,##0" numFmtId="168"/>
    <numFmt formatCode="@" numFmtId="169"/>
    <numFmt formatCode="D/M/YYYY" numFmtId="170"/>
    <numFmt formatCode="0" numFmtId="171"/>
  </numFmts>
  <fonts count="11">
    <font>
      <name val="Calibri"/>
      <charset val="1"/>
      <family val="2"/>
      <color rgb="FF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FF000000"/>
      <sz val="14"/>
    </font>
    <font>
      <name val="Calibri"/>
      <charset val="1"/>
      <family val="2"/>
      <color rgb="FF000000"/>
      <sz val="14"/>
    </font>
    <font>
      <name val="Calibri"/>
      <charset val="1"/>
      <family val="2"/>
      <b val="true"/>
      <color rgb="FFFFFFFF"/>
      <sz val="11"/>
    </font>
    <font>
      <name val="Calibri"/>
      <charset val="1"/>
      <family val="2"/>
      <color rgb="FFFFFFFF"/>
      <sz val="11"/>
    </font>
    <font>
      <name val="Calibri"/>
      <charset val="1"/>
      <family val="2"/>
      <b val="true"/>
      <color rgb="FFFFFFFF"/>
      <sz val="12"/>
    </font>
    <font>
      <name val="Calibri"/>
      <charset val="1"/>
      <family val="2"/>
      <color rgb="FF000000"/>
      <sz val="11"/>
    </font>
    <font>
      <name val="Calibri"/>
      <charset val="1"/>
      <family val="2"/>
      <sz val="10"/>
    </font>
  </fonts>
  <fills count="3">
    <fill>
      <patternFill patternType="none"/>
    </fill>
    <fill>
      <patternFill patternType="gray125"/>
    </fill>
    <fill>
      <patternFill patternType="solid">
        <fgColor rgb="FFC00000"/>
        <bgColor rgb="FF8000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10" numFmtId="164">
      <alignment horizontal="general" indent="0" shrinkToFit="false" textRotation="0" vertical="bottom" wrapText="false"/>
      <protection hidden="false" locked="true"/>
    </xf>
  </cellStyleXfs>
  <cellXfs count="3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2" fontId="6" numFmtId="165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2" fontId="7" numFmtId="165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2" fontId="7" numFmtId="166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2" fontId="7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2" fontId="8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" fillId="2" fontId="8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6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" fillId="2" fontId="6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5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6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7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5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9" numFmtId="168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" fillId="0" fontId="9" numFmtId="169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9" numFmtId="170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9" numFmtId="171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9" numFmtId="169" xfId="0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10" numFmtId="164" xfId="2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" fillId="0" fontId="10" numFmtId="164" xfId="2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10" numFmtId="170" xfId="2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9" numFmtId="168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70" xfId="0">
      <alignment horizontal="general" indent="0" shrinkToFit="false" textRotation="0" vertical="bottom" wrapText="false"/>
      <protection hidden="false" locked="tru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Excel Built-in Explanatory Text" xfId="20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7"/>
  <sheetViews>
    <sheetView colorId="64" defaultGridColor="true" rightToLeft="false" showFormulas="false" showGridLines="true" showOutlineSymbols="true" showRowColHeaders="true" showZeros="true" tabSelected="true" topLeftCell="A1" view="normal" windowProtection="true" workbookViewId="0" zoomScale="100" zoomScaleNormal="100" zoomScalePageLayoutView="100">
      <pane activePane="bottomLeft" state="frozen" topLeftCell="A2" xSplit="0" ySplit="1"/>
      <selection activeCell="A1" activeCellId="0" pane="topLeft" sqref="A1"/>
      <selection activeCell="C7" activeCellId="0" pane="bottomLeft" sqref="C7"/>
    </sheetView>
  </sheetViews>
  <sheetFormatPr defaultRowHeight="19"/>
  <cols>
    <col collapsed="false" hidden="false" max="1" min="1" style="1" width="11.3720930232558"/>
    <col collapsed="false" hidden="false" max="3" min="2" style="2" width="11.3720930232558"/>
    <col collapsed="false" hidden="false" max="4" min="4" style="2" width="12.9395348837209"/>
    <col collapsed="false" hidden="false" max="6" min="5" style="2" width="13.9162790697674"/>
    <col collapsed="false" hidden="false" max="7" min="7" style="3" width="14.7906976744186"/>
    <col collapsed="false" hidden="false" max="8" min="8" style="0" width="40.9627906976744"/>
    <col collapsed="false" hidden="false" max="9" min="9" style="4" width="11.2744186046512"/>
    <col collapsed="false" hidden="false" max="10" min="10" style="0" width="87.8"/>
    <col collapsed="false" hidden="false" max="11" min="11" style="0" width="10.5813953488372"/>
    <col collapsed="false" hidden="false" max="12" min="12" style="4" width="9.21395348837209"/>
    <col collapsed="false" hidden="false" max="13" min="13" style="0" width="9.21395348837209"/>
    <col collapsed="false" hidden="false" max="14" min="14" style="4" width="10.3953488372093"/>
    <col collapsed="false" hidden="false" max="15" min="15" style="4" width="14.7906976744186"/>
    <col collapsed="false" hidden="false" max="16" min="16" style="0" width="13.4279069767442"/>
    <col collapsed="false" hidden="false" max="17" min="17" style="0" width="23.3255813953488"/>
    <col collapsed="false" hidden="false" max="18" min="18" style="0" width="3.23255813953488"/>
    <col collapsed="false" hidden="false" max="19" min="19" style="0" width="13.9162790697674"/>
    <col collapsed="false" hidden="false" max="20" min="20" style="0" width="31.846511627907"/>
    <col collapsed="false" hidden="false" max="21" min="21" style="0" width="65.9441860465116"/>
    <col collapsed="false" hidden="false" max="1025" min="22" style="0" width="8.66511627906977"/>
  </cols>
  <sheetData>
    <row collapsed="false" customFormat="false" customHeight="false" hidden="false" ht="16" outlineLevel="0" r="1">
      <c r="A1" s="5" t="s">
        <v>0</v>
      </c>
      <c r="B1" s="6" t="s">
        <v>1</v>
      </c>
      <c r="C1" s="7" t="s">
        <v>2</v>
      </c>
      <c r="D1" s="6" t="s">
        <v>3</v>
      </c>
      <c r="E1" s="8" t="s">
        <v>4</v>
      </c>
      <c r="F1" s="6" t="s">
        <v>5</v>
      </c>
      <c r="G1" s="9" t="s">
        <v>6</v>
      </c>
      <c r="H1" s="10" t="s">
        <v>7</v>
      </c>
      <c r="I1" s="9" t="s">
        <v>8</v>
      </c>
      <c r="J1" s="11" t="s">
        <v>9</v>
      </c>
      <c r="K1" s="11" t="s">
        <v>10</v>
      </c>
      <c r="L1" s="12" t="s">
        <v>11</v>
      </c>
      <c r="M1" s="10" t="s">
        <v>12</v>
      </c>
      <c r="N1" s="9" t="s">
        <v>13</v>
      </c>
      <c r="O1" s="12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</row>
    <row collapsed="false" customFormat="false" customHeight="false" hidden="false" ht="17.65" outlineLevel="0" r="2">
      <c r="A2" s="13" t="n">
        <v>41</v>
      </c>
      <c r="B2" s="14" t="n">
        <v>0.375</v>
      </c>
      <c r="C2" s="15" t="n">
        <v>30.4361111111111</v>
      </c>
      <c r="D2" s="14" t="n">
        <f aca="false">C2-B2</f>
        <v>30.0611111111111</v>
      </c>
      <c r="E2" s="2" t="n">
        <v>1</v>
      </c>
      <c r="F2" s="16" t="n">
        <v>1</v>
      </c>
      <c r="G2" s="17" t="s">
        <v>21</v>
      </c>
      <c r="H2" s="18" t="s">
        <v>22</v>
      </c>
      <c r="I2" s="19" t="s">
        <v>23</v>
      </c>
      <c r="J2" s="20" t="s">
        <v>24</v>
      </c>
      <c r="K2" s="20"/>
      <c r="L2" s="17" t="e">
        <f aca="false">VLOOKUP(M2,#ref!!$E$1:$F$2,2,0)</f>
        <v>#VALUE!</v>
      </c>
      <c r="M2" s="21" t="s">
        <v>25</v>
      </c>
      <c r="N2" s="22" t="e">
        <f aca="false">(#ref!!$E$5-#ref!!O3)/365.25</f>
        <v>#VALUE!</v>
      </c>
      <c r="O2" s="23" t="s">
        <v>26</v>
      </c>
      <c r="P2" s="18" t="n">
        <v>10370031601</v>
      </c>
      <c r="Q2" s="18" t="s">
        <v>27</v>
      </c>
      <c r="R2" s="24"/>
      <c r="S2" s="18" t="s">
        <v>28</v>
      </c>
      <c r="T2" s="18" t="s">
        <v>29</v>
      </c>
      <c r="U2" s="24"/>
    </row>
    <row collapsed="false" customFormat="false" customHeight="false" hidden="false" ht="17.35" outlineLevel="0" r="3">
      <c r="A3" s="13" t="n">
        <v>1714</v>
      </c>
      <c r="B3" s="14" t="n">
        <v>0.375</v>
      </c>
      <c r="C3" s="14" t="n">
        <v>30.4461111111</v>
      </c>
      <c r="D3" s="14" t="n">
        <f aca="false">C3-B3</f>
        <v>30.0711111111</v>
      </c>
      <c r="E3" s="2" t="n">
        <v>2</v>
      </c>
      <c r="F3" s="16" t="n">
        <v>2</v>
      </c>
      <c r="G3" s="25"/>
      <c r="H3" s="24" t="s">
        <v>30</v>
      </c>
      <c r="I3" s="19" t="s">
        <v>23</v>
      </c>
      <c r="J3" s="26"/>
      <c r="K3" s="26"/>
      <c r="L3" s="17"/>
      <c r="M3" s="24"/>
      <c r="N3" s="22"/>
      <c r="O3" s="25"/>
      <c r="P3" s="26"/>
      <c r="Q3" s="26"/>
      <c r="R3" s="24"/>
      <c r="S3" s="26"/>
      <c r="T3" s="26"/>
      <c r="U3" s="26"/>
    </row>
    <row collapsed="false" customFormat="false" customHeight="false" hidden="false" ht="17.65" outlineLevel="0" r="4">
      <c r="A4" s="13" t="n">
        <v>73</v>
      </c>
      <c r="B4" s="14" t="n">
        <v>0.375</v>
      </c>
      <c r="C4" s="15" t="n">
        <v>30.4583333333333</v>
      </c>
      <c r="D4" s="14" t="n">
        <f aca="false">C4-B4</f>
        <v>30.0833333333333</v>
      </c>
      <c r="E4" s="2" t="n">
        <v>3</v>
      </c>
      <c r="F4" s="16" t="n">
        <v>3</v>
      </c>
      <c r="G4" s="17" t="s">
        <v>31</v>
      </c>
      <c r="H4" s="18" t="s">
        <v>32</v>
      </c>
      <c r="I4" s="19" t="s">
        <v>23</v>
      </c>
      <c r="J4" s="20" t="s">
        <v>24</v>
      </c>
      <c r="K4" s="20"/>
      <c r="L4" s="17" t="e">
        <f aca="false">VLOOKUP(M4,#ref!!$E$1:$F$2,2,0)</f>
        <v>#VALUE!</v>
      </c>
      <c r="M4" s="21" t="s">
        <v>25</v>
      </c>
      <c r="N4" s="22" t="e">
        <f aca="false">(#ref!!$E$5-#ref!!O4)/365.25</f>
        <v>#VALUE!</v>
      </c>
      <c r="O4" s="23" t="s">
        <v>33</v>
      </c>
      <c r="P4" s="18" t="n">
        <v>8672267656</v>
      </c>
      <c r="Q4" s="18" t="s">
        <v>34</v>
      </c>
      <c r="R4" s="24"/>
      <c r="S4" s="18" t="n">
        <v>3198274494</v>
      </c>
      <c r="T4" s="18" t="s">
        <v>35</v>
      </c>
      <c r="U4" s="24"/>
    </row>
    <row collapsed="false" customFormat="false" customHeight="false" hidden="false" ht="17.65" outlineLevel="0" r="5">
      <c r="A5" s="13" t="n">
        <v>96</v>
      </c>
      <c r="B5" s="14" t="n">
        <v>0.375</v>
      </c>
      <c r="C5" s="15" t="n">
        <v>30.4583333333333</v>
      </c>
      <c r="D5" s="14" t="n">
        <f aca="false">C5-B5</f>
        <v>30.0833333333333</v>
      </c>
      <c r="E5" s="2" t="n">
        <v>31</v>
      </c>
      <c r="F5" s="16" t="n">
        <v>4</v>
      </c>
      <c r="G5" s="17" t="s">
        <v>36</v>
      </c>
      <c r="H5" s="18" t="s">
        <v>37</v>
      </c>
      <c r="I5" s="19" t="s">
        <v>23</v>
      </c>
      <c r="J5" s="20" t="s">
        <v>24</v>
      </c>
      <c r="K5" s="20"/>
      <c r="L5" s="17" t="e">
        <f aca="false">VLOOKUP(M5,#ref!!$E$1:$F$2,2,0)</f>
        <v>#VALUE!</v>
      </c>
      <c r="M5" s="21" t="s">
        <v>25</v>
      </c>
      <c r="N5" s="22" t="e">
        <f aca="false">(#ref!!$E$5-#ref!!O5)/365.25</f>
        <v>#VALUE!</v>
      </c>
      <c r="O5" s="23" t="s">
        <v>38</v>
      </c>
      <c r="P5" s="18" t="n">
        <v>8665364692</v>
      </c>
      <c r="Q5" s="18" t="s">
        <v>34</v>
      </c>
      <c r="R5" s="24"/>
      <c r="S5" s="18" t="s">
        <v>39</v>
      </c>
      <c r="T5" s="18" t="s">
        <v>40</v>
      </c>
      <c r="U5" s="24"/>
    </row>
    <row collapsed="false" customFormat="false" customHeight="false" hidden="false" ht="17.65" outlineLevel="0" r="6">
      <c r="A6" s="13" t="n">
        <v>25</v>
      </c>
      <c r="B6" s="14" t="n">
        <v>0.375</v>
      </c>
      <c r="C6" s="15" t="n">
        <v>30.4593333333</v>
      </c>
      <c r="D6" s="14" t="n">
        <f aca="false">C6-B6</f>
        <v>30.0843333333</v>
      </c>
      <c r="E6" s="2" t="n">
        <v>32</v>
      </c>
      <c r="F6" s="16" t="n">
        <v>5</v>
      </c>
      <c r="G6" s="25" t="s">
        <v>41</v>
      </c>
      <c r="H6" s="24" t="s">
        <v>42</v>
      </c>
      <c r="I6" s="19" t="s">
        <v>23</v>
      </c>
      <c r="J6" s="26" t="s">
        <v>43</v>
      </c>
      <c r="K6" s="26"/>
      <c r="L6" s="17" t="e">
        <f aca="false">VLOOKUP(M6,#ref!!$E$1:$F$2,2,0)</f>
        <v>#VALUE!</v>
      </c>
      <c r="M6" s="24" t="s">
        <v>25</v>
      </c>
      <c r="N6" s="22" t="e">
        <f aca="false">(#ref!!$E$5-#ref!!O29)/365.25</f>
        <v>#VALUE!</v>
      </c>
      <c r="O6" s="25" t="s">
        <v>44</v>
      </c>
      <c r="P6" s="26" t="s">
        <v>45</v>
      </c>
      <c r="Q6" s="26" t="s">
        <v>46</v>
      </c>
      <c r="R6" s="24"/>
      <c r="S6" s="26" t="s">
        <v>47</v>
      </c>
      <c r="T6" s="26" t="s">
        <v>48</v>
      </c>
      <c r="U6" s="26"/>
    </row>
    <row collapsed="false" customFormat="false" customHeight="false" hidden="false" ht="17.65" outlineLevel="0" r="7">
      <c r="A7" s="13" t="n">
        <v>95</v>
      </c>
      <c r="B7" s="14" t="n">
        <v>0.375</v>
      </c>
      <c r="C7" s="15" t="n">
        <v>0.459722222222222</v>
      </c>
      <c r="D7" s="14" t="n">
        <f aca="false">C7-B7</f>
        <v>0.0847222222222222</v>
      </c>
      <c r="E7" s="2" t="n">
        <v>33</v>
      </c>
      <c r="F7" s="16" t="n">
        <v>6</v>
      </c>
      <c r="G7" s="25" t="s">
        <v>49</v>
      </c>
      <c r="H7" s="24" t="s">
        <v>50</v>
      </c>
      <c r="I7" s="19" t="s">
        <v>23</v>
      </c>
      <c r="J7" s="26" t="s">
        <v>43</v>
      </c>
      <c r="K7" s="26"/>
      <c r="L7" s="17" t="e">
        <f aca="false">VLOOKUP(M7,#ref!!$E$1:$F$2,2,0)</f>
        <v>#VALUE!</v>
      </c>
      <c r="M7" s="24" t="s">
        <v>51</v>
      </c>
      <c r="N7" s="22" t="e">
        <f aca="false">(#ref!!$E$5-#ref!!O28)/365.25</f>
        <v>#VALUE!</v>
      </c>
      <c r="O7" s="25" t="s">
        <v>52</v>
      </c>
      <c r="P7" s="26" t="s">
        <v>53</v>
      </c>
      <c r="Q7" s="26" t="s">
        <v>54</v>
      </c>
      <c r="R7" s="24"/>
      <c r="S7" s="26" t="s">
        <v>55</v>
      </c>
      <c r="T7" s="26" t="s">
        <v>56</v>
      </c>
      <c r="U7" s="26" t="s">
        <v>57</v>
      </c>
    </row>
    <row collapsed="false" customFormat="false" customHeight="false" hidden="false" ht="17.35" outlineLevel="0" r="8">
      <c r="A8" s="13" t="n">
        <v>5</v>
      </c>
      <c r="B8" s="14" t="n">
        <v>0.375</v>
      </c>
      <c r="C8" s="14" t="n">
        <v>32.4388888888889</v>
      </c>
      <c r="D8" s="14" t="n">
        <f aca="false">C8-B8</f>
        <v>32.0638888888889</v>
      </c>
      <c r="E8" s="2" t="n">
        <v>6</v>
      </c>
      <c r="F8" s="16" t="n">
        <v>1</v>
      </c>
      <c r="G8" s="17" t="s">
        <v>58</v>
      </c>
      <c r="H8" s="18" t="s">
        <v>59</v>
      </c>
      <c r="I8" s="19" t="s">
        <v>60</v>
      </c>
      <c r="J8" s="20" t="s">
        <v>61</v>
      </c>
      <c r="K8" s="20"/>
      <c r="L8" s="17" t="e">
        <f aca="false">VLOOKUP(M8,#ref!!$E$1:$F$2,2,0)</f>
        <v>#VALUE!</v>
      </c>
      <c r="M8" s="21" t="s">
        <v>25</v>
      </c>
      <c r="N8" s="22" t="e">
        <f aca="false">(#ref!!$E$5-#ref!!O8)/365.25</f>
        <v>#VALUE!</v>
      </c>
      <c r="O8" s="23" t="s">
        <v>62</v>
      </c>
      <c r="P8" s="18" t="n">
        <v>12278381660</v>
      </c>
      <c r="Q8" s="18" t="s">
        <v>63</v>
      </c>
      <c r="R8" s="24"/>
      <c r="S8" s="18" t="s">
        <v>64</v>
      </c>
      <c r="T8" s="18" t="s">
        <v>65</v>
      </c>
      <c r="U8" s="24"/>
    </row>
    <row collapsed="false" customFormat="false" customHeight="false" hidden="false" ht="17.65" outlineLevel="0" r="9">
      <c r="A9" s="13" t="n">
        <v>116</v>
      </c>
      <c r="B9" s="14" t="n">
        <v>0.375</v>
      </c>
      <c r="C9" s="14" t="n">
        <v>32.4361111111111</v>
      </c>
      <c r="D9" s="14" t="n">
        <f aca="false">C9-B9</f>
        <v>32.0611111111111</v>
      </c>
      <c r="E9" s="2" t="n">
        <v>5</v>
      </c>
      <c r="F9" s="16" t="n">
        <v>1</v>
      </c>
      <c r="G9" s="17" t="s">
        <v>66</v>
      </c>
      <c r="H9" s="18" t="s">
        <v>67</v>
      </c>
      <c r="I9" s="19" t="s">
        <v>68</v>
      </c>
      <c r="J9" s="20" t="s">
        <v>69</v>
      </c>
      <c r="K9" s="20"/>
      <c r="L9" s="17" t="e">
        <f aca="false">VLOOKUP(M9,#ref!!$E$1:$F$2,2,0)</f>
        <v>#VALUE!</v>
      </c>
      <c r="M9" s="21" t="s">
        <v>70</v>
      </c>
      <c r="N9" s="22" t="e">
        <f aca="false">(#ref!!$E$5-#ref!!O9)/365.25</f>
        <v>#VALUE!</v>
      </c>
      <c r="O9" s="23" t="s">
        <v>71</v>
      </c>
      <c r="P9" s="18" t="n">
        <v>1261424670</v>
      </c>
      <c r="Q9" s="18" t="s">
        <v>72</v>
      </c>
      <c r="R9" s="24"/>
      <c r="S9" s="18" t="n">
        <v>3799129191</v>
      </c>
      <c r="T9" s="18" t="s">
        <v>73</v>
      </c>
      <c r="U9" s="24"/>
    </row>
    <row collapsed="false" customFormat="false" customHeight="false" hidden="false" ht="17.65" outlineLevel="0" r="10">
      <c r="A10" s="13" t="n">
        <v>58</v>
      </c>
      <c r="B10" s="14" t="n">
        <v>0.375</v>
      </c>
      <c r="C10" s="14" t="n">
        <v>46.4388888888889</v>
      </c>
      <c r="D10" s="14" t="n">
        <f aca="false">C10-B10</f>
        <v>46.0638888888889</v>
      </c>
      <c r="E10" s="2" t="n">
        <v>34</v>
      </c>
      <c r="F10" s="16" t="n">
        <v>4</v>
      </c>
      <c r="G10" s="25" t="s">
        <v>74</v>
      </c>
      <c r="H10" s="24" t="s">
        <v>75</v>
      </c>
      <c r="I10" s="19" t="s">
        <v>76</v>
      </c>
      <c r="J10" s="26" t="s">
        <v>77</v>
      </c>
      <c r="K10" s="26"/>
      <c r="L10" s="17" t="e">
        <f aca="false">VLOOKUP(M10,#ref!!$E$1:$F$2,2,0)</f>
        <v>#VALUE!</v>
      </c>
      <c r="M10" s="24" t="s">
        <v>51</v>
      </c>
      <c r="N10" s="22" t="e">
        <f aca="false">(#ref!!$E$5-#ref!!O34)/365.25</f>
        <v>#VALUE!</v>
      </c>
      <c r="O10" s="25" t="s">
        <v>78</v>
      </c>
      <c r="P10" s="26" t="s">
        <v>79</v>
      </c>
      <c r="Q10" s="26" t="s">
        <v>80</v>
      </c>
      <c r="R10" s="24"/>
      <c r="S10" s="26" t="s">
        <v>81</v>
      </c>
      <c r="T10" s="26" t="s">
        <v>82</v>
      </c>
      <c r="U10" s="26" t="s">
        <v>83</v>
      </c>
    </row>
    <row collapsed="false" customFormat="false" customHeight="false" hidden="false" ht="17.65" outlineLevel="0" r="11">
      <c r="A11" s="13" t="n">
        <v>20</v>
      </c>
      <c r="B11" s="14" t="n">
        <v>0.375</v>
      </c>
      <c r="C11" s="14" t="n">
        <v>32.4583333333333</v>
      </c>
      <c r="D11" s="14" t="n">
        <f aca="false">C11-B11</f>
        <v>32.0833333333333</v>
      </c>
      <c r="E11" s="2" t="n">
        <v>7</v>
      </c>
      <c r="F11" s="16" t="n">
        <v>1</v>
      </c>
      <c r="G11" s="17" t="s">
        <v>84</v>
      </c>
      <c r="H11" s="18" t="s">
        <v>85</v>
      </c>
      <c r="I11" s="19" t="s">
        <v>86</v>
      </c>
      <c r="J11" s="26" t="s">
        <v>87</v>
      </c>
      <c r="K11" s="26"/>
      <c r="L11" s="17" t="e">
        <f aca="false">VLOOKUP(M11,#ref!!$E$1:$F$2,2,0)</f>
        <v>#VALUE!</v>
      </c>
      <c r="M11" s="21" t="s">
        <v>25</v>
      </c>
      <c r="N11" s="22" t="e">
        <f aca="false">(#ref!!$E$5-pro!)/365.25</f>
        <v>#VALUE!</v>
      </c>
      <c r="O11" s="23" t="s">
        <v>88</v>
      </c>
      <c r="P11" s="18" t="n">
        <v>8339644610</v>
      </c>
      <c r="Q11" s="18" t="s">
        <v>89</v>
      </c>
      <c r="R11" s="24"/>
      <c r="S11" s="18" t="n">
        <v>31982463513</v>
      </c>
      <c r="T11" s="18" t="s">
        <v>90</v>
      </c>
      <c r="U11" s="24"/>
    </row>
    <row collapsed="false" customFormat="false" customHeight="false" hidden="false" ht="17.65" outlineLevel="0" r="12">
      <c r="A12" s="13" t="n">
        <v>29</v>
      </c>
      <c r="B12" s="14" t="n">
        <v>0.375</v>
      </c>
      <c r="C12" s="14" t="n">
        <v>32.4583333333333</v>
      </c>
      <c r="D12" s="14" t="n">
        <f aca="false">C12-B12</f>
        <v>32.0833333333333</v>
      </c>
      <c r="E12" s="2" t="n">
        <v>8</v>
      </c>
      <c r="F12" s="16" t="n">
        <v>2</v>
      </c>
      <c r="G12" s="17" t="s">
        <v>91</v>
      </c>
      <c r="H12" s="18" t="s">
        <v>92</v>
      </c>
      <c r="I12" s="19" t="s">
        <v>86</v>
      </c>
      <c r="J12" s="26" t="s">
        <v>87</v>
      </c>
      <c r="K12" s="26"/>
      <c r="L12" s="17" t="e">
        <f aca="false">VLOOKUP(M12,#ref!!$E$1:$F$2,2,0)</f>
        <v>#VALUE!</v>
      </c>
      <c r="M12" s="21" t="s">
        <v>25</v>
      </c>
      <c r="N12" s="22" t="e">
        <f aca="false">(#ref!!$E$5-pro!)/365.25</f>
        <v>#VALUE!</v>
      </c>
      <c r="O12" s="23" t="s">
        <v>93</v>
      </c>
      <c r="P12" s="18" t="n">
        <v>1472436610</v>
      </c>
      <c r="Q12" s="18" t="s">
        <v>94</v>
      </c>
      <c r="R12" s="24"/>
      <c r="S12" s="18" t="n">
        <v>87166655</v>
      </c>
      <c r="T12" s="18" t="s">
        <v>95</v>
      </c>
      <c r="U12" s="24"/>
    </row>
    <row collapsed="false" customFormat="false" customHeight="false" hidden="false" ht="17.65" outlineLevel="0" r="13">
      <c r="A13" s="13" t="n">
        <v>107</v>
      </c>
      <c r="B13" s="14" t="n">
        <v>0.375</v>
      </c>
      <c r="C13" s="14" t="n">
        <v>34.4361111111111</v>
      </c>
      <c r="D13" s="14" t="n">
        <f aca="false">C13-B13</f>
        <v>34.0611111111111</v>
      </c>
      <c r="E13" s="2" t="n">
        <v>9</v>
      </c>
      <c r="F13" s="16" t="n">
        <v>3</v>
      </c>
      <c r="G13" s="17" t="s">
        <v>96</v>
      </c>
      <c r="H13" s="18" t="s">
        <v>97</v>
      </c>
      <c r="I13" s="19" t="s">
        <v>86</v>
      </c>
      <c r="J13" s="26" t="s">
        <v>87</v>
      </c>
      <c r="K13" s="26"/>
      <c r="L13" s="17" t="e">
        <f aca="false">VLOOKUP(M13,#ref!!$E$1:$F$2,2,0)</f>
        <v>#VALUE!</v>
      </c>
      <c r="M13" s="21" t="s">
        <v>25</v>
      </c>
      <c r="N13" s="22" t="e">
        <f aca="false">(#ref!!$E$5-#ref!!O11)/365.25</f>
        <v>#VALUE!</v>
      </c>
      <c r="O13" s="23" t="s">
        <v>98</v>
      </c>
      <c r="P13" s="18" t="n">
        <v>6365550626</v>
      </c>
      <c r="Q13" s="18" t="s">
        <v>94</v>
      </c>
      <c r="R13" s="24"/>
      <c r="S13" s="18" t="s">
        <v>99</v>
      </c>
      <c r="T13" s="18" t="s">
        <v>100</v>
      </c>
      <c r="U13" s="24"/>
    </row>
    <row collapsed="false" customFormat="false" customHeight="false" hidden="false" ht="17.65" outlineLevel="0" r="14">
      <c r="A14" s="13" t="n">
        <v>88</v>
      </c>
      <c r="B14" s="14" t="n">
        <v>0.375</v>
      </c>
      <c r="C14" s="14" t="n">
        <v>34.4388888888889</v>
      </c>
      <c r="D14" s="14" t="n">
        <f aca="false">C14-B14</f>
        <v>34.0638888888889</v>
      </c>
      <c r="E14" s="2" t="n">
        <v>10</v>
      </c>
      <c r="F14" s="16" t="n">
        <v>4</v>
      </c>
      <c r="G14" s="17" t="s">
        <v>101</v>
      </c>
      <c r="H14" s="18" t="s">
        <v>102</v>
      </c>
      <c r="I14" s="19" t="s">
        <v>86</v>
      </c>
      <c r="J14" s="26" t="s">
        <v>87</v>
      </c>
      <c r="K14" s="26"/>
      <c r="L14" s="17" t="e">
        <f aca="false">VLOOKUP(M14,#ref!!$E$1:$F$2,2,0)</f>
        <v>#VALUE!</v>
      </c>
      <c r="M14" s="21" t="s">
        <v>25</v>
      </c>
      <c r="N14" s="22" t="e">
        <f aca="false">(#ref!!$E$5-#ref!!O10)/365.25</f>
        <v>#VALUE!</v>
      </c>
      <c r="O14" s="23" t="s">
        <v>103</v>
      </c>
      <c r="P14" s="18" t="n">
        <v>6949794657</v>
      </c>
      <c r="Q14" s="18" t="s">
        <v>104</v>
      </c>
      <c r="R14" s="24"/>
      <c r="S14" s="18" t="s">
        <v>105</v>
      </c>
      <c r="T14" s="18" t="s">
        <v>106</v>
      </c>
      <c r="U14" s="24"/>
    </row>
    <row collapsed="false" customFormat="false" customHeight="false" hidden="false" ht="17.65" outlineLevel="0" r="15">
      <c r="A15" s="13" t="n">
        <v>119</v>
      </c>
      <c r="B15" s="14" t="n">
        <v>0.375</v>
      </c>
      <c r="C15" s="14" t="n">
        <v>34.4583333333333</v>
      </c>
      <c r="D15" s="14" t="n">
        <f aca="false">C15-B15</f>
        <v>34.0833333333333</v>
      </c>
      <c r="E15" s="2" t="n">
        <v>11</v>
      </c>
      <c r="F15" s="16" t="n">
        <v>5</v>
      </c>
      <c r="G15" s="17" t="s">
        <v>107</v>
      </c>
      <c r="H15" s="18" t="s">
        <v>108</v>
      </c>
      <c r="I15" s="19" t="s">
        <v>86</v>
      </c>
      <c r="J15" s="26" t="s">
        <v>87</v>
      </c>
      <c r="K15" s="26"/>
      <c r="L15" s="17" t="e">
        <f aca="false">VLOOKUP(M15,#ref!!$E$1:$F$2,2,0)</f>
        <v>#VALUE!</v>
      </c>
      <c r="M15" s="21" t="s">
        <v>25</v>
      </c>
      <c r="N15" s="22" t="e">
        <f aca="false">(#ref!!$E$5-#ref!!O12)/365.25</f>
        <v>#VALUE!</v>
      </c>
      <c r="O15" s="23" t="s">
        <v>109</v>
      </c>
      <c r="P15" s="18" t="n">
        <v>7461841661</v>
      </c>
      <c r="Q15" s="18" t="s">
        <v>110</v>
      </c>
      <c r="R15" s="24"/>
      <c r="S15" s="18" t="s">
        <v>111</v>
      </c>
      <c r="T15" s="18" t="s">
        <v>112</v>
      </c>
      <c r="U15" s="24"/>
    </row>
    <row collapsed="false" customFormat="false" customHeight="false" hidden="false" ht="17.35" outlineLevel="0" r="16">
      <c r="A16" s="13" t="n">
        <v>120</v>
      </c>
      <c r="B16" s="14" t="n">
        <v>0.375</v>
      </c>
      <c r="C16" s="14" t="n">
        <v>34.4583333333333</v>
      </c>
      <c r="D16" s="14" t="n">
        <f aca="false">C16-B16</f>
        <v>34.0833333333333</v>
      </c>
      <c r="E16" s="2" t="n">
        <v>12</v>
      </c>
      <c r="F16" s="16" t="n">
        <v>6</v>
      </c>
      <c r="G16" s="17" t="s">
        <v>113</v>
      </c>
      <c r="H16" s="18" t="s">
        <v>114</v>
      </c>
      <c r="I16" s="19" t="s">
        <v>86</v>
      </c>
      <c r="J16" s="26" t="s">
        <v>87</v>
      </c>
      <c r="K16" s="26"/>
      <c r="L16" s="17" t="e">
        <f aca="false">VLOOKUP(M16,#ref!!$E$1:$F$2,2,0)</f>
        <v>#VALUE!</v>
      </c>
      <c r="M16" s="21" t="s">
        <v>25</v>
      </c>
      <c r="N16" s="22" t="e">
        <f aca="false">(#ref!!$E$5-#ref!!O13)/365.25</f>
        <v>#VALUE!</v>
      </c>
      <c r="O16" s="23" t="s">
        <v>115</v>
      </c>
      <c r="P16" s="18" t="n">
        <v>1454158646</v>
      </c>
      <c r="Q16" s="18" t="s">
        <v>116</v>
      </c>
      <c r="R16" s="24"/>
      <c r="S16" s="18" t="n">
        <v>37991910321</v>
      </c>
      <c r="T16" s="18" t="s">
        <v>117</v>
      </c>
      <c r="U16" s="24"/>
    </row>
    <row collapsed="false" customFormat="false" customHeight="false" hidden="false" ht="17.65" outlineLevel="0" r="17">
      <c r="A17" s="13" t="n">
        <v>49</v>
      </c>
      <c r="B17" s="14" t="n">
        <v>0.375</v>
      </c>
      <c r="C17" s="14" t="n">
        <v>46.4361111111111</v>
      </c>
      <c r="D17" s="14" t="n">
        <f aca="false">C17-B17</f>
        <v>46.0611111111111</v>
      </c>
      <c r="E17" s="2" t="n">
        <v>33</v>
      </c>
      <c r="F17" s="16" t="n">
        <v>7</v>
      </c>
      <c r="G17" s="25" t="s">
        <v>118</v>
      </c>
      <c r="H17" s="24" t="s">
        <v>119</v>
      </c>
      <c r="I17" s="19" t="s">
        <v>86</v>
      </c>
      <c r="J17" s="26" t="s">
        <v>87</v>
      </c>
      <c r="K17" s="26"/>
      <c r="L17" s="17" t="e">
        <f aca="false">VLOOKUP(M17,#ref!!$E$1:$F$2,2,0)</f>
        <v>#VALUE!</v>
      </c>
      <c r="M17" s="24" t="s">
        <v>120</v>
      </c>
      <c r="N17" s="22" t="e">
        <f aca="false">(#ref!!$E$5-#ref!!O35)/365.25</f>
        <v>#VALUE!</v>
      </c>
      <c r="O17" s="25" t="s">
        <v>121</v>
      </c>
      <c r="P17" s="26" t="s">
        <v>122</v>
      </c>
      <c r="Q17" s="26" t="s">
        <v>123</v>
      </c>
      <c r="R17" s="24"/>
      <c r="S17" s="26" t="s">
        <v>124</v>
      </c>
      <c r="T17" s="26" t="s">
        <v>125</v>
      </c>
      <c r="U17" s="26" t="s">
        <v>57</v>
      </c>
    </row>
    <row collapsed="false" customFormat="false" customHeight="false" hidden="false" ht="17.65" outlineLevel="0" r="18">
      <c r="A18" s="13" t="n">
        <v>18</v>
      </c>
      <c r="B18" s="14" t="n">
        <v>0.375</v>
      </c>
      <c r="C18" s="14" t="n">
        <v>46.4583333333333</v>
      </c>
      <c r="D18" s="14" t="n">
        <f aca="false">C18-B18</f>
        <v>46.0833333333333</v>
      </c>
      <c r="E18" s="2" t="n">
        <v>35</v>
      </c>
      <c r="F18" s="16" t="n">
        <v>8</v>
      </c>
      <c r="G18" s="25" t="s">
        <v>126</v>
      </c>
      <c r="H18" s="24" t="s">
        <v>127</v>
      </c>
      <c r="I18" s="19" t="s">
        <v>86</v>
      </c>
      <c r="J18" s="26" t="s">
        <v>87</v>
      </c>
      <c r="K18" s="26"/>
      <c r="L18" s="17" t="e">
        <f aca="false">VLOOKUP(M18,#ref!!$E$1:$F$2,2,0)</f>
        <v>#VALUE!</v>
      </c>
      <c r="M18" s="24" t="s">
        <v>120</v>
      </c>
      <c r="N18" s="22" t="e">
        <f aca="false">(#ref!!$E$5-#ref!!O37)/365.25</f>
        <v>#VALUE!</v>
      </c>
      <c r="O18" s="27" t="n">
        <v>30360</v>
      </c>
      <c r="P18" s="26" t="s">
        <v>128</v>
      </c>
      <c r="Q18" s="26" t="s">
        <v>129</v>
      </c>
      <c r="R18" s="24"/>
      <c r="S18" s="26" t="s">
        <v>130</v>
      </c>
      <c r="T18" s="26" t="s">
        <v>131</v>
      </c>
      <c r="U18" s="26" t="s">
        <v>132</v>
      </c>
    </row>
    <row collapsed="false" customFormat="false" customHeight="false" hidden="false" ht="17.65" outlineLevel="0" r="19">
      <c r="A19" s="13" t="n">
        <v>51</v>
      </c>
      <c r="B19" s="14" t="n">
        <v>0.375</v>
      </c>
      <c r="C19" s="14" t="n">
        <v>46.4583333333333</v>
      </c>
      <c r="D19" s="14" t="n">
        <f aca="false">C19-B19</f>
        <v>46.0833333333333</v>
      </c>
      <c r="E19" s="2" t="n">
        <v>36</v>
      </c>
      <c r="F19" s="16" t="n">
        <v>9</v>
      </c>
      <c r="G19" s="25" t="s">
        <v>133</v>
      </c>
      <c r="H19" s="24" t="s">
        <v>134</v>
      </c>
      <c r="I19" s="19" t="s">
        <v>86</v>
      </c>
      <c r="J19" s="26" t="s">
        <v>87</v>
      </c>
      <c r="K19" s="26"/>
      <c r="L19" s="17" t="e">
        <f aca="false">VLOOKUP(M19,#ref!!$E$1:$F$2,2,0)</f>
        <v>#VALUE!</v>
      </c>
      <c r="M19" s="24" t="s">
        <v>120</v>
      </c>
      <c r="N19" s="22" t="e">
        <f aca="false">(#ref!!$E$5-#ref!!O36)/365.25</f>
        <v>#VALUE!</v>
      </c>
      <c r="O19" s="25" t="s">
        <v>135</v>
      </c>
      <c r="P19" s="26" t="s">
        <v>136</v>
      </c>
      <c r="Q19" s="26" t="s">
        <v>137</v>
      </c>
      <c r="R19" s="24"/>
      <c r="S19" s="26" t="s">
        <v>138</v>
      </c>
      <c r="T19" s="26" t="s">
        <v>139</v>
      </c>
      <c r="U19" s="26" t="s">
        <v>140</v>
      </c>
    </row>
    <row collapsed="false" customFormat="false" customHeight="false" hidden="false" ht="17.65" outlineLevel="0" r="20">
      <c r="A20" s="13" t="n">
        <v>121</v>
      </c>
      <c r="B20" s="14" t="n">
        <v>0.375</v>
      </c>
      <c r="C20" s="14" t="n">
        <v>48.4361111111111</v>
      </c>
      <c r="D20" s="14" t="n">
        <f aca="false">C20-B20</f>
        <v>48.0611111111111</v>
      </c>
      <c r="E20" s="2" t="n">
        <v>37</v>
      </c>
      <c r="F20" s="16" t="n">
        <v>10</v>
      </c>
      <c r="G20" s="25" t="s">
        <v>141</v>
      </c>
      <c r="H20" s="24" t="s">
        <v>114</v>
      </c>
      <c r="I20" s="19" t="s">
        <v>86</v>
      </c>
      <c r="J20" s="26" t="s">
        <v>87</v>
      </c>
      <c r="K20" s="26"/>
      <c r="L20" s="17" t="e">
        <f aca="false">VLOOKUP(M20,#ref!!$E$1:$F$2,2,0)</f>
        <v>#VALUE!</v>
      </c>
      <c r="M20" s="24" t="s">
        <v>120</v>
      </c>
      <c r="N20" s="22" t="e">
        <f aca="false">(#ref!!$E$5-#ref!!O39)/365.25</f>
        <v>#VALUE!</v>
      </c>
      <c r="O20" s="25" t="s">
        <v>115</v>
      </c>
      <c r="P20" s="26" t="s">
        <v>142</v>
      </c>
      <c r="Q20" s="26" t="s">
        <v>143</v>
      </c>
      <c r="R20" s="24"/>
      <c r="S20" s="26" t="s">
        <v>144</v>
      </c>
      <c r="T20" s="26" t="s">
        <v>117</v>
      </c>
      <c r="U20" s="26" t="s">
        <v>145</v>
      </c>
    </row>
    <row collapsed="false" customFormat="false" customHeight="false" hidden="false" ht="17.65" outlineLevel="0" r="21">
      <c r="A21" s="13" t="n">
        <v>109</v>
      </c>
      <c r="B21" s="14" t="n">
        <v>0.375</v>
      </c>
      <c r="C21" s="14" t="n">
        <v>48.4388888888889</v>
      </c>
      <c r="D21" s="14" t="n">
        <f aca="false">C21-B21</f>
        <v>48.0638888888889</v>
      </c>
      <c r="E21" s="2" t="n">
        <v>38</v>
      </c>
      <c r="F21" s="16" t="n">
        <v>11</v>
      </c>
      <c r="G21" s="25" t="s">
        <v>146</v>
      </c>
      <c r="H21" s="24" t="s">
        <v>147</v>
      </c>
      <c r="I21" s="19" t="s">
        <v>86</v>
      </c>
      <c r="J21" s="26" t="s">
        <v>87</v>
      </c>
      <c r="K21" s="26"/>
      <c r="L21" s="17" t="e">
        <f aca="false">VLOOKUP(M21,#ref!!$E$1:$F$2,2,0)</f>
        <v>#VALUE!</v>
      </c>
      <c r="M21" s="24" t="s">
        <v>120</v>
      </c>
      <c r="N21" s="22" t="e">
        <f aca="false">(#ref!!$E$5-#ref!!O38)/365.25</f>
        <v>#VALUE!</v>
      </c>
      <c r="O21" s="25" t="s">
        <v>148</v>
      </c>
      <c r="P21" s="26" t="s">
        <v>149</v>
      </c>
      <c r="Q21" s="26" t="s">
        <v>150</v>
      </c>
      <c r="R21" s="24"/>
      <c r="S21" s="26" t="s">
        <v>151</v>
      </c>
      <c r="T21" s="26" t="s">
        <v>152</v>
      </c>
      <c r="U21" s="26"/>
    </row>
    <row collapsed="false" customFormat="false" customHeight="false" hidden="false" ht="17.65" outlineLevel="0" r="22">
      <c r="A22" s="13" t="n">
        <v>13</v>
      </c>
      <c r="B22" s="14" t="n">
        <v>0.375</v>
      </c>
      <c r="C22" s="14" t="n">
        <v>48.4583333333333</v>
      </c>
      <c r="D22" s="14" t="n">
        <f aca="false">C22-B22</f>
        <v>48.0833333333333</v>
      </c>
      <c r="E22" s="2" t="n">
        <v>39</v>
      </c>
      <c r="F22" s="16" t="n">
        <v>12</v>
      </c>
      <c r="G22" s="25" t="s">
        <v>153</v>
      </c>
      <c r="H22" s="24" t="s">
        <v>154</v>
      </c>
      <c r="I22" s="19" t="s">
        <v>86</v>
      </c>
      <c r="J22" s="26" t="s">
        <v>87</v>
      </c>
      <c r="K22" s="26"/>
      <c r="L22" s="17" t="e">
        <f aca="false">VLOOKUP(M22,#ref!!$E$1:$F$2,2,0)</f>
        <v>#VALUE!</v>
      </c>
      <c r="M22" s="24" t="s">
        <v>120</v>
      </c>
      <c r="N22" s="22" t="e">
        <f aca="false">(#ref!!$E$5-#ref!!O40)/365.25</f>
        <v>#VALUE!</v>
      </c>
      <c r="O22" s="25" t="s">
        <v>155</v>
      </c>
      <c r="P22" s="26" t="s">
        <v>156</v>
      </c>
      <c r="Q22" s="26" t="s">
        <v>34</v>
      </c>
      <c r="R22" s="24"/>
      <c r="S22" s="26" t="s">
        <v>157</v>
      </c>
      <c r="T22" s="26" t="s">
        <v>158</v>
      </c>
      <c r="U22" s="26" t="s">
        <v>159</v>
      </c>
    </row>
    <row collapsed="false" customFormat="false" customHeight="false" hidden="false" ht="17.65" outlineLevel="0" r="23">
      <c r="A23" s="13" t="n">
        <v>23</v>
      </c>
      <c r="B23" s="14" t="n">
        <v>0.375</v>
      </c>
      <c r="C23" s="14" t="n">
        <v>48.4583333333333</v>
      </c>
      <c r="D23" s="14" t="n">
        <f aca="false">C23-B23</f>
        <v>48.0833333333333</v>
      </c>
      <c r="E23" s="2" t="n">
        <v>40</v>
      </c>
      <c r="F23" s="16" t="n">
        <v>13</v>
      </c>
      <c r="G23" s="25" t="s">
        <v>160</v>
      </c>
      <c r="H23" s="24" t="s">
        <v>161</v>
      </c>
      <c r="I23" s="19" t="s">
        <v>86</v>
      </c>
      <c r="J23" s="26" t="s">
        <v>87</v>
      </c>
      <c r="K23" s="26"/>
      <c r="L23" s="17" t="e">
        <f aca="false">VLOOKUP(M23,#ref!!$E$1:$F$2,2,0)</f>
        <v>#VALUE!</v>
      </c>
      <c r="M23" s="24" t="s">
        <v>120</v>
      </c>
      <c r="N23" s="22" t="e">
        <f aca="false">(#ref!!$E$5-#ref!!O41)/365.25</f>
        <v>#VALUE!</v>
      </c>
      <c r="O23" s="25" t="s">
        <v>162</v>
      </c>
      <c r="P23" s="26" t="s">
        <v>163</v>
      </c>
      <c r="Q23" s="26" t="s">
        <v>164</v>
      </c>
      <c r="R23" s="24"/>
      <c r="S23" s="26" t="s">
        <v>165</v>
      </c>
      <c r="T23" s="26" t="s">
        <v>166</v>
      </c>
      <c r="U23" s="26" t="s">
        <v>167</v>
      </c>
    </row>
    <row collapsed="false" customFormat="false" customHeight="false" hidden="false" ht="19" outlineLevel="0" r="24">
      <c r="A24" s="13" t="n">
        <v>19</v>
      </c>
      <c r="B24" s="14" t="n">
        <v>0.375</v>
      </c>
      <c r="C24" s="14" t="n">
        <v>36.4361111111111</v>
      </c>
      <c r="D24" s="14" t="n">
        <f aca="false">C24-B24</f>
        <v>36.0611111111111</v>
      </c>
      <c r="E24" s="2" t="n">
        <v>13</v>
      </c>
      <c r="F24" s="16" t="n">
        <v>1</v>
      </c>
      <c r="G24" s="17" t="s">
        <v>168</v>
      </c>
      <c r="H24" s="18" t="s">
        <v>169</v>
      </c>
      <c r="I24" s="19" t="s">
        <v>170</v>
      </c>
      <c r="J24" s="26" t="s">
        <v>171</v>
      </c>
      <c r="K24" s="26"/>
      <c r="L24" s="17" t="e">
        <f aca="false">VLOOKUP(M24,#ref!!$E$1:$F$2,2,0)</f>
        <v>#VALUE!</v>
      </c>
      <c r="M24" s="21" t="s">
        <v>25</v>
      </c>
      <c r="N24" s="22" t="e">
        <f aca="false">(#ref!!$E$5-#ref!!O15)/365.25</f>
        <v>#VALUE!</v>
      </c>
      <c r="O24" s="23" t="s">
        <v>172</v>
      </c>
      <c r="P24" s="18" t="n">
        <v>5167792657</v>
      </c>
      <c r="Q24" s="18" t="s">
        <v>173</v>
      </c>
      <c r="R24" s="24"/>
      <c r="S24" s="18" t="n">
        <v>84053643</v>
      </c>
      <c r="T24" s="18" t="s">
        <v>174</v>
      </c>
      <c r="U24" s="24"/>
    </row>
    <row collapsed="false" customFormat="false" customHeight="false" hidden="false" ht="17.65" outlineLevel="0" r="25">
      <c r="A25" s="13" t="n">
        <v>15</v>
      </c>
      <c r="B25" s="14" t="n">
        <v>0.375</v>
      </c>
      <c r="C25" s="14" t="n">
        <v>36.4388888888889</v>
      </c>
      <c r="D25" s="14" t="n">
        <f aca="false">C25-B25</f>
        <v>36.0638888888889</v>
      </c>
      <c r="E25" s="2" t="n">
        <v>14</v>
      </c>
      <c r="F25" s="16" t="n">
        <v>2</v>
      </c>
      <c r="G25" s="17" t="s">
        <v>175</v>
      </c>
      <c r="H25" s="18" t="s">
        <v>176</v>
      </c>
      <c r="I25" s="19" t="s">
        <v>170</v>
      </c>
      <c r="J25" s="26" t="s">
        <v>171</v>
      </c>
      <c r="K25" s="26"/>
      <c r="L25" s="17" t="e">
        <f aca="false">VLOOKUP(M25,#ref!!$E$1:$F$2,2,0)</f>
        <v>#VALUE!</v>
      </c>
      <c r="M25" s="21" t="s">
        <v>25</v>
      </c>
      <c r="N25" s="22" t="e">
        <f aca="false">(#ref!!$E$5-#ref!!O14)/365.25</f>
        <v>#VALUE!</v>
      </c>
      <c r="O25" s="23" t="s">
        <v>177</v>
      </c>
      <c r="P25" s="18" t="n">
        <v>4344849620</v>
      </c>
      <c r="Q25" s="18" t="s">
        <v>94</v>
      </c>
      <c r="R25" s="24"/>
      <c r="S25" s="18" t="s">
        <v>178</v>
      </c>
      <c r="T25" s="18" t="s">
        <v>179</v>
      </c>
      <c r="U25" s="24"/>
    </row>
    <row collapsed="false" customFormat="false" customHeight="false" hidden="false" ht="17.65" outlineLevel="0" r="26">
      <c r="A26" s="13" t="n">
        <v>56</v>
      </c>
      <c r="B26" s="14" t="n">
        <v>0.375</v>
      </c>
      <c r="C26" s="14" t="n">
        <v>36.4583333333333</v>
      </c>
      <c r="D26" s="14" t="n">
        <f aca="false">C26-B26</f>
        <v>36.0833333333333</v>
      </c>
      <c r="E26" s="2" t="n">
        <v>15</v>
      </c>
      <c r="F26" s="16" t="n">
        <v>3</v>
      </c>
      <c r="G26" s="17" t="s">
        <v>180</v>
      </c>
      <c r="H26" s="18" t="s">
        <v>181</v>
      </c>
      <c r="I26" s="19" t="s">
        <v>170</v>
      </c>
      <c r="J26" s="26" t="s">
        <v>171</v>
      </c>
      <c r="K26" s="26"/>
      <c r="L26" s="17" t="e">
        <f aca="false">VLOOKUP(M26,#ref!!$E$1:$F$2,2,0)</f>
        <v>#VALUE!</v>
      </c>
      <c r="M26" s="21" t="s">
        <v>25</v>
      </c>
      <c r="N26" s="22" t="e">
        <f aca="false">(#ref!!$E$5-#ref!!O16)/365.25</f>
        <v>#VALUE!</v>
      </c>
      <c r="O26" s="23" t="s">
        <v>182</v>
      </c>
      <c r="P26" s="18" t="n">
        <v>4369830605</v>
      </c>
      <c r="Q26" s="18" t="s">
        <v>183</v>
      </c>
      <c r="R26" s="24"/>
      <c r="S26" s="18" t="s">
        <v>184</v>
      </c>
      <c r="T26" s="18" t="s">
        <v>185</v>
      </c>
      <c r="U26" s="24"/>
    </row>
    <row collapsed="false" customFormat="false" customHeight="false" hidden="false" ht="17.65" outlineLevel="0" r="27">
      <c r="A27" s="13" t="n">
        <v>70</v>
      </c>
      <c r="B27" s="14" t="n">
        <v>0.375</v>
      </c>
      <c r="C27" s="14" t="n">
        <v>36.4583333333333</v>
      </c>
      <c r="D27" s="14" t="n">
        <f aca="false">C27-B27</f>
        <v>36.0833333333333</v>
      </c>
      <c r="E27" s="2" t="n">
        <v>16</v>
      </c>
      <c r="F27" s="16" t="n">
        <v>4</v>
      </c>
      <c r="G27" s="17" t="s">
        <v>186</v>
      </c>
      <c r="H27" s="18" t="s">
        <v>187</v>
      </c>
      <c r="I27" s="19" t="s">
        <v>170</v>
      </c>
      <c r="J27" s="26" t="s">
        <v>171</v>
      </c>
      <c r="K27" s="26"/>
      <c r="L27" s="17" t="e">
        <f aca="false">VLOOKUP(M27,#ref!!$E$1:$F$2,2,0)</f>
        <v>#VALUE!</v>
      </c>
      <c r="M27" s="21" t="s">
        <v>25</v>
      </c>
      <c r="N27" s="22" t="e">
        <f aca="false">(#ref!!$E$5-#ref!!O17)/365.25</f>
        <v>#VALUE!</v>
      </c>
      <c r="O27" s="23" t="s">
        <v>188</v>
      </c>
      <c r="P27" s="18" t="n">
        <v>1348918640</v>
      </c>
      <c r="Q27" s="18" t="s">
        <v>189</v>
      </c>
      <c r="R27" s="24"/>
      <c r="S27" s="18" t="s">
        <v>190</v>
      </c>
      <c r="T27" s="18" t="s">
        <v>191</v>
      </c>
      <c r="U27" s="24"/>
    </row>
    <row collapsed="false" customFormat="false" customHeight="false" hidden="false" ht="17.65" outlineLevel="0" r="28">
      <c r="A28" s="13" t="n">
        <v>82</v>
      </c>
      <c r="B28" s="14" t="n">
        <v>0.375</v>
      </c>
      <c r="C28" s="14" t="n">
        <v>38.4361111111111</v>
      </c>
      <c r="D28" s="14" t="n">
        <f aca="false">C28-B28</f>
        <v>38.0611111111111</v>
      </c>
      <c r="E28" s="2" t="n">
        <v>17</v>
      </c>
      <c r="F28" s="16" t="n">
        <v>5</v>
      </c>
      <c r="G28" s="17" t="s">
        <v>192</v>
      </c>
      <c r="H28" s="18" t="s">
        <v>193</v>
      </c>
      <c r="I28" s="19" t="s">
        <v>170</v>
      </c>
      <c r="J28" s="26" t="s">
        <v>171</v>
      </c>
      <c r="K28" s="26"/>
      <c r="L28" s="17" t="e">
        <f aca="false">VLOOKUP(M28,#ref!!$E$1:$F$2,2,0)</f>
        <v>#VALUE!</v>
      </c>
      <c r="M28" s="21" t="s">
        <v>25</v>
      </c>
      <c r="N28" s="22" t="e">
        <f aca="false">(#ref!!$E$5-#ref!!O19)/365.25</f>
        <v>#VALUE!</v>
      </c>
      <c r="O28" s="23" t="s">
        <v>194</v>
      </c>
      <c r="P28" s="18" t="n">
        <v>5157787618</v>
      </c>
      <c r="Q28" s="18" t="s">
        <v>27</v>
      </c>
      <c r="R28" s="24"/>
      <c r="S28" s="18" t="n">
        <v>3195597604</v>
      </c>
      <c r="T28" s="18" t="s">
        <v>195</v>
      </c>
      <c r="U28" s="24"/>
    </row>
    <row collapsed="false" customFormat="false" customHeight="false" hidden="false" ht="17.65" outlineLevel="0" r="29">
      <c r="A29" s="13" t="n">
        <v>68</v>
      </c>
      <c r="B29" s="14" t="n">
        <v>0.375</v>
      </c>
      <c r="C29" s="14" t="n">
        <v>38.4388888888889</v>
      </c>
      <c r="D29" s="14" t="n">
        <f aca="false">C29-B29</f>
        <v>38.0638888888889</v>
      </c>
      <c r="E29" s="2" t="n">
        <v>18</v>
      </c>
      <c r="F29" s="16" t="n">
        <v>6</v>
      </c>
      <c r="G29" s="17" t="s">
        <v>196</v>
      </c>
      <c r="H29" s="18" t="s">
        <v>197</v>
      </c>
      <c r="I29" s="19" t="s">
        <v>170</v>
      </c>
      <c r="J29" s="26" t="s">
        <v>171</v>
      </c>
      <c r="K29" s="26"/>
      <c r="L29" s="17" t="e">
        <f aca="false">VLOOKUP(M29,#ref!!$E$1:$F$2,2,0)</f>
        <v>#VALUE!</v>
      </c>
      <c r="M29" s="21" t="s">
        <v>25</v>
      </c>
      <c r="N29" s="22" t="e">
        <f aca="false">(#ref!!$E$5-#ref!!O18)/365.25</f>
        <v>#VALUE!</v>
      </c>
      <c r="O29" s="23" t="s">
        <v>198</v>
      </c>
      <c r="P29" s="18" t="n">
        <v>3687276619</v>
      </c>
      <c r="Q29" s="18" t="s">
        <v>27</v>
      </c>
      <c r="R29" s="24"/>
      <c r="S29" s="18" t="n">
        <v>3195159027</v>
      </c>
      <c r="T29" s="18" t="s">
        <v>199</v>
      </c>
      <c r="U29" s="24"/>
    </row>
    <row collapsed="false" customFormat="false" customHeight="false" hidden="false" ht="17.65" outlineLevel="0" r="30">
      <c r="A30" s="13" t="n">
        <v>102</v>
      </c>
      <c r="B30" s="14" t="n">
        <v>0.375</v>
      </c>
      <c r="C30" s="14" t="n">
        <v>38.4583333333333</v>
      </c>
      <c r="D30" s="14" t="n">
        <f aca="false">C30-B30</f>
        <v>38.0833333333333</v>
      </c>
      <c r="E30" s="2" t="n">
        <v>19</v>
      </c>
      <c r="F30" s="16" t="n">
        <v>7</v>
      </c>
      <c r="G30" s="17" t="s">
        <v>200</v>
      </c>
      <c r="H30" s="18" t="s">
        <v>201</v>
      </c>
      <c r="I30" s="19" t="s">
        <v>170</v>
      </c>
      <c r="J30" s="26" t="s">
        <v>171</v>
      </c>
      <c r="K30" s="26"/>
      <c r="L30" s="17" t="e">
        <f aca="false">VLOOKUP(M30,#ref!!$E$1:$F$2,2,0)</f>
        <v>#VALUE!</v>
      </c>
      <c r="M30" s="21" t="s">
        <v>25</v>
      </c>
      <c r="N30" s="22" t="e">
        <f aca="false">(#ref!!$E$5-#ref!!O20)/365.25</f>
        <v>#VALUE!</v>
      </c>
      <c r="O30" s="23" t="s">
        <v>202</v>
      </c>
      <c r="P30" s="18" t="n">
        <v>5828990608</v>
      </c>
      <c r="Q30" s="18" t="s">
        <v>104</v>
      </c>
      <c r="R30" s="24"/>
      <c r="S30" s="18" t="s">
        <v>203</v>
      </c>
      <c r="T30" s="18" t="s">
        <v>204</v>
      </c>
      <c r="U30" s="24"/>
    </row>
    <row collapsed="false" customFormat="false" customHeight="false" hidden="false" ht="17.65" outlineLevel="0" r="31">
      <c r="A31" s="13" t="n">
        <v>105</v>
      </c>
      <c r="B31" s="14" t="n">
        <v>0.375</v>
      </c>
      <c r="C31" s="14" t="n">
        <v>38.4583333333333</v>
      </c>
      <c r="D31" s="14" t="n">
        <f aca="false">C31-B31</f>
        <v>38.0833333333333</v>
      </c>
      <c r="E31" s="2" t="n">
        <v>20</v>
      </c>
      <c r="F31" s="16" t="n">
        <v>8</v>
      </c>
      <c r="G31" s="17" t="s">
        <v>205</v>
      </c>
      <c r="H31" s="18" t="s">
        <v>206</v>
      </c>
      <c r="I31" s="19" t="s">
        <v>170</v>
      </c>
      <c r="J31" s="26" t="s">
        <v>171</v>
      </c>
      <c r="K31" s="26"/>
      <c r="L31" s="17" t="e">
        <f aca="false">VLOOKUP(M31,#ref!!$E$1:$F$2,2,0)</f>
        <v>#VALUE!</v>
      </c>
      <c r="M31" s="21" t="s">
        <v>25</v>
      </c>
      <c r="N31" s="22" t="e">
        <f aca="false">(#ref!!$E$5-#ref!!O21)/365.25</f>
        <v>#VALUE!</v>
      </c>
      <c r="O31" s="23" t="s">
        <v>207</v>
      </c>
      <c r="P31" s="18" t="n">
        <v>3688340698</v>
      </c>
      <c r="Q31" s="18" t="s">
        <v>34</v>
      </c>
      <c r="R31" s="24"/>
      <c r="S31" s="18" t="s">
        <v>208</v>
      </c>
      <c r="T31" s="18" t="s">
        <v>209</v>
      </c>
      <c r="U31" s="24"/>
    </row>
    <row collapsed="false" customFormat="false" customHeight="false" hidden="false" ht="17.65" outlineLevel="0" r="32">
      <c r="A32" s="13" t="n">
        <v>124</v>
      </c>
      <c r="B32" s="14" t="n">
        <v>0.375</v>
      </c>
      <c r="C32" s="14" t="n">
        <v>40.4388888888889</v>
      </c>
      <c r="D32" s="14" t="n">
        <f aca="false">C32-B32</f>
        <v>40.0638888888889</v>
      </c>
      <c r="E32" s="2" t="n">
        <v>22</v>
      </c>
      <c r="F32" s="16" t="n">
        <v>9</v>
      </c>
      <c r="G32" s="17" t="s">
        <v>210</v>
      </c>
      <c r="H32" s="18" t="s">
        <v>211</v>
      </c>
      <c r="I32" s="19" t="s">
        <v>170</v>
      </c>
      <c r="J32" s="26" t="s">
        <v>171</v>
      </c>
      <c r="K32" s="26"/>
      <c r="L32" s="17" t="e">
        <f aca="false">VLOOKUP(M32,#ref!!$E$1:$F$2,2,0)</f>
        <v>#VALUE!</v>
      </c>
      <c r="M32" s="21" t="s">
        <v>25</v>
      </c>
      <c r="N32" s="22" t="e">
        <f aca="false">(#ref!!$E$5-#ref!!O22)/365.25</f>
        <v>#VALUE!</v>
      </c>
      <c r="O32" s="23" t="s">
        <v>212</v>
      </c>
      <c r="P32" s="18" t="n">
        <v>3843215693</v>
      </c>
      <c r="Q32" s="18" t="s">
        <v>213</v>
      </c>
      <c r="R32" s="24"/>
      <c r="S32" s="18" t="s">
        <v>214</v>
      </c>
      <c r="T32" s="18" t="s">
        <v>215</v>
      </c>
      <c r="U32" s="24"/>
    </row>
    <row collapsed="false" customFormat="false" customHeight="false" hidden="false" ht="17.65" outlineLevel="0" r="33">
      <c r="A33" s="13" t="n">
        <v>72</v>
      </c>
      <c r="B33" s="14" t="n">
        <v>0.375</v>
      </c>
      <c r="C33" s="14" t="n">
        <v>50.4361111111111</v>
      </c>
      <c r="D33" s="14" t="n">
        <f aca="false">C33-B33</f>
        <v>50.0611111111111</v>
      </c>
      <c r="E33" s="2" t="n">
        <v>41</v>
      </c>
      <c r="F33" s="16" t="n">
        <v>10</v>
      </c>
      <c r="G33" s="25" t="s">
        <v>216</v>
      </c>
      <c r="H33" s="24" t="s">
        <v>217</v>
      </c>
      <c r="I33" s="19" t="s">
        <v>170</v>
      </c>
      <c r="J33" s="26" t="s">
        <v>171</v>
      </c>
      <c r="K33" s="26"/>
      <c r="L33" s="17" t="e">
        <f aca="false">VLOOKUP(M33,#ref!!$E$1:$F$2,2,0)</f>
        <v>#VALUE!</v>
      </c>
      <c r="M33" s="24" t="s">
        <v>120</v>
      </c>
      <c r="N33" s="22" t="e">
        <f aca="false">(#ref!!$E$5-#ref!!O43)/365.25</f>
        <v>#VALUE!</v>
      </c>
      <c r="O33" s="25" t="s">
        <v>218</v>
      </c>
      <c r="P33" s="26" t="s">
        <v>219</v>
      </c>
      <c r="Q33" s="26" t="s">
        <v>220</v>
      </c>
      <c r="R33" s="24"/>
      <c r="S33" s="26" t="s">
        <v>221</v>
      </c>
      <c r="T33" s="26" t="s">
        <v>222</v>
      </c>
      <c r="U33" s="26" t="s">
        <v>223</v>
      </c>
    </row>
    <row collapsed="false" customFormat="false" customHeight="false" hidden="false" ht="17.65" outlineLevel="0" r="34">
      <c r="A34" s="13" t="n">
        <v>125</v>
      </c>
      <c r="B34" s="14" t="n">
        <v>0.375</v>
      </c>
      <c r="C34" s="14" t="n">
        <v>50.4388888888889</v>
      </c>
      <c r="D34" s="14" t="n">
        <f aca="false">C34-B34</f>
        <v>50.0638888888889</v>
      </c>
      <c r="E34" s="2" t="n">
        <v>42</v>
      </c>
      <c r="F34" s="16" t="n">
        <v>11</v>
      </c>
      <c r="G34" s="25" t="s">
        <v>224</v>
      </c>
      <c r="H34" s="24" t="s">
        <v>225</v>
      </c>
      <c r="I34" s="19" t="s">
        <v>170</v>
      </c>
      <c r="J34" s="26" t="s">
        <v>171</v>
      </c>
      <c r="K34" s="26"/>
      <c r="L34" s="17" t="e">
        <f aca="false">VLOOKUP(M34,#ref!!$E$1:$F$2,2,0)</f>
        <v>#VALUE!</v>
      </c>
      <c r="M34" s="24" t="s">
        <v>120</v>
      </c>
      <c r="N34" s="22" t="e">
        <f aca="false">(#ref!!$E$5-#ref!!O42)/365.25</f>
        <v>#VALUE!</v>
      </c>
      <c r="O34" s="25" t="s">
        <v>212</v>
      </c>
      <c r="P34" s="26" t="s">
        <v>226</v>
      </c>
      <c r="Q34" s="26" t="s">
        <v>227</v>
      </c>
      <c r="R34" s="24"/>
      <c r="S34" s="26" t="s">
        <v>228</v>
      </c>
      <c r="T34" s="26" t="s">
        <v>229</v>
      </c>
      <c r="U34" s="26" t="s">
        <v>140</v>
      </c>
    </row>
    <row collapsed="false" customFormat="false" customHeight="false" hidden="false" ht="17.65" outlineLevel="0" r="35">
      <c r="A35" s="13" t="n">
        <v>16</v>
      </c>
      <c r="B35" s="14" t="n">
        <v>0.375</v>
      </c>
      <c r="C35" s="14" t="n">
        <v>50.4583333333333</v>
      </c>
      <c r="D35" s="14" t="n">
        <f aca="false">C35-B35</f>
        <v>50.0833333333333</v>
      </c>
      <c r="E35" s="2" t="n">
        <v>43</v>
      </c>
      <c r="F35" s="16" t="n">
        <v>12</v>
      </c>
      <c r="G35" s="25" t="s">
        <v>230</v>
      </c>
      <c r="H35" s="24" t="s">
        <v>231</v>
      </c>
      <c r="I35" s="19" t="s">
        <v>170</v>
      </c>
      <c r="J35" s="26" t="s">
        <v>171</v>
      </c>
      <c r="K35" s="26"/>
      <c r="L35" s="17" t="e">
        <f aca="false">VLOOKUP(M35,#ref!!$E$1:$F$2,2,0)</f>
        <v>#VALUE!</v>
      </c>
      <c r="M35" s="24" t="s">
        <v>120</v>
      </c>
      <c r="N35" s="22" t="e">
        <f aca="false">(#ref!!$E$5-#ref!!O45)/365.25</f>
        <v>#VALUE!</v>
      </c>
      <c r="O35" s="25" t="s">
        <v>232</v>
      </c>
      <c r="P35" s="26" t="s">
        <v>233</v>
      </c>
      <c r="Q35" s="26" t="s">
        <v>220</v>
      </c>
      <c r="R35" s="24"/>
      <c r="S35" s="26" t="s">
        <v>234</v>
      </c>
      <c r="T35" s="26" t="s">
        <v>235</v>
      </c>
      <c r="U35" s="26" t="s">
        <v>83</v>
      </c>
    </row>
    <row collapsed="false" customFormat="false" customHeight="false" hidden="false" ht="17.65" outlineLevel="0" r="36">
      <c r="A36" s="13" t="n">
        <v>126</v>
      </c>
      <c r="B36" s="14" t="n">
        <v>0.375</v>
      </c>
      <c r="C36" s="14" t="n">
        <v>50.4583333333333</v>
      </c>
      <c r="D36" s="14" t="n">
        <f aca="false">C36-B36</f>
        <v>50.0833333333333</v>
      </c>
      <c r="E36" s="2" t="n">
        <v>44</v>
      </c>
      <c r="F36" s="16" t="n">
        <v>13</v>
      </c>
      <c r="G36" s="25" t="s">
        <v>236</v>
      </c>
      <c r="H36" s="24" t="s">
        <v>225</v>
      </c>
      <c r="I36" s="19" t="s">
        <v>170</v>
      </c>
      <c r="J36" s="26" t="s">
        <v>171</v>
      </c>
      <c r="K36" s="26"/>
      <c r="L36" s="17" t="e">
        <f aca="false">VLOOKUP(M36,#ref!!$E$1:$F$2,2,0)</f>
        <v>#VALUE!</v>
      </c>
      <c r="M36" s="24" t="s">
        <v>120</v>
      </c>
      <c r="N36" s="22" t="e">
        <f aca="false">(#ref!!$E$5-#ref!!O44)/365.25</f>
        <v>#VALUE!</v>
      </c>
      <c r="O36" s="25" t="s">
        <v>212</v>
      </c>
      <c r="P36" s="26" t="s">
        <v>226</v>
      </c>
      <c r="Q36" s="26" t="s">
        <v>237</v>
      </c>
      <c r="R36" s="24"/>
      <c r="S36" s="26" t="s">
        <v>238</v>
      </c>
      <c r="T36" s="26" t="s">
        <v>229</v>
      </c>
      <c r="U36" s="26"/>
    </row>
    <row collapsed="false" customFormat="false" customHeight="false" hidden="false" ht="17.65" outlineLevel="0" r="37">
      <c r="A37" s="13" t="n">
        <v>46</v>
      </c>
      <c r="B37" s="14" t="n">
        <v>0.375</v>
      </c>
      <c r="C37" s="14" t="n">
        <v>52.4361111111111</v>
      </c>
      <c r="D37" s="14" t="n">
        <f aca="false">C37-B37</f>
        <v>52.0611111111111</v>
      </c>
      <c r="E37" s="2" t="n">
        <v>45</v>
      </c>
      <c r="F37" s="16" t="n">
        <v>14</v>
      </c>
      <c r="G37" s="25" t="s">
        <v>239</v>
      </c>
      <c r="H37" s="24" t="s">
        <v>240</v>
      </c>
      <c r="I37" s="19" t="s">
        <v>170</v>
      </c>
      <c r="J37" s="26" t="s">
        <v>171</v>
      </c>
      <c r="K37" s="26"/>
      <c r="L37" s="17" t="e">
        <f aca="false">VLOOKUP(M37,#ref!!$E$1:$F$2,2,0)</f>
        <v>#VALUE!</v>
      </c>
      <c r="M37" s="24" t="s">
        <v>120</v>
      </c>
      <c r="N37" s="22" t="e">
        <f aca="false">(#ref!!$E$5-#ref!!O47)/365.25</f>
        <v>#VALUE!</v>
      </c>
      <c r="O37" s="25" t="s">
        <v>241</v>
      </c>
      <c r="P37" s="26" t="s">
        <v>242</v>
      </c>
      <c r="Q37" s="26" t="s">
        <v>243</v>
      </c>
      <c r="R37" s="24"/>
      <c r="S37" s="26" t="s">
        <v>244</v>
      </c>
      <c r="T37" s="26" t="s">
        <v>245</v>
      </c>
      <c r="U37" s="26" t="s">
        <v>246</v>
      </c>
    </row>
    <row collapsed="false" customFormat="false" customHeight="false" hidden="false" ht="17.65" outlineLevel="0" r="38">
      <c r="A38" s="13" t="n">
        <v>87</v>
      </c>
      <c r="B38" s="14" t="n">
        <v>0.375</v>
      </c>
      <c r="C38" s="14" t="n">
        <v>52.4388888888889</v>
      </c>
      <c r="D38" s="14" t="n">
        <f aca="false">C38-B38</f>
        <v>52.0638888888889</v>
      </c>
      <c r="E38" s="2" t="n">
        <v>46</v>
      </c>
      <c r="F38" s="16" t="n">
        <v>15</v>
      </c>
      <c r="G38" s="25" t="s">
        <v>247</v>
      </c>
      <c r="H38" s="24" t="s">
        <v>248</v>
      </c>
      <c r="I38" s="19" t="s">
        <v>170</v>
      </c>
      <c r="J38" s="26" t="s">
        <v>171</v>
      </c>
      <c r="K38" s="26"/>
      <c r="L38" s="17" t="e">
        <f aca="false">VLOOKUP(M38,#ref!!$E$1:$F$2,2,0)</f>
        <v>#VALUE!</v>
      </c>
      <c r="M38" s="24" t="s">
        <v>120</v>
      </c>
      <c r="N38" s="22" t="e">
        <f aca="false">(#ref!!$E$5-#ref!!O46)/365.25</f>
        <v>#VALUE!</v>
      </c>
      <c r="O38" s="25" t="s">
        <v>249</v>
      </c>
      <c r="P38" s="26" t="s">
        <v>250</v>
      </c>
      <c r="Q38" s="26" t="s">
        <v>34</v>
      </c>
      <c r="R38" s="24"/>
      <c r="S38" s="26" t="s">
        <v>251</v>
      </c>
      <c r="T38" s="26" t="s">
        <v>252</v>
      </c>
      <c r="U38" s="26" t="s">
        <v>253</v>
      </c>
    </row>
    <row collapsed="false" customFormat="false" customHeight="false" hidden="false" ht="17.65" outlineLevel="0" r="39">
      <c r="A39" s="13" t="n">
        <v>48</v>
      </c>
      <c r="B39" s="14" t="n">
        <v>0.375</v>
      </c>
      <c r="C39" s="14" t="n">
        <v>52.4583333333333</v>
      </c>
      <c r="D39" s="14" t="n">
        <f aca="false">C39-B39</f>
        <v>52.0833333333333</v>
      </c>
      <c r="E39" s="2" t="n">
        <v>47</v>
      </c>
      <c r="F39" s="16" t="n">
        <v>16</v>
      </c>
      <c r="G39" s="25" t="s">
        <v>254</v>
      </c>
      <c r="H39" s="24" t="s">
        <v>255</v>
      </c>
      <c r="I39" s="19" t="s">
        <v>170</v>
      </c>
      <c r="J39" s="26" t="s">
        <v>171</v>
      </c>
      <c r="K39" s="26"/>
      <c r="L39" s="17" t="e">
        <f aca="false">VLOOKUP(M39,#ref!!$E$1:$F$2,2,0)</f>
        <v>#VALUE!</v>
      </c>
      <c r="M39" s="24" t="s">
        <v>120</v>
      </c>
      <c r="N39" s="22" t="e">
        <f aca="false">(#ref!!$E$5-#ref!!O49)/365.25</f>
        <v>#VALUE!</v>
      </c>
      <c r="O39" s="25" t="s">
        <v>256</v>
      </c>
      <c r="P39" s="26" t="s">
        <v>257</v>
      </c>
      <c r="Q39" s="26" t="s">
        <v>34</v>
      </c>
      <c r="R39" s="24"/>
      <c r="S39" s="26" t="s">
        <v>258</v>
      </c>
      <c r="T39" s="26" t="s">
        <v>259</v>
      </c>
      <c r="U39" s="26" t="s">
        <v>260</v>
      </c>
    </row>
    <row collapsed="false" customFormat="false" customHeight="false" hidden="false" ht="17.65" outlineLevel="0" r="40">
      <c r="A40" s="13" t="n">
        <v>112</v>
      </c>
      <c r="B40" s="14" t="n">
        <v>0.375</v>
      </c>
      <c r="C40" s="14" t="n">
        <v>52.4583333333333</v>
      </c>
      <c r="D40" s="14" t="n">
        <f aca="false">C40-B40</f>
        <v>52.0833333333333</v>
      </c>
      <c r="E40" s="2" t="n">
        <v>48</v>
      </c>
      <c r="F40" s="16" t="n">
        <v>17</v>
      </c>
      <c r="G40" s="25" t="s">
        <v>261</v>
      </c>
      <c r="H40" s="24" t="s">
        <v>262</v>
      </c>
      <c r="I40" s="19" t="s">
        <v>170</v>
      </c>
      <c r="J40" s="26" t="s">
        <v>171</v>
      </c>
      <c r="K40" s="26"/>
      <c r="L40" s="17" t="e">
        <f aca="false">VLOOKUP(M40,#ref!!$E$1:$F$2,2,0)</f>
        <v>#VALUE!</v>
      </c>
      <c r="M40" s="24" t="s">
        <v>120</v>
      </c>
      <c r="N40" s="22" t="e">
        <f aca="false">(#ref!!$E$5-#ref!!O48)/365.25</f>
        <v>#VALUE!</v>
      </c>
      <c r="O40" s="25" t="s">
        <v>263</v>
      </c>
      <c r="P40" s="26" t="s">
        <v>264</v>
      </c>
      <c r="Q40" s="26" t="s">
        <v>94</v>
      </c>
      <c r="R40" s="24"/>
      <c r="S40" s="26" t="s">
        <v>265</v>
      </c>
      <c r="T40" s="26" t="s">
        <v>266</v>
      </c>
      <c r="U40" s="26" t="s">
        <v>267</v>
      </c>
    </row>
    <row collapsed="false" customFormat="false" customHeight="false" hidden="false" ht="17.65" outlineLevel="0" r="41">
      <c r="A41" s="13" t="n">
        <v>99</v>
      </c>
      <c r="B41" s="14" t="n">
        <v>0.375</v>
      </c>
      <c r="C41" s="14" t="n">
        <v>54.4361111111111</v>
      </c>
      <c r="D41" s="14" t="n">
        <f aca="false">C41-B41</f>
        <v>54.0611111111111</v>
      </c>
      <c r="E41" s="2" t="n">
        <v>49</v>
      </c>
      <c r="F41" s="16" t="n">
        <v>18</v>
      </c>
      <c r="G41" s="25" t="s">
        <v>268</v>
      </c>
      <c r="H41" s="24" t="s">
        <v>269</v>
      </c>
      <c r="I41" s="19" t="s">
        <v>170</v>
      </c>
      <c r="J41" s="26" t="s">
        <v>171</v>
      </c>
      <c r="K41" s="26"/>
      <c r="L41" s="17" t="e">
        <f aca="false">VLOOKUP(M41,#ref!!$E$1:$F$2,2,0)</f>
        <v>#VALUE!</v>
      </c>
      <c r="M41" s="24" t="s">
        <v>120</v>
      </c>
      <c r="N41" s="22" t="e">
        <f aca="false">(#ref!!$E$5-#ref!!O51)/365.25</f>
        <v>#VALUE!</v>
      </c>
      <c r="O41" s="25" t="s">
        <v>270</v>
      </c>
      <c r="P41" s="26" t="s">
        <v>271</v>
      </c>
      <c r="Q41" s="26" t="s">
        <v>272</v>
      </c>
      <c r="R41" s="24"/>
      <c r="S41" s="26" t="s">
        <v>273</v>
      </c>
      <c r="T41" s="26" t="s">
        <v>274</v>
      </c>
      <c r="U41" s="26" t="s">
        <v>275</v>
      </c>
    </row>
    <row collapsed="false" customFormat="false" customHeight="false" hidden="false" ht="17.65" outlineLevel="0" r="42">
      <c r="A42" s="13" t="n">
        <v>80</v>
      </c>
      <c r="B42" s="14" t="n">
        <v>0.375</v>
      </c>
      <c r="C42" s="14" t="n">
        <v>54.4388888888889</v>
      </c>
      <c r="D42" s="14" t="n">
        <f aca="false">C42-B42</f>
        <v>54.0638888888889</v>
      </c>
      <c r="E42" s="2" t="n">
        <v>50</v>
      </c>
      <c r="F42" s="16" t="n">
        <v>19</v>
      </c>
      <c r="G42" s="25" t="s">
        <v>276</v>
      </c>
      <c r="H42" s="24" t="s">
        <v>277</v>
      </c>
      <c r="I42" s="19" t="s">
        <v>170</v>
      </c>
      <c r="J42" s="26" t="s">
        <v>171</v>
      </c>
      <c r="K42" s="26"/>
      <c r="L42" s="17" t="e">
        <f aca="false">VLOOKUP(M42,#ref!!$E$1:$F$2,2,0)</f>
        <v>#VALUE!</v>
      </c>
      <c r="M42" s="24" t="s">
        <v>120</v>
      </c>
      <c r="N42" s="22" t="e">
        <f aca="false">(#ref!!$E$5-#ref!!O50)/365.25</f>
        <v>#VALUE!</v>
      </c>
      <c r="O42" s="25" t="s">
        <v>278</v>
      </c>
      <c r="P42" s="26" t="s">
        <v>279</v>
      </c>
      <c r="Q42" s="26" t="s">
        <v>220</v>
      </c>
      <c r="R42" s="24"/>
      <c r="S42" s="26" t="s">
        <v>280</v>
      </c>
      <c r="T42" s="26" t="s">
        <v>281</v>
      </c>
      <c r="U42" s="26" t="s">
        <v>282</v>
      </c>
    </row>
    <row collapsed="false" customFormat="false" customHeight="false" hidden="false" ht="17.65" outlineLevel="0" r="43">
      <c r="A43" s="13" t="n">
        <v>63</v>
      </c>
      <c r="B43" s="14" t="n">
        <v>0.375</v>
      </c>
      <c r="C43" s="14" t="n">
        <v>54.4583333333333</v>
      </c>
      <c r="D43" s="14" t="n">
        <f aca="false">C43-B43</f>
        <v>54.0833333333333</v>
      </c>
      <c r="E43" s="2" t="n">
        <v>51</v>
      </c>
      <c r="F43" s="16" t="n">
        <v>20</v>
      </c>
      <c r="G43" s="25" t="s">
        <v>283</v>
      </c>
      <c r="H43" s="24" t="s">
        <v>284</v>
      </c>
      <c r="I43" s="19" t="s">
        <v>170</v>
      </c>
      <c r="J43" s="26" t="s">
        <v>171</v>
      </c>
      <c r="K43" s="26"/>
      <c r="L43" s="17" t="e">
        <f aca="false">VLOOKUP(M43,#ref!!$E$1:$F$2,2,0)</f>
        <v>#VALUE!</v>
      </c>
      <c r="M43" s="24" t="s">
        <v>120</v>
      </c>
      <c r="N43" s="22" t="e">
        <f aca="false">(#ref!!$E$5-#ref!!O52)/365.25</f>
        <v>#VALUE!</v>
      </c>
      <c r="O43" s="25" t="s">
        <v>285</v>
      </c>
      <c r="P43" s="26" t="s">
        <v>286</v>
      </c>
      <c r="Q43" s="26" t="s">
        <v>287</v>
      </c>
      <c r="R43" s="24"/>
      <c r="S43" s="26" t="s">
        <v>288</v>
      </c>
      <c r="T43" s="26" t="s">
        <v>289</v>
      </c>
      <c r="U43" s="26" t="s">
        <v>290</v>
      </c>
    </row>
    <row collapsed="false" customFormat="false" customHeight="false" hidden="false" ht="19" outlineLevel="0" r="44">
      <c r="A44" s="13" t="n">
        <v>3</v>
      </c>
      <c r="B44" s="14" t="n">
        <v>0.375</v>
      </c>
      <c r="C44" s="14" t="n">
        <v>40.4361111111111</v>
      </c>
      <c r="D44" s="14" t="n">
        <f aca="false">C44-B44</f>
        <v>40.0611111111111</v>
      </c>
      <c r="E44" s="2" t="n">
        <v>21</v>
      </c>
      <c r="F44" s="16" t="n">
        <v>1</v>
      </c>
      <c r="G44" s="17" t="s">
        <v>291</v>
      </c>
      <c r="H44" s="18" t="s">
        <v>292</v>
      </c>
      <c r="I44" s="19" t="s">
        <v>293</v>
      </c>
      <c r="J44" s="26" t="s">
        <v>294</v>
      </c>
      <c r="K44" s="26"/>
      <c r="L44" s="17" t="e">
        <f aca="false">VLOOKUP(M44,#ref!!$E$1:$F$2,2,0)</f>
        <v>#VALUE!</v>
      </c>
      <c r="M44" s="21" t="s">
        <v>25</v>
      </c>
      <c r="N44" s="22" t="e">
        <f aca="false">(#ref!!$E$5-#ref!!O23)/365.25</f>
        <v>#VALUE!</v>
      </c>
      <c r="O44" s="23" t="s">
        <v>295</v>
      </c>
      <c r="P44" s="18" t="n">
        <v>155670603</v>
      </c>
      <c r="Q44" s="18" t="s">
        <v>34</v>
      </c>
      <c r="R44" s="24"/>
      <c r="S44" s="18" t="s">
        <v>296</v>
      </c>
      <c r="T44" s="18" t="s">
        <v>297</v>
      </c>
      <c r="U44" s="24"/>
    </row>
    <row collapsed="false" customFormat="false" customHeight="false" hidden="false" ht="17.65" outlineLevel="0" r="45">
      <c r="A45" s="13" t="n">
        <v>32</v>
      </c>
      <c r="B45" s="14" t="n">
        <v>0.375</v>
      </c>
      <c r="C45" s="14" t="n">
        <v>40.4583333333333</v>
      </c>
      <c r="D45" s="14" t="n">
        <f aca="false">C45-B45</f>
        <v>40.0833333333333</v>
      </c>
      <c r="E45" s="2" t="n">
        <v>23</v>
      </c>
      <c r="F45" s="16" t="n">
        <v>2</v>
      </c>
      <c r="G45" s="17" t="s">
        <v>298</v>
      </c>
      <c r="H45" s="18" t="s">
        <v>299</v>
      </c>
      <c r="I45" s="19" t="s">
        <v>293</v>
      </c>
      <c r="J45" s="26" t="s">
        <v>294</v>
      </c>
      <c r="K45" s="26"/>
      <c r="L45" s="17" t="e">
        <f aca="false">VLOOKUP(M45,#ref!!$E$1:$F$2,2,0)</f>
        <v>#VALUE!</v>
      </c>
      <c r="M45" s="21" t="s">
        <v>25</v>
      </c>
      <c r="N45" s="22" t="e">
        <f aca="false">(#ref!!$E$5-#ref!!O24)/365.25</f>
        <v>#VALUE!</v>
      </c>
      <c r="O45" s="23" t="s">
        <v>300</v>
      </c>
      <c r="P45" s="18" t="n">
        <v>631386629</v>
      </c>
      <c r="Q45" s="18" t="s">
        <v>213</v>
      </c>
      <c r="R45" s="24"/>
      <c r="S45" s="18" t="s">
        <v>301</v>
      </c>
      <c r="T45" s="18" t="s">
        <v>302</v>
      </c>
      <c r="U45" s="24"/>
    </row>
    <row collapsed="false" customFormat="false" customHeight="false" hidden="false" ht="17.65" outlineLevel="0" r="46">
      <c r="A46" s="13" t="n">
        <v>33</v>
      </c>
      <c r="B46" s="14" t="n">
        <v>0.375</v>
      </c>
      <c r="C46" s="14" t="n">
        <v>40.4583333333333</v>
      </c>
      <c r="D46" s="14" t="n">
        <f aca="false">C46-B46</f>
        <v>40.0833333333333</v>
      </c>
      <c r="E46" s="2" t="n">
        <v>24</v>
      </c>
      <c r="F46" s="16" t="n">
        <v>3</v>
      </c>
      <c r="G46" s="17" t="s">
        <v>303</v>
      </c>
      <c r="H46" s="18" t="s">
        <v>304</v>
      </c>
      <c r="I46" s="19" t="s">
        <v>293</v>
      </c>
      <c r="J46" s="26" t="s">
        <v>294</v>
      </c>
      <c r="K46" s="26"/>
      <c r="L46" s="17" t="e">
        <f aca="false">VLOOKUP(M46,#ref!!$E$1:$F$2,2,0)</f>
        <v>#VALUE!</v>
      </c>
      <c r="M46" s="21" t="s">
        <v>25</v>
      </c>
      <c r="N46" s="22" t="e">
        <f aca="false">(#ref!!$E$5-#ref!!O25)/365.25</f>
        <v>#VALUE!</v>
      </c>
      <c r="O46" s="23" t="s">
        <v>305</v>
      </c>
      <c r="P46" s="18" t="n">
        <v>2905881623</v>
      </c>
      <c r="Q46" s="18" t="s">
        <v>34</v>
      </c>
      <c r="R46" s="24"/>
      <c r="S46" s="18" t="s">
        <v>306</v>
      </c>
      <c r="T46" s="18" t="s">
        <v>307</v>
      </c>
      <c r="U46" s="24"/>
    </row>
    <row collapsed="false" customFormat="false" customHeight="false" hidden="false" ht="17.65" outlineLevel="0" r="47">
      <c r="A47" s="13" t="n">
        <v>45</v>
      </c>
      <c r="B47" s="14" t="n">
        <v>0.375</v>
      </c>
      <c r="C47" s="14" t="n">
        <v>42.4361111111111</v>
      </c>
      <c r="D47" s="14" t="n">
        <f aca="false">C47-B47</f>
        <v>42.0611111111111</v>
      </c>
      <c r="E47" s="2" t="n">
        <v>25</v>
      </c>
      <c r="F47" s="16" t="n">
        <v>4</v>
      </c>
      <c r="G47" s="17" t="s">
        <v>308</v>
      </c>
      <c r="H47" s="18" t="s">
        <v>309</v>
      </c>
      <c r="I47" s="19" t="s">
        <v>293</v>
      </c>
      <c r="J47" s="26" t="s">
        <v>294</v>
      </c>
      <c r="K47" s="26"/>
      <c r="L47" s="17" t="e">
        <f aca="false">VLOOKUP(M47,#ref!!$E$1:$F$2,2,0)</f>
        <v>#VALUE!</v>
      </c>
      <c r="M47" s="21" t="s">
        <v>25</v>
      </c>
      <c r="N47" s="22" t="e">
        <f aca="false">(#ref!!$E$5-#ref!!O27)/365.25</f>
        <v>#VALUE!</v>
      </c>
      <c r="O47" s="23" t="s">
        <v>310</v>
      </c>
      <c r="P47" s="18" t="n">
        <v>5393416652</v>
      </c>
      <c r="Q47" s="18" t="s">
        <v>94</v>
      </c>
      <c r="R47" s="24"/>
      <c r="S47" s="18" t="s">
        <v>311</v>
      </c>
      <c r="T47" s="18" t="s">
        <v>312</v>
      </c>
      <c r="U47" s="24"/>
    </row>
    <row collapsed="false" customFormat="false" customHeight="false" hidden="false" ht="17.65" outlineLevel="0" r="48">
      <c r="A48" s="13" t="n">
        <v>34</v>
      </c>
      <c r="B48" s="14" t="n">
        <v>0.375</v>
      </c>
      <c r="C48" s="14" t="n">
        <v>42.4388888888889</v>
      </c>
      <c r="D48" s="14" t="n">
        <f aca="false">C48-B48</f>
        <v>42.0638888888889</v>
      </c>
      <c r="E48" s="2" t="n">
        <v>26</v>
      </c>
      <c r="F48" s="16" t="n">
        <v>5</v>
      </c>
      <c r="G48" s="17" t="s">
        <v>313</v>
      </c>
      <c r="H48" s="18" t="s">
        <v>314</v>
      </c>
      <c r="I48" s="19" t="s">
        <v>293</v>
      </c>
      <c r="J48" s="26" t="s">
        <v>294</v>
      </c>
      <c r="K48" s="26"/>
      <c r="L48" s="17" t="e">
        <f aca="false">VLOOKUP(M48,#ref!!$E$1:$F$2,2,0)</f>
        <v>#VALUE!</v>
      </c>
      <c r="M48" s="21" t="s">
        <v>25</v>
      </c>
      <c r="N48" s="22" t="e">
        <f aca="false">(#ref!!$E$5-#ref!!O26)/365.25</f>
        <v>#VALUE!</v>
      </c>
      <c r="O48" s="23" t="s">
        <v>315</v>
      </c>
      <c r="P48" s="18" t="n">
        <v>90257120610</v>
      </c>
      <c r="Q48" s="18" t="s">
        <v>94</v>
      </c>
      <c r="R48" s="24"/>
      <c r="S48" s="18" t="s">
        <v>316</v>
      </c>
      <c r="T48" s="18" t="s">
        <v>317</v>
      </c>
      <c r="U48" s="24"/>
    </row>
    <row collapsed="false" customFormat="false" customHeight="false" hidden="false" ht="17.65" outlineLevel="0" r="49">
      <c r="A49" s="13" t="n">
        <v>69</v>
      </c>
      <c r="B49" s="14" t="n">
        <v>0.375</v>
      </c>
      <c r="C49" s="14" t="n">
        <v>42.4583333333333</v>
      </c>
      <c r="D49" s="14" t="n">
        <f aca="false">C49-B49</f>
        <v>42.0833333333333</v>
      </c>
      <c r="E49" s="2" t="n">
        <v>28</v>
      </c>
      <c r="F49" s="16" t="n">
        <v>6</v>
      </c>
      <c r="G49" s="17" t="s">
        <v>318</v>
      </c>
      <c r="H49" s="18" t="s">
        <v>319</v>
      </c>
      <c r="I49" s="19" t="s">
        <v>293</v>
      </c>
      <c r="J49" s="26" t="s">
        <v>294</v>
      </c>
      <c r="K49" s="26"/>
      <c r="L49" s="17" t="e">
        <f aca="false">VLOOKUP(M49,#ref!!$E$1:$F$2,2,0)</f>
        <v>#VALUE!</v>
      </c>
      <c r="M49" s="21" t="s">
        <v>25</v>
      </c>
      <c r="N49" s="22" t="e">
        <f aca="false">(#ref!!$E$5-#ref!!O28)/365.25</f>
        <v>#VALUE!</v>
      </c>
      <c r="O49" s="23" t="s">
        <v>320</v>
      </c>
      <c r="P49" s="18" t="n">
        <v>92264115653</v>
      </c>
      <c r="Q49" s="18" t="s">
        <v>94</v>
      </c>
      <c r="R49" s="24"/>
      <c r="S49" s="18" t="s">
        <v>321</v>
      </c>
      <c r="T49" s="18" t="s">
        <v>322</v>
      </c>
      <c r="U49" s="24"/>
    </row>
    <row collapsed="false" customFormat="false" customHeight="false" hidden="false" ht="17.65" outlineLevel="0" r="50">
      <c r="A50" s="13" t="n">
        <v>76</v>
      </c>
      <c r="B50" s="14" t="n">
        <v>0.375</v>
      </c>
      <c r="C50" s="14" t="n">
        <v>54.4583333333333</v>
      </c>
      <c r="D50" s="14" t="n">
        <f aca="false">C50-B50</f>
        <v>54.0833333333333</v>
      </c>
      <c r="E50" s="2" t="n">
        <v>52</v>
      </c>
      <c r="F50" s="16" t="n">
        <v>7</v>
      </c>
      <c r="G50" s="25" t="s">
        <v>323</v>
      </c>
      <c r="H50" s="24" t="s">
        <v>324</v>
      </c>
      <c r="I50" s="19" t="s">
        <v>293</v>
      </c>
      <c r="J50" s="26" t="s">
        <v>294</v>
      </c>
      <c r="K50" s="26"/>
      <c r="L50" s="17" t="e">
        <f aca="false">VLOOKUP(M50,#ref!!$E$1:$F$2,2,0)</f>
        <v>#VALUE!</v>
      </c>
      <c r="M50" s="24" t="s">
        <v>120</v>
      </c>
      <c r="N50" s="22" t="e">
        <f aca="false">(#ref!!$E$5-#ref!!O53)/365.25</f>
        <v>#VALUE!</v>
      </c>
      <c r="O50" s="25" t="s">
        <v>325</v>
      </c>
      <c r="P50" s="26" t="s">
        <v>326</v>
      </c>
      <c r="Q50" s="26" t="s">
        <v>34</v>
      </c>
      <c r="R50" s="24"/>
      <c r="S50" s="26" t="s">
        <v>327</v>
      </c>
      <c r="T50" s="26" t="s">
        <v>328</v>
      </c>
      <c r="U50" s="26" t="s">
        <v>329</v>
      </c>
    </row>
    <row collapsed="false" customFormat="false" customHeight="false" hidden="false" ht="17.65" outlineLevel="0" r="51">
      <c r="A51" s="13" t="n">
        <v>84</v>
      </c>
      <c r="B51" s="14" t="n">
        <v>0.375</v>
      </c>
      <c r="C51" s="14" t="n">
        <v>56.4361111111111</v>
      </c>
      <c r="D51" s="14" t="n">
        <f aca="false">C51-B51</f>
        <v>56.0611111111111</v>
      </c>
      <c r="E51" s="2" t="n">
        <v>53</v>
      </c>
      <c r="F51" s="16" t="n">
        <v>8</v>
      </c>
      <c r="G51" s="25" t="s">
        <v>330</v>
      </c>
      <c r="H51" s="24" t="s">
        <v>331</v>
      </c>
      <c r="I51" s="19" t="s">
        <v>293</v>
      </c>
      <c r="J51" s="26" t="s">
        <v>294</v>
      </c>
      <c r="K51" s="26"/>
      <c r="L51" s="17" t="e">
        <f aca="false">VLOOKUP(M51,#ref!!$E$1:$F$2,2,0)</f>
        <v>#VALUE!</v>
      </c>
      <c r="M51" s="24" t="s">
        <v>120</v>
      </c>
      <c r="N51" s="22" t="e">
        <f aca="false">(#ref!!$E$5-#ref!!O55)/365.25</f>
        <v>#VALUE!</v>
      </c>
      <c r="O51" s="25" t="s">
        <v>332</v>
      </c>
      <c r="P51" s="26" t="s">
        <v>333</v>
      </c>
      <c r="Q51" s="26" t="s">
        <v>334</v>
      </c>
      <c r="R51" s="24"/>
      <c r="S51" s="26" t="s">
        <v>335</v>
      </c>
      <c r="T51" s="26" t="s">
        <v>336</v>
      </c>
      <c r="U51" s="26" t="s">
        <v>337</v>
      </c>
    </row>
    <row collapsed="false" customFormat="false" customHeight="false" hidden="false" ht="17.65" outlineLevel="0" r="52">
      <c r="A52" s="13" t="n">
        <v>74</v>
      </c>
      <c r="B52" s="14" t="n">
        <v>0.375</v>
      </c>
      <c r="C52" s="14" t="n">
        <v>56.4388888888889</v>
      </c>
      <c r="D52" s="14" t="n">
        <f aca="false">C52-B52</f>
        <v>56.0638888888889</v>
      </c>
      <c r="E52" s="2" t="n">
        <v>54</v>
      </c>
      <c r="F52" s="16" t="n">
        <v>9</v>
      </c>
      <c r="G52" s="25" t="s">
        <v>338</v>
      </c>
      <c r="H52" s="24" t="s">
        <v>339</v>
      </c>
      <c r="I52" s="19" t="s">
        <v>293</v>
      </c>
      <c r="J52" s="26" t="s">
        <v>294</v>
      </c>
      <c r="K52" s="26"/>
      <c r="L52" s="17" t="e">
        <f aca="false">VLOOKUP(M52,#ref!!$E$1:$F$2,2,0)</f>
        <v>#VALUE!</v>
      </c>
      <c r="M52" s="24" t="s">
        <v>120</v>
      </c>
      <c r="N52" s="22" t="e">
        <f aca="false">(#ref!!$E$5-#ref!!O54)/365.25</f>
        <v>#VALUE!</v>
      </c>
      <c r="O52" s="25" t="s">
        <v>340</v>
      </c>
      <c r="P52" s="26" t="s">
        <v>341</v>
      </c>
      <c r="Q52" s="26" t="s">
        <v>342</v>
      </c>
      <c r="R52" s="24"/>
      <c r="S52" s="26" t="s">
        <v>343</v>
      </c>
      <c r="T52" s="26" t="s">
        <v>344</v>
      </c>
      <c r="U52" s="26" t="s">
        <v>345</v>
      </c>
    </row>
    <row collapsed="false" customFormat="false" customHeight="false" hidden="false" ht="17.65" outlineLevel="0" r="53">
      <c r="A53" s="13" t="n">
        <v>24</v>
      </c>
      <c r="B53" s="14" t="n">
        <v>0.375</v>
      </c>
      <c r="C53" s="14" t="n">
        <v>56.4583333333333</v>
      </c>
      <c r="D53" s="14" t="n">
        <f aca="false">C53-B53</f>
        <v>56.0833333333333</v>
      </c>
      <c r="E53" s="2" t="n">
        <v>55</v>
      </c>
      <c r="F53" s="16" t="n">
        <v>10</v>
      </c>
      <c r="G53" s="25" t="s">
        <v>346</v>
      </c>
      <c r="H53" s="24" t="s">
        <v>347</v>
      </c>
      <c r="I53" s="19" t="s">
        <v>293</v>
      </c>
      <c r="J53" s="26" t="s">
        <v>294</v>
      </c>
      <c r="K53" s="26"/>
      <c r="L53" s="17" t="e">
        <f aca="false">VLOOKUP(M53,#ref!!$E$1:$F$2,2,0)</f>
        <v>#VALUE!</v>
      </c>
      <c r="M53" s="24" t="s">
        <v>120</v>
      </c>
      <c r="N53" s="22" t="e">
        <f aca="false">(#ref!!$E$5-#ref!!O56)/365.25</f>
        <v>#VALUE!</v>
      </c>
      <c r="O53" s="25" t="s">
        <v>348</v>
      </c>
      <c r="P53" s="26" t="s">
        <v>349</v>
      </c>
      <c r="Q53" s="26" t="s">
        <v>34</v>
      </c>
      <c r="R53" s="24"/>
      <c r="S53" s="26" t="s">
        <v>350</v>
      </c>
      <c r="T53" s="26" t="s">
        <v>351</v>
      </c>
      <c r="U53" s="26" t="s">
        <v>352</v>
      </c>
    </row>
    <row collapsed="false" customFormat="false" customHeight="false" hidden="false" ht="17.65" outlineLevel="0" r="54">
      <c r="A54" s="13" t="n">
        <v>101</v>
      </c>
      <c r="B54" s="14" t="n">
        <v>0.375</v>
      </c>
      <c r="C54" s="14" t="n">
        <v>56.4583333333333</v>
      </c>
      <c r="D54" s="14" t="n">
        <f aca="false">C54-B54</f>
        <v>56.0833333333333</v>
      </c>
      <c r="E54" s="2" t="n">
        <v>56</v>
      </c>
      <c r="F54" s="16" t="n">
        <v>11</v>
      </c>
      <c r="G54" s="25" t="s">
        <v>353</v>
      </c>
      <c r="H54" s="24" t="s">
        <v>354</v>
      </c>
      <c r="I54" s="19" t="s">
        <v>293</v>
      </c>
      <c r="J54" s="26" t="s">
        <v>294</v>
      </c>
      <c r="K54" s="26"/>
      <c r="L54" s="17" t="e">
        <f aca="false">VLOOKUP(M54,#ref!!$E$1:$F$2,2,0)</f>
        <v>#VALUE!</v>
      </c>
      <c r="M54" s="24" t="s">
        <v>120</v>
      </c>
      <c r="N54" s="22" t="e">
        <f aca="false">(#ref!!$E$5-#ref!!O57)/365.25</f>
        <v>#VALUE!</v>
      </c>
      <c r="O54" s="25" t="s">
        <v>355</v>
      </c>
      <c r="P54" s="26" t="s">
        <v>356</v>
      </c>
      <c r="Q54" s="26" t="s">
        <v>46</v>
      </c>
      <c r="R54" s="24"/>
      <c r="S54" s="26" t="s">
        <v>357</v>
      </c>
      <c r="T54" s="26" t="s">
        <v>358</v>
      </c>
      <c r="U54" s="26"/>
    </row>
    <row collapsed="false" customFormat="false" customHeight="false" hidden="false" ht="17.65" outlineLevel="0" r="55">
      <c r="A55" s="13" t="n">
        <v>85</v>
      </c>
      <c r="B55" s="14" t="n">
        <v>0.375</v>
      </c>
      <c r="C55" s="14" t="n">
        <v>58.4361111111111</v>
      </c>
      <c r="D55" s="14" t="n">
        <f aca="false">C55-B55</f>
        <v>58.0611111111111</v>
      </c>
      <c r="E55" s="2" t="n">
        <v>57</v>
      </c>
      <c r="F55" s="16" t="n">
        <v>12</v>
      </c>
      <c r="G55" s="25" t="s">
        <v>359</v>
      </c>
      <c r="H55" s="24" t="s">
        <v>360</v>
      </c>
      <c r="I55" s="19" t="s">
        <v>293</v>
      </c>
      <c r="J55" s="26" t="s">
        <v>294</v>
      </c>
      <c r="K55" s="26"/>
      <c r="L55" s="17" t="e">
        <f aca="false">VLOOKUP(M55,#ref!!$E$1:$F$2,2,0)</f>
        <v>#VALUE!</v>
      </c>
      <c r="M55" s="24" t="s">
        <v>120</v>
      </c>
      <c r="N55" s="22" t="e">
        <f aca="false">(#ref!!$E$5-#ref!!O61)/365.25</f>
        <v>#VALUE!</v>
      </c>
      <c r="O55" s="25" t="s">
        <v>332</v>
      </c>
      <c r="P55" s="26" t="s">
        <v>333</v>
      </c>
      <c r="Q55" s="26" t="s">
        <v>361</v>
      </c>
      <c r="R55" s="24"/>
      <c r="S55" s="26" t="s">
        <v>335</v>
      </c>
      <c r="T55" s="26" t="s">
        <v>336</v>
      </c>
      <c r="U55" s="26" t="s">
        <v>362</v>
      </c>
    </row>
    <row collapsed="false" customFormat="false" customHeight="false" hidden="false" ht="17.65" outlineLevel="0" r="56">
      <c r="A56" s="13" t="n">
        <v>38</v>
      </c>
      <c r="B56" s="14" t="n">
        <v>0.375</v>
      </c>
      <c r="C56" s="14" t="n">
        <v>58.4388888888889</v>
      </c>
      <c r="D56" s="14" t="n">
        <f aca="false">C56-B56</f>
        <v>58.0638888888889</v>
      </c>
      <c r="E56" s="2" t="n">
        <v>58</v>
      </c>
      <c r="F56" s="16" t="n">
        <v>13</v>
      </c>
      <c r="G56" s="25" t="s">
        <v>363</v>
      </c>
      <c r="H56" s="24" t="s">
        <v>364</v>
      </c>
      <c r="I56" s="19" t="s">
        <v>293</v>
      </c>
      <c r="J56" s="26" t="s">
        <v>294</v>
      </c>
      <c r="K56" s="26"/>
      <c r="L56" s="17" t="e">
        <f aca="false">VLOOKUP(M56,#ref!!$E$1:$F$2,2,0)</f>
        <v>#VALUE!</v>
      </c>
      <c r="M56" s="24" t="s">
        <v>120</v>
      </c>
      <c r="N56" s="22" t="e">
        <f aca="false">(#ref!!$E$5-#ref!!O60)/365.25</f>
        <v>#VALUE!</v>
      </c>
      <c r="O56" s="25" t="s">
        <v>365</v>
      </c>
      <c r="P56" s="26" t="s">
        <v>366</v>
      </c>
      <c r="Q56" s="26" t="s">
        <v>367</v>
      </c>
      <c r="R56" s="24"/>
      <c r="S56" s="26" t="s">
        <v>368</v>
      </c>
      <c r="T56" s="26" t="s">
        <v>369</v>
      </c>
      <c r="U56" s="26" t="s">
        <v>370</v>
      </c>
    </row>
    <row collapsed="false" customFormat="false" customHeight="false" hidden="false" ht="17.35" outlineLevel="0" r="57">
      <c r="A57" s="13" t="n">
        <v>2</v>
      </c>
      <c r="B57" s="14" t="n">
        <v>0.375</v>
      </c>
      <c r="C57" s="14" t="n">
        <v>0.438888888888889</v>
      </c>
      <c r="D57" s="14" t="n">
        <f aca="false">C57-B57</f>
        <v>0.0638888888888889</v>
      </c>
      <c r="E57" s="2" t="n">
        <v>8</v>
      </c>
      <c r="F57" s="16" t="n">
        <v>1</v>
      </c>
      <c r="G57" s="17" t="s">
        <v>371</v>
      </c>
      <c r="H57" s="18" t="s">
        <v>372</v>
      </c>
      <c r="I57" s="19" t="s">
        <v>373</v>
      </c>
      <c r="J57" s="26" t="s">
        <v>374</v>
      </c>
      <c r="K57" s="26"/>
      <c r="L57" s="17" t="e">
        <f aca="false">VLOOKUP(M57,#ref!!$E$1:$F$2,2,0)</f>
        <v>#VALUE!</v>
      </c>
      <c r="M57" s="21" t="s">
        <v>25</v>
      </c>
      <c r="N57" s="22" t="e">
        <f aca="false">(#ref!!$E$5-#ref!!O29)/365.25</f>
        <v>#VALUE!</v>
      </c>
      <c r="O57" s="23" t="s">
        <v>375</v>
      </c>
      <c r="P57" s="18" t="n">
        <v>87253712668</v>
      </c>
      <c r="Q57" s="18" t="s">
        <v>376</v>
      </c>
      <c r="R57" s="24"/>
      <c r="S57" s="18" t="s">
        <v>377</v>
      </c>
      <c r="T57" s="18" t="s">
        <v>378</v>
      </c>
      <c r="U57" s="24"/>
    </row>
    <row collapsed="false" customFormat="false" customHeight="false" hidden="false" ht="17.35" outlineLevel="0" r="58">
      <c r="A58" s="13" t="n">
        <v>1715</v>
      </c>
      <c r="B58" s="14" t="n">
        <v>0.375</v>
      </c>
      <c r="C58" s="14" t="n">
        <v>30.4361111111111</v>
      </c>
      <c r="D58" s="14" t="n">
        <f aca="false">C58-B58</f>
        <v>30.0611111111111</v>
      </c>
      <c r="E58" s="2" t="n">
        <v>9</v>
      </c>
      <c r="F58" s="16" t="n">
        <v>2</v>
      </c>
      <c r="G58" s="17"/>
      <c r="H58" s="18" t="s">
        <v>379</v>
      </c>
      <c r="I58" s="19" t="s">
        <v>373</v>
      </c>
      <c r="J58" s="26"/>
      <c r="K58" s="26"/>
      <c r="L58" s="17"/>
      <c r="M58" s="21"/>
      <c r="N58" s="22"/>
      <c r="O58" s="23"/>
      <c r="P58" s="18"/>
      <c r="Q58" s="18"/>
      <c r="R58" s="24"/>
      <c r="S58" s="18" t="s">
        <v>380</v>
      </c>
      <c r="T58" s="18"/>
      <c r="U58" s="24"/>
    </row>
    <row collapsed="false" customFormat="false" customHeight="false" hidden="false" ht="17.35" outlineLevel="0" r="59">
      <c r="A59" s="13" t="n">
        <v>1716</v>
      </c>
      <c r="B59" s="14" t="n">
        <v>0.375</v>
      </c>
      <c r="C59" s="14" t="n">
        <v>30.4372111111</v>
      </c>
      <c r="D59" s="14" t="n">
        <f aca="false">C59-B59</f>
        <v>30.0622111111</v>
      </c>
      <c r="E59" s="2" t="n">
        <v>10</v>
      </c>
      <c r="F59" s="16" t="n">
        <v>3</v>
      </c>
      <c r="G59" s="17"/>
      <c r="H59" s="18" t="s">
        <v>381</v>
      </c>
      <c r="I59" s="19" t="s">
        <v>373</v>
      </c>
      <c r="J59" s="26"/>
      <c r="K59" s="26"/>
      <c r="L59" s="17"/>
      <c r="M59" s="21"/>
      <c r="N59" s="22"/>
      <c r="O59" s="23"/>
      <c r="P59" s="18"/>
      <c r="Q59" s="18"/>
      <c r="R59" s="24"/>
      <c r="S59" s="18" t="s">
        <v>382</v>
      </c>
      <c r="T59" s="18"/>
      <c r="U59" s="24"/>
    </row>
    <row collapsed="false" customFormat="false" customHeight="false" hidden="false" ht="17.65" outlineLevel="0" r="60">
      <c r="A60" s="13" t="n">
        <v>42</v>
      </c>
      <c r="B60" s="14" t="n">
        <v>0.375</v>
      </c>
      <c r="C60" s="14" t="n">
        <v>58.4583333333333</v>
      </c>
      <c r="D60" s="14" t="n">
        <f aca="false">C60-B60</f>
        <v>58.0833333333333</v>
      </c>
      <c r="E60" s="2" t="n">
        <v>59</v>
      </c>
      <c r="F60" s="16" t="n">
        <v>3</v>
      </c>
      <c r="G60" s="25" t="s">
        <v>383</v>
      </c>
      <c r="H60" s="24" t="s">
        <v>384</v>
      </c>
      <c r="I60" s="19" t="s">
        <v>373</v>
      </c>
      <c r="J60" s="26" t="s">
        <v>374</v>
      </c>
      <c r="K60" s="26"/>
      <c r="L60" s="17" t="e">
        <f aca="false">VLOOKUP(M60,#ref!!$E$1:$F$2,2,0)</f>
        <v>#VALUE!</v>
      </c>
      <c r="M60" s="24" t="s">
        <v>120</v>
      </c>
      <c r="N60" s="22" t="e">
        <f aca="false">(#ref!!$E$5-#ref!!O63)/365.25</f>
        <v>#VALUE!</v>
      </c>
      <c r="O60" s="25" t="s">
        <v>385</v>
      </c>
      <c r="P60" s="26" t="s">
        <v>386</v>
      </c>
      <c r="Q60" s="26" t="s">
        <v>387</v>
      </c>
      <c r="R60" s="24"/>
      <c r="S60" s="26" t="s">
        <v>388</v>
      </c>
      <c r="T60" s="26" t="s">
        <v>389</v>
      </c>
      <c r="U60" s="26"/>
    </row>
    <row collapsed="false" customFormat="false" customHeight="false" hidden="false" ht="17.65" outlineLevel="0" r="61">
      <c r="A61" s="13" t="n">
        <v>67</v>
      </c>
      <c r="B61" s="14" t="n">
        <v>0.375</v>
      </c>
      <c r="C61" s="14" t="n">
        <v>58.4583333333333</v>
      </c>
      <c r="D61" s="14" t="n">
        <f aca="false">C61-B61</f>
        <v>58.0833333333333</v>
      </c>
      <c r="E61" s="2" t="n">
        <v>60</v>
      </c>
      <c r="F61" s="16" t="n">
        <v>4</v>
      </c>
      <c r="G61" s="25" t="s">
        <v>390</v>
      </c>
      <c r="H61" s="24" t="s">
        <v>391</v>
      </c>
      <c r="I61" s="19" t="s">
        <v>373</v>
      </c>
      <c r="J61" s="26" t="s">
        <v>374</v>
      </c>
      <c r="K61" s="26"/>
      <c r="L61" s="17" t="e">
        <f aca="false">VLOOKUP(M61,#ref!!$E$1:$F$2,2,0)</f>
        <v>#VALUE!</v>
      </c>
      <c r="M61" s="24" t="s">
        <v>120</v>
      </c>
      <c r="N61" s="22" t="e">
        <f aca="false">(#ref!!$E$5-#ref!!O62)/365.25</f>
        <v>#VALUE!</v>
      </c>
      <c r="O61" s="25" t="s">
        <v>392</v>
      </c>
      <c r="P61" s="26" t="s">
        <v>393</v>
      </c>
      <c r="Q61" s="26" t="s">
        <v>34</v>
      </c>
      <c r="R61" s="24"/>
      <c r="S61" s="26" t="s">
        <v>394</v>
      </c>
      <c r="T61" s="26" t="s">
        <v>395</v>
      </c>
      <c r="U61" s="26" t="s">
        <v>396</v>
      </c>
    </row>
    <row collapsed="false" customFormat="false" customHeight="false" hidden="false" ht="17.65" outlineLevel="0" r="62">
      <c r="A62" s="13" t="n">
        <v>43</v>
      </c>
      <c r="B62" s="14" t="n">
        <v>0.375</v>
      </c>
      <c r="C62" s="14" t="n">
        <v>60.4361111111111</v>
      </c>
      <c r="D62" s="14" t="n">
        <f aca="false">C62-B62</f>
        <v>60.0611111111111</v>
      </c>
      <c r="E62" s="2" t="n">
        <v>61</v>
      </c>
      <c r="F62" s="16" t="n">
        <v>5</v>
      </c>
      <c r="G62" s="25" t="s">
        <v>397</v>
      </c>
      <c r="H62" s="24" t="s">
        <v>384</v>
      </c>
      <c r="I62" s="19" t="s">
        <v>373</v>
      </c>
      <c r="J62" s="26" t="s">
        <v>374</v>
      </c>
      <c r="K62" s="26"/>
      <c r="L62" s="17" t="e">
        <f aca="false">VLOOKUP(M62,#ref!!$E$1:$F$2,2,0)</f>
        <v>#VALUE!</v>
      </c>
      <c r="M62" s="24" t="s">
        <v>120</v>
      </c>
      <c r="N62" s="22" t="e">
        <f aca="false">(#ref!!$E$5-#ref!!O65)/365.25</f>
        <v>#VALUE!</v>
      </c>
      <c r="O62" s="25" t="s">
        <v>385</v>
      </c>
      <c r="P62" s="26" t="s">
        <v>386</v>
      </c>
      <c r="Q62" s="26" t="s">
        <v>398</v>
      </c>
      <c r="R62" s="24"/>
      <c r="S62" s="26" t="s">
        <v>388</v>
      </c>
      <c r="T62" s="26" t="s">
        <v>389</v>
      </c>
      <c r="U62" s="26"/>
    </row>
    <row collapsed="false" customFormat="false" customHeight="false" hidden="false" ht="17.65" outlineLevel="0" r="63">
      <c r="A63" s="13" t="n">
        <v>98</v>
      </c>
      <c r="B63" s="14" t="n">
        <v>0.375</v>
      </c>
      <c r="C63" s="14" t="n">
        <v>60.4388888888889</v>
      </c>
      <c r="D63" s="14" t="n">
        <f aca="false">C63-B63</f>
        <v>60.0638888888889</v>
      </c>
      <c r="E63" s="2" t="n">
        <v>62</v>
      </c>
      <c r="F63" s="16" t="n">
        <v>6</v>
      </c>
      <c r="G63" s="25" t="s">
        <v>399</v>
      </c>
      <c r="H63" s="24" t="s">
        <v>400</v>
      </c>
      <c r="I63" s="19" t="s">
        <v>373</v>
      </c>
      <c r="J63" s="26" t="s">
        <v>374</v>
      </c>
      <c r="K63" s="26"/>
      <c r="L63" s="17" t="e">
        <f aca="false">VLOOKUP(M63,#ref!!$E$1:$F$2,2,0)</f>
        <v>#VALUE!</v>
      </c>
      <c r="M63" s="24" t="s">
        <v>120</v>
      </c>
      <c r="N63" s="22" t="e">
        <f aca="false">(#ref!!$E$5-#ref!!O64)/365.25</f>
        <v>#VALUE!</v>
      </c>
      <c r="O63" s="25" t="s">
        <v>401</v>
      </c>
      <c r="P63" s="26" t="s">
        <v>402</v>
      </c>
      <c r="Q63" s="26" t="s">
        <v>403</v>
      </c>
      <c r="R63" s="24"/>
      <c r="S63" s="26" t="s">
        <v>404</v>
      </c>
      <c r="T63" s="26" t="s">
        <v>405</v>
      </c>
      <c r="U63" s="26" t="s">
        <v>406</v>
      </c>
    </row>
    <row collapsed="false" customFormat="false" customHeight="false" hidden="false" ht="17.65" outlineLevel="0" r="64">
      <c r="A64" s="13" t="n">
        <v>89</v>
      </c>
      <c r="B64" s="14" t="n">
        <v>0.375</v>
      </c>
      <c r="C64" s="14" t="n">
        <v>44.4361111111111</v>
      </c>
      <c r="D64" s="14" t="n">
        <f aca="false">C64-B64</f>
        <v>44.0611111111111</v>
      </c>
      <c r="E64" s="2" t="n">
        <v>29</v>
      </c>
      <c r="F64" s="16" t="n">
        <v>1</v>
      </c>
      <c r="G64" s="17" t="s">
        <v>407</v>
      </c>
      <c r="H64" s="18" t="s">
        <v>408</v>
      </c>
      <c r="I64" s="19" t="s">
        <v>409</v>
      </c>
      <c r="J64" s="26" t="s">
        <v>410</v>
      </c>
      <c r="K64" s="26"/>
      <c r="L64" s="17" t="e">
        <f aca="false">VLOOKUP(M64,#ref!!$E$1:$F$2,2,0)</f>
        <v>#VALUE!</v>
      </c>
      <c r="M64" s="21" t="s">
        <v>25</v>
      </c>
      <c r="N64" s="22" t="e">
        <f aca="false">(#ref!!$E$5-#ref!!O31)/365.25</f>
        <v>#VALUE!</v>
      </c>
      <c r="O64" s="23" t="s">
        <v>411</v>
      </c>
      <c r="P64" s="18" t="n">
        <v>9646945651</v>
      </c>
      <c r="Q64" s="18" t="s">
        <v>34</v>
      </c>
      <c r="R64" s="24"/>
      <c r="S64" s="18" t="s">
        <v>412</v>
      </c>
      <c r="T64" s="18" t="s">
        <v>413</v>
      </c>
      <c r="U64" s="24"/>
    </row>
    <row collapsed="false" customFormat="false" customHeight="false" hidden="false" ht="17.65" outlineLevel="0" r="65">
      <c r="A65" s="13" t="n">
        <v>77</v>
      </c>
      <c r="B65" s="14" t="n">
        <v>0.375</v>
      </c>
      <c r="C65" s="14" t="n">
        <v>44.4388888888889</v>
      </c>
      <c r="D65" s="14" t="n">
        <f aca="false">C65-B65</f>
        <v>44.0638888888889</v>
      </c>
      <c r="E65" s="2" t="n">
        <v>30</v>
      </c>
      <c r="F65" s="16" t="n">
        <v>2</v>
      </c>
      <c r="G65" s="17" t="s">
        <v>414</v>
      </c>
      <c r="H65" s="18" t="s">
        <v>415</v>
      </c>
      <c r="I65" s="19" t="s">
        <v>409</v>
      </c>
      <c r="J65" s="26" t="s">
        <v>410</v>
      </c>
      <c r="K65" s="26"/>
      <c r="L65" s="17" t="e">
        <f aca="false">VLOOKUP(M65,#ref!!$E$1:$F$2,2,0)</f>
        <v>#VALUE!</v>
      </c>
      <c r="M65" s="21" t="s">
        <v>70</v>
      </c>
      <c r="N65" s="22" t="e">
        <f aca="false">(#ref!!$E$5-#ref!!O30)/365.25</f>
        <v>#VALUE!</v>
      </c>
      <c r="O65" s="23" t="s">
        <v>416</v>
      </c>
      <c r="P65" s="18" t="n">
        <v>2742287698</v>
      </c>
      <c r="Q65" s="18" t="s">
        <v>417</v>
      </c>
      <c r="R65" s="24"/>
      <c r="S65" s="18" t="s">
        <v>418</v>
      </c>
      <c r="T65" s="18" t="s">
        <v>419</v>
      </c>
      <c r="U65" s="24"/>
    </row>
    <row collapsed="false" customFormat="false" customHeight="false" hidden="false" ht="17.65" outlineLevel="0" r="66">
      <c r="A66" s="13" t="n">
        <v>35</v>
      </c>
      <c r="B66" s="14" t="n">
        <v>0.375</v>
      </c>
      <c r="C66" s="14" t="n">
        <v>60.4583333333333</v>
      </c>
      <c r="D66" s="14" t="n">
        <f aca="false">C66-B66</f>
        <v>60.0833333333333</v>
      </c>
      <c r="E66" s="2" t="n">
        <v>63</v>
      </c>
      <c r="F66" s="16" t="n">
        <v>3</v>
      </c>
      <c r="G66" s="25" t="s">
        <v>420</v>
      </c>
      <c r="H66" s="24" t="s">
        <v>421</v>
      </c>
      <c r="I66" s="19" t="s">
        <v>409</v>
      </c>
      <c r="J66" s="26" t="s">
        <v>410</v>
      </c>
      <c r="K66" s="26"/>
      <c r="L66" s="17" t="e">
        <f aca="false">VLOOKUP(M66,#ref!!$E$1:$F$2,2,0)</f>
        <v>#VALUE!</v>
      </c>
      <c r="M66" s="24" t="s">
        <v>120</v>
      </c>
      <c r="N66" s="22" t="e">
        <f aca="false">(#ref!!$E$5-#ref!!O67)/365.25</f>
        <v>#VALUE!</v>
      </c>
      <c r="O66" s="25" t="s">
        <v>422</v>
      </c>
      <c r="P66" s="26" t="s">
        <v>423</v>
      </c>
      <c r="Q66" s="26" t="s">
        <v>424</v>
      </c>
      <c r="R66" s="24"/>
      <c r="S66" s="26" t="s">
        <v>425</v>
      </c>
      <c r="T66" s="26" t="s">
        <v>426</v>
      </c>
      <c r="U66" s="26"/>
    </row>
    <row collapsed="false" customFormat="false" customHeight="false" hidden="false" ht="17.65" outlineLevel="0" r="67">
      <c r="A67" s="13" t="n">
        <v>90</v>
      </c>
      <c r="B67" s="14" t="n">
        <v>0.375</v>
      </c>
      <c r="C67" s="14" t="n">
        <v>60.4583333333333</v>
      </c>
      <c r="D67" s="14" t="n">
        <f aca="false">C67-B67</f>
        <v>60.0833333333333</v>
      </c>
      <c r="E67" s="2" t="n">
        <v>64</v>
      </c>
      <c r="F67" s="16" t="n">
        <v>4</v>
      </c>
      <c r="G67" s="25" t="s">
        <v>427</v>
      </c>
      <c r="H67" s="24" t="s">
        <v>408</v>
      </c>
      <c r="I67" s="19" t="s">
        <v>409</v>
      </c>
      <c r="J67" s="26" t="s">
        <v>410</v>
      </c>
      <c r="K67" s="26"/>
      <c r="L67" s="17" t="e">
        <f aca="false">VLOOKUP(M67,#ref!!$E$1:$F$2,2,0)</f>
        <v>#VALUE!</v>
      </c>
      <c r="M67" s="24" t="s">
        <v>120</v>
      </c>
      <c r="N67" s="22" t="e">
        <f aca="false">(#ref!!$E$5-#ref!!O66)/365.25</f>
        <v>#VALUE!</v>
      </c>
      <c r="O67" s="25" t="s">
        <v>411</v>
      </c>
      <c r="P67" s="26" t="s">
        <v>428</v>
      </c>
      <c r="Q67" s="26" t="s">
        <v>387</v>
      </c>
      <c r="R67" s="24"/>
      <c r="S67" s="26" t="s">
        <v>429</v>
      </c>
      <c r="T67" s="26" t="s">
        <v>413</v>
      </c>
      <c r="U67" s="26" t="s">
        <v>430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0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bottomLeft" state="frozen" topLeftCell="A40" xSplit="0" ySplit="1"/>
      <selection activeCell="A1" activeCellId="0" pane="topLeft" sqref="A1"/>
      <selection activeCell="C60" activeCellId="0" pane="bottomLeft" sqref="C60"/>
    </sheetView>
  </sheetViews>
  <sheetFormatPr defaultRowHeight="12.85"/>
  <cols>
    <col collapsed="false" hidden="false" max="1" min="1" style="13" width="11.3720930232558"/>
    <col collapsed="false" hidden="false" max="2" min="2" style="16" width="11.3720930232558"/>
    <col collapsed="false" hidden="false" max="3" min="3" style="0" width="9.50232558139535"/>
    <col collapsed="false" hidden="false" max="4" min="4" style="14" width="12.9395348837209"/>
    <col collapsed="false" hidden="false" max="6" min="5" style="16" width="13.9162790697674"/>
    <col collapsed="false" hidden="false" max="7" min="7" style="3" width="14.7906976744186"/>
    <col collapsed="false" hidden="false" max="8" min="8" style="0" width="40.9627906976744"/>
    <col collapsed="false" hidden="false" max="9" min="9" style="4" width="11.2744186046512"/>
    <col collapsed="false" hidden="false" max="10" min="10" style="0" width="87.8"/>
    <col collapsed="false" hidden="false" max="11" min="11" style="0" width="10.5813953488372"/>
    <col collapsed="false" hidden="false" max="12" min="12" style="4" width="9.21395348837209"/>
    <col collapsed="false" hidden="false" max="13" min="13" style="0" width="9.21395348837209"/>
    <col collapsed="false" hidden="false" max="14" min="14" style="4" width="10.3953488372093"/>
    <col collapsed="false" hidden="false" max="15" min="15" style="4" width="14.7906976744186"/>
    <col collapsed="false" hidden="false" max="16" min="16" style="0" width="13.4279069767442"/>
    <col collapsed="false" hidden="false" max="17" min="17" style="0" width="23.3255813953488"/>
    <col collapsed="false" hidden="false" max="18" min="18" style="0" width="3.23255813953488"/>
    <col collapsed="false" hidden="false" max="19" min="19" style="0" width="13.9162790697674"/>
    <col collapsed="false" hidden="false" max="20" min="20" style="0" width="31.846511627907"/>
    <col collapsed="false" hidden="false" max="21" min="21" style="0" width="65.9441860465116"/>
    <col collapsed="false" hidden="false" max="1025" min="22" style="0" width="8.66511627906977"/>
  </cols>
  <sheetData>
    <row collapsed="false" customFormat="false" customHeight="false" hidden="false" ht="15.25" outlineLevel="0" r="1">
      <c r="A1" s="5" t="s">
        <v>0</v>
      </c>
      <c r="B1" s="6" t="s">
        <v>1</v>
      </c>
      <c r="C1" s="28" t="s">
        <v>2</v>
      </c>
      <c r="D1" s="7" t="s">
        <v>3</v>
      </c>
      <c r="E1" s="6" t="s">
        <v>4</v>
      </c>
      <c r="F1" s="6" t="s">
        <v>5</v>
      </c>
      <c r="G1" s="9" t="s">
        <v>6</v>
      </c>
      <c r="H1" s="10" t="s">
        <v>7</v>
      </c>
      <c r="I1" s="9" t="s">
        <v>8</v>
      </c>
      <c r="J1" s="11" t="s">
        <v>9</v>
      </c>
      <c r="K1" s="11" t="s">
        <v>10</v>
      </c>
      <c r="L1" s="12" t="s">
        <v>11</v>
      </c>
      <c r="M1" s="10" t="s">
        <v>12</v>
      </c>
      <c r="N1" s="9" t="s">
        <v>13</v>
      </c>
      <c r="O1" s="12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</row>
    <row collapsed="false" customFormat="false" customHeight="false" hidden="false" ht="17.65" outlineLevel="0" r="2">
      <c r="A2" s="13" t="n">
        <v>83</v>
      </c>
      <c r="B2" s="28" t="n">
        <v>0.375</v>
      </c>
      <c r="C2" s="28" t="n">
        <v>42.4351111111</v>
      </c>
      <c r="D2" s="28" t="n">
        <f aca="false">C2-B2</f>
        <v>42.0601111111</v>
      </c>
      <c r="E2" s="2" t="n">
        <v>1</v>
      </c>
      <c r="F2" s="16" t="n">
        <v>1</v>
      </c>
      <c r="G2" s="17" t="s">
        <v>431</v>
      </c>
      <c r="H2" s="18" t="s">
        <v>432</v>
      </c>
      <c r="I2" s="19" t="s">
        <v>433</v>
      </c>
      <c r="J2" s="20" t="s">
        <v>434</v>
      </c>
      <c r="K2" s="20"/>
      <c r="L2" s="17" t="e">
        <f aca="false">VLOOKUP(M2,#ref!!$E$1:$F$2,2,0)</f>
        <v>#VALUE!</v>
      </c>
      <c r="M2" s="21" t="s">
        <v>25</v>
      </c>
      <c r="N2" s="22" t="e">
        <f aca="false">(#ref!!$E$5-sport!)/365.25</f>
        <v>#VALUE!</v>
      </c>
      <c r="O2" s="23" t="s">
        <v>435</v>
      </c>
      <c r="P2" s="18" t="n">
        <v>55112200600</v>
      </c>
      <c r="Q2" s="18" t="s">
        <v>94</v>
      </c>
      <c r="R2" s="24"/>
      <c r="S2" s="18" t="n">
        <v>3135862132</v>
      </c>
      <c r="T2" s="18" t="s">
        <v>436</v>
      </c>
      <c r="U2" s="24"/>
    </row>
    <row collapsed="false" customFormat="false" customHeight="false" hidden="false" ht="17.65" outlineLevel="0" r="3">
      <c r="A3" s="13" t="n">
        <v>106</v>
      </c>
      <c r="B3" s="28" t="n">
        <v>0.375</v>
      </c>
      <c r="C3" s="28" t="n">
        <v>2.43888888888889</v>
      </c>
      <c r="D3" s="28" t="n">
        <f aca="false">C3-B3</f>
        <v>2.06388888888889</v>
      </c>
      <c r="E3" s="2" t="n">
        <v>7</v>
      </c>
      <c r="F3" s="16" t="n">
        <v>2</v>
      </c>
      <c r="G3" s="17" t="s">
        <v>437</v>
      </c>
      <c r="H3" s="18" t="s">
        <v>438</v>
      </c>
      <c r="I3" s="19" t="s">
        <v>439</v>
      </c>
      <c r="J3" s="20" t="s">
        <v>440</v>
      </c>
      <c r="K3" s="20"/>
      <c r="L3" s="17" t="e">
        <f aca="false">VLOOKUP(M3,#ref!!$E$1:$F$2,2,0)</f>
        <v>#VALUE!</v>
      </c>
      <c r="M3" s="21" t="s">
        <v>25</v>
      </c>
      <c r="N3" s="22" t="e">
        <f aca="false">(#ref!!$E$5-#ref!!O3)/365.25</f>
        <v>#VALUE!</v>
      </c>
      <c r="O3" s="23" t="s">
        <v>441</v>
      </c>
      <c r="P3" s="18" t="n">
        <v>55920810653</v>
      </c>
      <c r="Q3" s="18" t="s">
        <v>442</v>
      </c>
      <c r="R3" s="24"/>
      <c r="S3" s="18" t="s">
        <v>443</v>
      </c>
      <c r="T3" s="18" t="s">
        <v>444</v>
      </c>
      <c r="U3" s="24"/>
    </row>
    <row collapsed="false" customFormat="false" customHeight="false" hidden="false" ht="17.65" outlineLevel="0" r="4">
      <c r="A4" s="13" t="n">
        <v>8</v>
      </c>
      <c r="B4" s="28" t="n">
        <v>0.375</v>
      </c>
      <c r="C4" s="28" t="n">
        <v>2.43611111111111</v>
      </c>
      <c r="D4" s="28" t="n">
        <f aca="false">C4-B4</f>
        <v>2.06111111111111</v>
      </c>
      <c r="E4" s="2" t="n">
        <v>6</v>
      </c>
      <c r="F4" s="16" t="n">
        <v>1</v>
      </c>
      <c r="G4" s="17" t="s">
        <v>445</v>
      </c>
      <c r="H4" s="18" t="s">
        <v>446</v>
      </c>
      <c r="I4" s="19" t="s">
        <v>447</v>
      </c>
      <c r="J4" s="20" t="s">
        <v>448</v>
      </c>
      <c r="K4" s="20"/>
      <c r="L4" s="17" t="e">
        <f aca="false">VLOOKUP(M4,#ref!!$E$1:$F$2,2,0)</f>
        <v>#VALUE!</v>
      </c>
      <c r="M4" s="21" t="s">
        <v>70</v>
      </c>
      <c r="N4" s="22" t="e">
        <f aca="false">(#ref!!$E$5-#ref!!O4)/365.25</f>
        <v>#VALUE!</v>
      </c>
      <c r="O4" s="23" t="s">
        <v>449</v>
      </c>
      <c r="P4" s="18" t="n">
        <v>5007504670</v>
      </c>
      <c r="Q4" s="18" t="s">
        <v>183</v>
      </c>
      <c r="R4" s="24"/>
      <c r="S4" s="18" t="s">
        <v>450</v>
      </c>
      <c r="T4" s="18" t="s">
        <v>451</v>
      </c>
      <c r="U4" s="24"/>
    </row>
    <row collapsed="false" customFormat="false" customHeight="false" hidden="false" ht="17.65" outlineLevel="0" r="5">
      <c r="A5" s="13" t="n">
        <v>11</v>
      </c>
      <c r="B5" s="28" t="n">
        <v>0.375</v>
      </c>
      <c r="C5" s="28" t="n">
        <v>2.45833333333333</v>
      </c>
      <c r="D5" s="28" t="n">
        <f aca="false">C5-B5</f>
        <v>2.08333333333333</v>
      </c>
      <c r="E5" s="2" t="n">
        <v>8</v>
      </c>
      <c r="F5" s="16" t="n">
        <v>2</v>
      </c>
      <c r="G5" s="17" t="s">
        <v>452</v>
      </c>
      <c r="H5" s="18" t="s">
        <v>453</v>
      </c>
      <c r="I5" s="19" t="s">
        <v>447</v>
      </c>
      <c r="J5" s="20" t="s">
        <v>448</v>
      </c>
      <c r="K5" s="20"/>
      <c r="L5" s="17" t="e">
        <f aca="false">VLOOKUP(M5,#ref!!$E$1:$F$2,2,0)</f>
        <v>#VALUE!</v>
      </c>
      <c r="M5" s="21" t="s">
        <v>25</v>
      </c>
      <c r="N5" s="22" t="e">
        <f aca="false">(#ref!!$E$5-#ref!!O5)/365.25</f>
        <v>#VALUE!</v>
      </c>
      <c r="O5" s="23" t="s">
        <v>454</v>
      </c>
      <c r="P5" s="18" t="n">
        <v>2387116682</v>
      </c>
      <c r="Q5" s="18" t="s">
        <v>110</v>
      </c>
      <c r="R5" s="24"/>
      <c r="S5" s="18" t="n">
        <v>3171301719</v>
      </c>
      <c r="T5" s="18" t="s">
        <v>455</v>
      </c>
      <c r="U5" s="24"/>
    </row>
    <row collapsed="false" customFormat="false" customHeight="false" hidden="false" ht="17.65" outlineLevel="0" r="6">
      <c r="A6" s="13" t="n">
        <v>52</v>
      </c>
      <c r="B6" s="28" t="n">
        <v>0.375</v>
      </c>
      <c r="C6" s="28" t="n">
        <v>2.45833333333333</v>
      </c>
      <c r="D6" s="28" t="n">
        <f aca="false">C6-B6</f>
        <v>2.08333333333333</v>
      </c>
      <c r="E6" s="2" t="n">
        <v>9</v>
      </c>
      <c r="F6" s="16" t="n">
        <v>3</v>
      </c>
      <c r="G6" s="17" t="s">
        <v>456</v>
      </c>
      <c r="H6" s="18" t="s">
        <v>457</v>
      </c>
      <c r="I6" s="19" t="s">
        <v>447</v>
      </c>
      <c r="J6" s="20" t="s">
        <v>448</v>
      </c>
      <c r="K6" s="20"/>
      <c r="L6" s="17" t="e">
        <f aca="false">VLOOKUP(M6,#ref!!$E$1:$F$2,2,0)</f>
        <v>#VALUE!</v>
      </c>
      <c r="M6" s="21" t="s">
        <v>25</v>
      </c>
      <c r="N6" s="22" t="e">
        <f aca="false">(#ref!!$E$5-#ref!!O6)/365.25</f>
        <v>#VALUE!</v>
      </c>
      <c r="O6" s="23" t="s">
        <v>458</v>
      </c>
      <c r="P6" s="18" t="n">
        <v>1180957652</v>
      </c>
      <c r="Q6" s="18" t="s">
        <v>94</v>
      </c>
      <c r="R6" s="24"/>
      <c r="S6" s="18" t="s">
        <v>459</v>
      </c>
      <c r="T6" s="18" t="s">
        <v>460</v>
      </c>
      <c r="U6" s="24"/>
    </row>
    <row collapsed="false" customFormat="false" customHeight="false" hidden="false" ht="17.65" outlineLevel="0" r="7">
      <c r="A7" s="13" t="n">
        <v>65</v>
      </c>
      <c r="B7" s="28" t="n">
        <v>0.375</v>
      </c>
      <c r="C7" s="28" t="n">
        <v>4.43888888888889</v>
      </c>
      <c r="D7" s="28" t="n">
        <f aca="false">C7-B7</f>
        <v>4.06388888888889</v>
      </c>
      <c r="E7" s="2" t="n">
        <v>11</v>
      </c>
      <c r="F7" s="16" t="n">
        <v>4</v>
      </c>
      <c r="G7" s="17" t="s">
        <v>461</v>
      </c>
      <c r="H7" s="18" t="s">
        <v>462</v>
      </c>
      <c r="I7" s="19" t="s">
        <v>447</v>
      </c>
      <c r="J7" s="20" t="s">
        <v>448</v>
      </c>
      <c r="K7" s="20"/>
      <c r="L7" s="17" t="e">
        <f aca="false">VLOOKUP(M7,#ref!!$E$1:$F$2,2,0)</f>
        <v>#VALUE!</v>
      </c>
      <c r="M7" s="21" t="s">
        <v>25</v>
      </c>
      <c r="N7" s="22" t="e">
        <f aca="false">(#ref!!$E$5-#ref!!O7)/365.25</f>
        <v>#VALUE!</v>
      </c>
      <c r="O7" s="23" t="s">
        <v>463</v>
      </c>
      <c r="P7" s="18" t="n">
        <v>1183564619</v>
      </c>
      <c r="Q7" s="18" t="s">
        <v>94</v>
      </c>
      <c r="R7" s="24"/>
      <c r="S7" s="18" t="s">
        <v>464</v>
      </c>
      <c r="T7" s="18" t="s">
        <v>465</v>
      </c>
      <c r="U7" s="24"/>
    </row>
    <row collapsed="false" customFormat="false" customHeight="false" hidden="false" ht="17.65" outlineLevel="0" r="8">
      <c r="A8" s="13" t="n">
        <v>9</v>
      </c>
      <c r="B8" s="28" t="n">
        <v>0.375</v>
      </c>
      <c r="C8" s="28" t="n">
        <v>4.43611111111111</v>
      </c>
      <c r="D8" s="28" t="n">
        <f aca="false">C8-B8</f>
        <v>4.06111111111111</v>
      </c>
      <c r="E8" s="2" t="n">
        <v>10</v>
      </c>
      <c r="F8" s="16" t="n">
        <v>1</v>
      </c>
      <c r="G8" s="17" t="s">
        <v>466</v>
      </c>
      <c r="H8" s="18" t="s">
        <v>467</v>
      </c>
      <c r="I8" s="19" t="s">
        <v>468</v>
      </c>
      <c r="J8" s="26" t="s">
        <v>469</v>
      </c>
      <c r="K8" s="26"/>
      <c r="L8" s="17" t="e">
        <f aca="false">VLOOKUP(M8,#ref!!$E$1:$F$2,2,0)</f>
        <v>#VALUE!</v>
      </c>
      <c r="M8" s="21" t="s">
        <v>70</v>
      </c>
      <c r="N8" s="22" t="e">
        <f aca="false">(#ref!!$E$5-#ref!!O8)/365.25</f>
        <v>#VALUE!</v>
      </c>
      <c r="O8" s="23" t="s">
        <v>470</v>
      </c>
      <c r="P8" s="18" t="n">
        <v>6337134656</v>
      </c>
      <c r="Q8" s="18" t="s">
        <v>471</v>
      </c>
      <c r="R8" s="24"/>
      <c r="S8" s="18" t="n">
        <v>999479297</v>
      </c>
      <c r="T8" s="18" t="s">
        <v>472</v>
      </c>
      <c r="U8" s="24"/>
    </row>
    <row collapsed="false" customFormat="false" customHeight="false" hidden="false" ht="17.65" outlineLevel="0" r="9">
      <c r="A9" s="13" t="n">
        <v>22</v>
      </c>
      <c r="B9" s="28" t="n">
        <v>0.375</v>
      </c>
      <c r="C9" s="28" t="n">
        <v>4.45833333333333</v>
      </c>
      <c r="D9" s="28" t="n">
        <f aca="false">C9-B9</f>
        <v>4.08333333333333</v>
      </c>
      <c r="E9" s="2" t="n">
        <v>12</v>
      </c>
      <c r="F9" s="16" t="n">
        <v>2</v>
      </c>
      <c r="G9" s="17" t="s">
        <v>473</v>
      </c>
      <c r="H9" s="18" t="s">
        <v>474</v>
      </c>
      <c r="I9" s="19" t="s">
        <v>468</v>
      </c>
      <c r="J9" s="26" t="s">
        <v>469</v>
      </c>
      <c r="K9" s="26"/>
      <c r="L9" s="17" t="e">
        <f aca="false">VLOOKUP(M9,#ref!!$E$1:$F$2,2,0)</f>
        <v>#VALUE!</v>
      </c>
      <c r="M9" s="21" t="s">
        <v>70</v>
      </c>
      <c r="N9" s="22" t="e">
        <f aca="false">(#ref!!$E$5-#ref!!O9)/365.25</f>
        <v>#VALUE!</v>
      </c>
      <c r="O9" s="23" t="s">
        <v>475</v>
      </c>
      <c r="P9" s="18" t="n">
        <v>12060227607</v>
      </c>
      <c r="Q9" s="18" t="s">
        <v>476</v>
      </c>
      <c r="R9" s="24"/>
      <c r="S9" s="18" t="s">
        <v>477</v>
      </c>
      <c r="T9" s="18" t="s">
        <v>478</v>
      </c>
      <c r="U9" s="24"/>
    </row>
    <row collapsed="false" customFormat="false" customHeight="false" hidden="false" ht="17.65" outlineLevel="0" r="10">
      <c r="A10" s="13" t="n">
        <v>44</v>
      </c>
      <c r="B10" s="28" t="n">
        <v>0.375</v>
      </c>
      <c r="C10" s="28" t="n">
        <v>4.45833333333333</v>
      </c>
      <c r="D10" s="28" t="n">
        <f aca="false">C10-B10</f>
        <v>4.08333333333333</v>
      </c>
      <c r="E10" s="2" t="n">
        <v>13</v>
      </c>
      <c r="F10" s="16" t="n">
        <v>3</v>
      </c>
      <c r="G10" s="17" t="s">
        <v>479</v>
      </c>
      <c r="H10" s="18" t="s">
        <v>480</v>
      </c>
      <c r="I10" s="19" t="s">
        <v>468</v>
      </c>
      <c r="J10" s="26" t="s">
        <v>469</v>
      </c>
      <c r="K10" s="26"/>
      <c r="L10" s="17" t="e">
        <f aca="false">VLOOKUP(M10,#ref!!$E$1:$F$2,2,0)</f>
        <v>#VALUE!</v>
      </c>
      <c r="M10" s="21" t="s">
        <v>70</v>
      </c>
      <c r="N10" s="22" t="e">
        <f aca="false">(#ref!!$E$5-#ref!!O10)/365.25</f>
        <v>#VALUE!</v>
      </c>
      <c r="O10" s="23" t="s">
        <v>481</v>
      </c>
      <c r="P10" s="18" t="n">
        <v>68376324691</v>
      </c>
      <c r="Q10" s="18" t="s">
        <v>34</v>
      </c>
      <c r="R10" s="24"/>
      <c r="S10" s="18" t="s">
        <v>482</v>
      </c>
      <c r="T10" s="18" t="s">
        <v>483</v>
      </c>
      <c r="U10" s="24"/>
    </row>
    <row collapsed="false" customFormat="false" customHeight="false" hidden="false" ht="17.65" outlineLevel="0" r="11">
      <c r="A11" s="13" t="n">
        <v>117</v>
      </c>
      <c r="B11" s="28" t="n">
        <v>0.375</v>
      </c>
      <c r="C11" s="28" t="n">
        <v>6.43611111111111</v>
      </c>
      <c r="D11" s="28" t="n">
        <f aca="false">C11-B11</f>
        <v>6.06111111111111</v>
      </c>
      <c r="E11" s="2" t="n">
        <v>14</v>
      </c>
      <c r="F11" s="16" t="n">
        <v>4</v>
      </c>
      <c r="G11" s="17" t="s">
        <v>484</v>
      </c>
      <c r="H11" s="18" t="s">
        <v>485</v>
      </c>
      <c r="I11" s="19" t="s">
        <v>468</v>
      </c>
      <c r="J11" s="26" t="s">
        <v>469</v>
      </c>
      <c r="K11" s="26"/>
      <c r="L11" s="17" t="e">
        <f aca="false">VLOOKUP(M11,#ref!!$E$1:$F$2,2,0)</f>
        <v>#VALUE!</v>
      </c>
      <c r="M11" s="21" t="s">
        <v>70</v>
      </c>
      <c r="N11" s="22" t="e">
        <f aca="false">(#ref!!$E$5-#ref!!O12)/365.25</f>
        <v>#VALUE!</v>
      </c>
      <c r="O11" s="23" t="s">
        <v>486</v>
      </c>
      <c r="P11" s="18" t="n">
        <v>6716893636</v>
      </c>
      <c r="Q11" s="18" t="s">
        <v>376</v>
      </c>
      <c r="R11" s="24"/>
      <c r="S11" s="18" t="s">
        <v>377</v>
      </c>
      <c r="T11" s="18" t="s">
        <v>378</v>
      </c>
      <c r="U11" s="24"/>
    </row>
    <row collapsed="false" customFormat="false" customHeight="false" hidden="false" ht="17.65" outlineLevel="0" r="12">
      <c r="A12" s="13" t="n">
        <v>86</v>
      </c>
      <c r="B12" s="28" t="n">
        <v>0.375</v>
      </c>
      <c r="C12" s="28" t="n">
        <v>6.43888888888889</v>
      </c>
      <c r="D12" s="28" t="n">
        <f aca="false">C12-B12</f>
        <v>6.06388888888889</v>
      </c>
      <c r="E12" s="2" t="n">
        <v>15</v>
      </c>
      <c r="F12" s="16" t="n">
        <v>5</v>
      </c>
      <c r="G12" s="17" t="s">
        <v>487</v>
      </c>
      <c r="H12" s="18" t="s">
        <v>488</v>
      </c>
      <c r="I12" s="19" t="s">
        <v>468</v>
      </c>
      <c r="J12" s="26" t="s">
        <v>469</v>
      </c>
      <c r="K12" s="26"/>
      <c r="L12" s="17" t="e">
        <f aca="false">VLOOKUP(M12,#ref!!$E$1:$F$2,2,0)</f>
        <v>#VALUE!</v>
      </c>
      <c r="M12" s="21" t="s">
        <v>70</v>
      </c>
      <c r="N12" s="22" t="e">
        <f aca="false">(#ref!!$E$5-#ref!!O11)/365.25</f>
        <v>#VALUE!</v>
      </c>
      <c r="O12" s="23" t="s">
        <v>489</v>
      </c>
      <c r="P12" s="18" t="n">
        <v>9478863622</v>
      </c>
      <c r="Q12" s="18" t="s">
        <v>110</v>
      </c>
      <c r="R12" s="24"/>
      <c r="S12" s="18" t="s">
        <v>490</v>
      </c>
      <c r="T12" s="18" t="s">
        <v>491</v>
      </c>
      <c r="U12" s="24"/>
    </row>
    <row collapsed="false" customFormat="false" customHeight="false" hidden="false" ht="17.65" outlineLevel="0" r="13">
      <c r="A13" s="13" t="n">
        <v>7</v>
      </c>
      <c r="B13" s="28" t="n">
        <v>0.375</v>
      </c>
      <c r="C13" s="28" t="n">
        <v>20.4361111111111</v>
      </c>
      <c r="D13" s="28" t="n">
        <f aca="false">C13-B13</f>
        <v>20.0611111111111</v>
      </c>
      <c r="E13" s="2" t="n">
        <v>42</v>
      </c>
      <c r="F13" s="16" t="n">
        <v>6</v>
      </c>
      <c r="G13" s="25" t="s">
        <v>492</v>
      </c>
      <c r="H13" s="24" t="s">
        <v>493</v>
      </c>
      <c r="I13" s="19" t="s">
        <v>468</v>
      </c>
      <c r="J13" s="26" t="s">
        <v>469</v>
      </c>
      <c r="K13" s="26"/>
      <c r="L13" s="17" t="e">
        <f aca="false">VLOOKUP(M13,#ref!!$E$1:$F$2,2,0)</f>
        <v>#VALUE!</v>
      </c>
      <c r="M13" s="24" t="s">
        <v>51</v>
      </c>
      <c r="N13" s="22" t="e">
        <f aca="false">(#ref!!$E$5-#ref!!O40)/365.25</f>
        <v>#VALUE!</v>
      </c>
      <c r="O13" s="25" t="s">
        <v>494</v>
      </c>
      <c r="P13" s="26" t="s">
        <v>495</v>
      </c>
      <c r="Q13" s="26" t="s">
        <v>496</v>
      </c>
      <c r="R13" s="24"/>
      <c r="S13" s="26" t="s">
        <v>497</v>
      </c>
      <c r="T13" s="26" t="s">
        <v>498</v>
      </c>
      <c r="U13" s="26"/>
    </row>
    <row collapsed="false" customFormat="false" customHeight="false" hidden="false" ht="17.65" outlineLevel="0" r="14">
      <c r="A14" s="13" t="n">
        <v>94</v>
      </c>
      <c r="B14" s="28" t="n">
        <v>0.375</v>
      </c>
      <c r="C14" s="28" t="n">
        <v>20.4388888888889</v>
      </c>
      <c r="D14" s="28" t="n">
        <f aca="false">C14-B14</f>
        <v>20.0638888888889</v>
      </c>
      <c r="E14" s="2" t="n">
        <v>43</v>
      </c>
      <c r="F14" s="16" t="n">
        <v>7</v>
      </c>
      <c r="G14" s="25" t="s">
        <v>499</v>
      </c>
      <c r="H14" s="24" t="s">
        <v>500</v>
      </c>
      <c r="I14" s="19" t="s">
        <v>468</v>
      </c>
      <c r="J14" s="26" t="s">
        <v>469</v>
      </c>
      <c r="K14" s="26"/>
      <c r="L14" s="17" t="e">
        <f aca="false">VLOOKUP(M14,#ref!!$E$1:$F$2,2,0)</f>
        <v>#VALUE!</v>
      </c>
      <c r="M14" s="24" t="s">
        <v>51</v>
      </c>
      <c r="N14" s="22" t="e">
        <f aca="false">(#ref!!$E$5-#ref!!O39)/365.25</f>
        <v>#VALUE!</v>
      </c>
      <c r="O14" s="25" t="s">
        <v>501</v>
      </c>
      <c r="P14" s="26" t="s">
        <v>502</v>
      </c>
      <c r="Q14" s="26" t="s">
        <v>503</v>
      </c>
      <c r="R14" s="24"/>
      <c r="S14" s="26" t="s">
        <v>504</v>
      </c>
      <c r="T14" s="26" t="s">
        <v>505</v>
      </c>
      <c r="U14" s="26"/>
    </row>
    <row collapsed="false" customFormat="false" customHeight="false" hidden="false" ht="17.65" outlineLevel="0" r="15">
      <c r="A15" s="13" t="n">
        <v>10</v>
      </c>
      <c r="B15" s="28" t="n">
        <v>0.375</v>
      </c>
      <c r="C15" s="28" t="n">
        <v>20.4583333333333</v>
      </c>
      <c r="D15" s="28" t="n">
        <f aca="false">C15-B15</f>
        <v>20.0833333333333</v>
      </c>
      <c r="E15" s="2" t="n">
        <v>44</v>
      </c>
      <c r="F15" s="16" t="n">
        <v>8</v>
      </c>
      <c r="G15" s="25" t="s">
        <v>506</v>
      </c>
      <c r="H15" s="24" t="s">
        <v>507</v>
      </c>
      <c r="I15" s="19" t="s">
        <v>468</v>
      </c>
      <c r="J15" s="26" t="s">
        <v>469</v>
      </c>
      <c r="K15" s="26"/>
      <c r="L15" s="17" t="e">
        <f aca="false">VLOOKUP(M15,#ref!!$E$1:$F$2,2,0)</f>
        <v>#VALUE!</v>
      </c>
      <c r="M15" s="24" t="s">
        <v>51</v>
      </c>
      <c r="N15" s="22" t="e">
        <f aca="false">(#ref!!$E$5-#ref!!O41)/365.25</f>
        <v>#VALUE!</v>
      </c>
      <c r="O15" s="25" t="s">
        <v>508</v>
      </c>
      <c r="P15" s="26" t="s">
        <v>509</v>
      </c>
      <c r="Q15" s="26" t="s">
        <v>34</v>
      </c>
      <c r="R15" s="24"/>
      <c r="S15" s="26" t="s">
        <v>510</v>
      </c>
      <c r="T15" s="26" t="s">
        <v>511</v>
      </c>
      <c r="U15" s="26" t="s">
        <v>512</v>
      </c>
    </row>
    <row collapsed="false" customFormat="false" customHeight="false" hidden="false" ht="17.65" outlineLevel="0" r="16">
      <c r="A16" s="13" t="n">
        <v>66</v>
      </c>
      <c r="B16" s="28" t="n">
        <v>0.375</v>
      </c>
      <c r="C16" s="28" t="n">
        <v>20.4583333333333</v>
      </c>
      <c r="D16" s="28" t="n">
        <f aca="false">C16-B16</f>
        <v>20.0833333333333</v>
      </c>
      <c r="E16" s="2" t="n">
        <v>45</v>
      </c>
      <c r="F16" s="16" t="n">
        <v>9</v>
      </c>
      <c r="G16" s="25" t="s">
        <v>513</v>
      </c>
      <c r="H16" s="24" t="s">
        <v>514</v>
      </c>
      <c r="I16" s="19" t="s">
        <v>468</v>
      </c>
      <c r="J16" s="26" t="s">
        <v>469</v>
      </c>
      <c r="K16" s="26"/>
      <c r="L16" s="17" t="e">
        <f aca="false">VLOOKUP(M16,#ref!!$E$1:$F$2,2,0)</f>
        <v>#VALUE!</v>
      </c>
      <c r="M16" s="24" t="s">
        <v>51</v>
      </c>
      <c r="N16" s="22" t="e">
        <f aca="false">(#ref!!$E$5-#ref!!O42)/365.25</f>
        <v>#VALUE!</v>
      </c>
      <c r="O16" s="25" t="s">
        <v>515</v>
      </c>
      <c r="P16" s="26" t="s">
        <v>516</v>
      </c>
      <c r="Q16" s="26" t="s">
        <v>220</v>
      </c>
      <c r="R16" s="24"/>
      <c r="S16" s="26" t="s">
        <v>517</v>
      </c>
      <c r="T16" s="26" t="s">
        <v>518</v>
      </c>
      <c r="U16" s="26" t="s">
        <v>519</v>
      </c>
    </row>
    <row collapsed="false" customFormat="false" customHeight="false" hidden="false" ht="17.65" outlineLevel="0" r="17">
      <c r="A17" s="13" t="n">
        <v>1</v>
      </c>
      <c r="B17" s="28" t="n">
        <v>0.375</v>
      </c>
      <c r="C17" s="28" t="n">
        <v>22.4361111111111</v>
      </c>
      <c r="D17" s="28" t="n">
        <f aca="false">C17-B17</f>
        <v>22.0611111111111</v>
      </c>
      <c r="E17" s="2" t="n">
        <v>46</v>
      </c>
      <c r="F17" s="16" t="n">
        <v>10</v>
      </c>
      <c r="G17" s="25" t="s">
        <v>520</v>
      </c>
      <c r="H17" s="24" t="s">
        <v>521</v>
      </c>
      <c r="I17" s="19" t="s">
        <v>468</v>
      </c>
      <c r="J17" s="26" t="s">
        <v>522</v>
      </c>
      <c r="K17" s="26"/>
      <c r="L17" s="17" t="e">
        <f aca="false">VLOOKUP(M17,#ref!!$E$1:$F$2,2,0)</f>
        <v>#VALUE!</v>
      </c>
      <c r="M17" s="24" t="s">
        <v>120</v>
      </c>
      <c r="N17" s="22" t="e">
        <f aca="false">(#ref!!$E$5-#ref!!O44)/365.25</f>
        <v>#VALUE!</v>
      </c>
      <c r="O17" s="25" t="s">
        <v>523</v>
      </c>
      <c r="P17" s="26" t="s">
        <v>524</v>
      </c>
      <c r="Q17" s="26" t="s">
        <v>525</v>
      </c>
      <c r="R17" s="24"/>
      <c r="S17" s="26" t="s">
        <v>526</v>
      </c>
      <c r="T17" s="26" t="s">
        <v>527</v>
      </c>
      <c r="U17" s="26"/>
    </row>
    <row collapsed="false" customFormat="false" customHeight="false" hidden="false" ht="17.65" outlineLevel="0" r="18">
      <c r="A18" s="13" t="n">
        <v>57</v>
      </c>
      <c r="B18" s="28" t="n">
        <v>0.375</v>
      </c>
      <c r="C18" s="28" t="n">
        <v>22.4388888888889</v>
      </c>
      <c r="D18" s="28" t="n">
        <f aca="false">C18-B18</f>
        <v>22.0638888888889</v>
      </c>
      <c r="E18" s="2" t="n">
        <v>47</v>
      </c>
      <c r="F18" s="16" t="n">
        <v>11</v>
      </c>
      <c r="G18" s="25" t="s">
        <v>528</v>
      </c>
      <c r="H18" s="24" t="s">
        <v>529</v>
      </c>
      <c r="I18" s="19" t="s">
        <v>468</v>
      </c>
      <c r="J18" s="26" t="s">
        <v>469</v>
      </c>
      <c r="K18" s="26"/>
      <c r="L18" s="17" t="e">
        <f aca="false">VLOOKUP(M18,#ref!!$E$1:$F$2,2,0)</f>
        <v>#VALUE!</v>
      </c>
      <c r="M18" s="24" t="s">
        <v>51</v>
      </c>
      <c r="N18" s="22" t="e">
        <f aca="false">(#ref!!$E$5-#ref!!O43)/365.25</f>
        <v>#VALUE!</v>
      </c>
      <c r="O18" s="25" t="s">
        <v>530</v>
      </c>
      <c r="P18" s="26" t="s">
        <v>531</v>
      </c>
      <c r="Q18" s="26" t="s">
        <v>532</v>
      </c>
      <c r="R18" s="24"/>
      <c r="S18" s="26" t="s">
        <v>533</v>
      </c>
      <c r="T18" s="26" t="s">
        <v>289</v>
      </c>
      <c r="U18" s="26" t="s">
        <v>290</v>
      </c>
    </row>
    <row collapsed="false" customFormat="false" customHeight="false" hidden="false" ht="17.65" outlineLevel="0" r="19">
      <c r="A19" s="13" t="n">
        <v>53</v>
      </c>
      <c r="B19" s="28" t="n">
        <v>0.375</v>
      </c>
      <c r="C19" s="28" t="n">
        <v>6.45833333333333</v>
      </c>
      <c r="D19" s="28" t="n">
        <f aca="false">C19-B19</f>
        <v>6.08333333333333</v>
      </c>
      <c r="E19" s="2" t="n">
        <v>16</v>
      </c>
      <c r="F19" s="16" t="n">
        <v>1</v>
      </c>
      <c r="G19" s="17" t="s">
        <v>534</v>
      </c>
      <c r="H19" s="18" t="s">
        <v>535</v>
      </c>
      <c r="I19" s="19" t="s">
        <v>536</v>
      </c>
      <c r="J19" s="26" t="s">
        <v>537</v>
      </c>
      <c r="K19" s="26"/>
      <c r="L19" s="17" t="e">
        <f aca="false">VLOOKUP(M19,#ref!!$E$1:$F$2,2,0)</f>
        <v>#VALUE!</v>
      </c>
      <c r="M19" s="21" t="s">
        <v>25</v>
      </c>
      <c r="N19" s="22" t="e">
        <f aca="false">(#ref!!$E$5-#ref!!O13)/365.25</f>
        <v>#VALUE!</v>
      </c>
      <c r="O19" s="23" t="s">
        <v>538</v>
      </c>
      <c r="P19" s="18" t="n">
        <v>7918156684</v>
      </c>
      <c r="Q19" s="18" t="s">
        <v>213</v>
      </c>
      <c r="R19" s="24"/>
      <c r="S19" s="18" t="n">
        <v>31982254903</v>
      </c>
      <c r="T19" s="18" t="s">
        <v>539</v>
      </c>
      <c r="U19" s="24"/>
    </row>
    <row collapsed="false" customFormat="false" customHeight="false" hidden="false" ht="17.65" outlineLevel="0" r="20">
      <c r="A20" s="13" t="n">
        <v>54</v>
      </c>
      <c r="B20" s="28" t="n">
        <v>0.375</v>
      </c>
      <c r="C20" s="28" t="n">
        <v>6.45833333333333</v>
      </c>
      <c r="D20" s="28" t="n">
        <f aca="false">C20-B20</f>
        <v>6.08333333333333</v>
      </c>
      <c r="E20" s="2" t="n">
        <v>17</v>
      </c>
      <c r="F20" s="16" t="n">
        <v>2</v>
      </c>
      <c r="G20" s="17" t="s">
        <v>540</v>
      </c>
      <c r="H20" s="18" t="s">
        <v>541</v>
      </c>
      <c r="I20" s="19" t="s">
        <v>536</v>
      </c>
      <c r="J20" s="26" t="s">
        <v>537</v>
      </c>
      <c r="K20" s="26"/>
      <c r="L20" s="17" t="e">
        <f aca="false">VLOOKUP(M20,#ref!!$E$1:$F$2,2,0)</f>
        <v>#VALUE!</v>
      </c>
      <c r="M20" s="21" t="s">
        <v>25</v>
      </c>
      <c r="N20" s="22" t="e">
        <f aca="false">(#ref!!$E$5-#ref!!O14)/365.25</f>
        <v>#VALUE!</v>
      </c>
      <c r="O20" s="23" t="s">
        <v>542</v>
      </c>
      <c r="P20" s="18" t="n">
        <v>1631419676</v>
      </c>
      <c r="Q20" s="18" t="s">
        <v>89</v>
      </c>
      <c r="R20" s="24"/>
      <c r="S20" s="18" t="s">
        <v>543</v>
      </c>
      <c r="T20" s="18" t="s">
        <v>544</v>
      </c>
      <c r="U20" s="24"/>
    </row>
    <row collapsed="false" customFormat="false" customHeight="false" hidden="false" ht="17.65" outlineLevel="0" r="21">
      <c r="A21" s="13" t="n">
        <v>60</v>
      </c>
      <c r="B21" s="28" t="n">
        <v>0.375</v>
      </c>
      <c r="C21" s="28" t="n">
        <v>8.43611111111111</v>
      </c>
      <c r="D21" s="28" t="n">
        <f aca="false">C21-B21</f>
        <v>8.06111111111111</v>
      </c>
      <c r="E21" s="2" t="n">
        <v>18</v>
      </c>
      <c r="F21" s="16" t="n">
        <v>3</v>
      </c>
      <c r="G21" s="17" t="s">
        <v>545</v>
      </c>
      <c r="H21" s="18" t="s">
        <v>546</v>
      </c>
      <c r="I21" s="19" t="s">
        <v>536</v>
      </c>
      <c r="J21" s="26" t="s">
        <v>537</v>
      </c>
      <c r="K21" s="26"/>
      <c r="L21" s="17" t="e">
        <f aca="false">VLOOKUP(M21,#ref!!$E$1:$F$2,2,0)</f>
        <v>#VALUE!</v>
      </c>
      <c r="M21" s="21" t="s">
        <v>25</v>
      </c>
      <c r="N21" s="22" t="e">
        <f aca="false">(#ref!!$E$5-#ref!!O16)/365.25</f>
        <v>#VALUE!</v>
      </c>
      <c r="O21" s="23" t="s">
        <v>547</v>
      </c>
      <c r="P21" s="18" t="n">
        <v>7353452609</v>
      </c>
      <c r="Q21" s="18" t="s">
        <v>548</v>
      </c>
      <c r="R21" s="24"/>
      <c r="S21" s="18" t="s">
        <v>549</v>
      </c>
      <c r="T21" s="18" t="s">
        <v>550</v>
      </c>
      <c r="U21" s="24"/>
    </row>
    <row collapsed="false" customFormat="false" customHeight="false" hidden="false" ht="17.65" outlineLevel="0" r="22">
      <c r="A22" s="13" t="n">
        <v>55</v>
      </c>
      <c r="B22" s="28" t="n">
        <v>0.375</v>
      </c>
      <c r="C22" s="28" t="n">
        <v>8.43888888888889</v>
      </c>
      <c r="D22" s="28" t="n">
        <f aca="false">C22-B22</f>
        <v>8.06388888888889</v>
      </c>
      <c r="E22" s="2" t="n">
        <v>19</v>
      </c>
      <c r="F22" s="16" t="n">
        <v>4</v>
      </c>
      <c r="G22" s="17" t="s">
        <v>551</v>
      </c>
      <c r="H22" s="18" t="s">
        <v>552</v>
      </c>
      <c r="I22" s="19" t="s">
        <v>536</v>
      </c>
      <c r="J22" s="26" t="s">
        <v>537</v>
      </c>
      <c r="K22" s="26"/>
      <c r="L22" s="17" t="e">
        <f aca="false">VLOOKUP(M22,#ref!!$E$1:$F$2,2,0)</f>
        <v>#VALUE!</v>
      </c>
      <c r="M22" s="21" t="s">
        <v>25</v>
      </c>
      <c r="N22" s="22" t="e">
        <f aca="false">(#ref!!$E$5-#ref!!O15)/365.25</f>
        <v>#VALUE!</v>
      </c>
      <c r="O22" s="23" t="s">
        <v>26</v>
      </c>
      <c r="P22" s="18" t="n">
        <v>7398203624</v>
      </c>
      <c r="Q22" s="18" t="s">
        <v>137</v>
      </c>
      <c r="R22" s="24"/>
      <c r="S22" s="18" t="s">
        <v>553</v>
      </c>
      <c r="T22" s="18" t="s">
        <v>554</v>
      </c>
      <c r="U22" s="24"/>
    </row>
    <row collapsed="false" customFormat="false" customHeight="false" hidden="false" ht="17.65" outlineLevel="0" r="23">
      <c r="A23" s="13" t="n">
        <v>61</v>
      </c>
      <c r="B23" s="28" t="n">
        <v>0.375</v>
      </c>
      <c r="C23" s="28" t="n">
        <v>8.45833333333333</v>
      </c>
      <c r="D23" s="28" t="n">
        <f aca="false">C23-B23</f>
        <v>8.08333333333333</v>
      </c>
      <c r="E23" s="2" t="n">
        <v>20</v>
      </c>
      <c r="F23" s="16" t="n">
        <v>5</v>
      </c>
      <c r="G23" s="17" t="s">
        <v>555</v>
      </c>
      <c r="H23" s="18" t="s">
        <v>556</v>
      </c>
      <c r="I23" s="19" t="s">
        <v>536</v>
      </c>
      <c r="J23" s="26" t="s">
        <v>537</v>
      </c>
      <c r="K23" s="26"/>
      <c r="L23" s="17" t="e">
        <f aca="false">VLOOKUP(M23,#ref!!$E$1:$F$2,2,0)</f>
        <v>#VALUE!</v>
      </c>
      <c r="M23" s="21" t="s">
        <v>70</v>
      </c>
      <c r="N23" s="22" t="e">
        <f aca="false">(#ref!!$E$5-#ref!!O17)/365.25</f>
        <v>#VALUE!</v>
      </c>
      <c r="O23" s="23" t="s">
        <v>557</v>
      </c>
      <c r="P23" s="18" t="n">
        <v>9324776665</v>
      </c>
      <c r="Q23" s="18" t="s">
        <v>189</v>
      </c>
      <c r="R23" s="24"/>
      <c r="S23" s="18" t="s">
        <v>190</v>
      </c>
      <c r="T23" s="18" t="s">
        <v>558</v>
      </c>
      <c r="U23" s="24"/>
    </row>
    <row collapsed="false" customFormat="false" customHeight="false" hidden="false" ht="17.65" outlineLevel="0" r="24">
      <c r="A24" s="13" t="n">
        <v>64</v>
      </c>
      <c r="B24" s="28" t="n">
        <v>0.375</v>
      </c>
      <c r="C24" s="28" t="n">
        <v>8.45833333333333</v>
      </c>
      <c r="D24" s="28" t="n">
        <f aca="false">C24-B24</f>
        <v>8.08333333333333</v>
      </c>
      <c r="E24" s="2" t="n">
        <v>21</v>
      </c>
      <c r="F24" s="16" t="n">
        <v>6</v>
      </c>
      <c r="G24" s="17" t="s">
        <v>559</v>
      </c>
      <c r="H24" s="18" t="s">
        <v>560</v>
      </c>
      <c r="I24" s="19" t="s">
        <v>536</v>
      </c>
      <c r="J24" s="26" t="s">
        <v>537</v>
      </c>
      <c r="K24" s="26"/>
      <c r="L24" s="17" t="e">
        <f aca="false">VLOOKUP(M24,#ref!!$E$1:$F$2,2,0)</f>
        <v>#VALUE!</v>
      </c>
      <c r="M24" s="21" t="s">
        <v>25</v>
      </c>
      <c r="N24" s="22" t="e">
        <f aca="false">(#ref!!$E$5-#ref!!O18)/365.25</f>
        <v>#VALUE!</v>
      </c>
      <c r="O24" s="23" t="s">
        <v>561</v>
      </c>
      <c r="P24" s="18" t="n">
        <v>10979228638</v>
      </c>
      <c r="Q24" s="18" t="s">
        <v>94</v>
      </c>
      <c r="R24" s="24"/>
      <c r="S24" s="18" t="s">
        <v>562</v>
      </c>
      <c r="T24" s="18" t="s">
        <v>563</v>
      </c>
      <c r="U24" s="24"/>
    </row>
    <row collapsed="false" customFormat="false" customHeight="false" hidden="false" ht="17.65" outlineLevel="0" r="25">
      <c r="A25" s="13" t="n">
        <v>79</v>
      </c>
      <c r="B25" s="28" t="n">
        <v>0.375</v>
      </c>
      <c r="C25" s="28" t="n">
        <v>10.4361111111111</v>
      </c>
      <c r="D25" s="28" t="n">
        <f aca="false">C25-B25</f>
        <v>10.0611111111111</v>
      </c>
      <c r="E25" s="2" t="n">
        <v>22</v>
      </c>
      <c r="F25" s="16" t="n">
        <v>7</v>
      </c>
      <c r="G25" s="17" t="s">
        <v>564</v>
      </c>
      <c r="H25" s="18" t="s">
        <v>565</v>
      </c>
      <c r="I25" s="19" t="s">
        <v>536</v>
      </c>
      <c r="J25" s="26" t="s">
        <v>537</v>
      </c>
      <c r="K25" s="26"/>
      <c r="L25" s="17" t="e">
        <f aca="false">VLOOKUP(M25,#ref!!$E$1:$F$2,2,0)</f>
        <v>#VALUE!</v>
      </c>
      <c r="M25" s="21" t="s">
        <v>25</v>
      </c>
      <c r="N25" s="22" t="e">
        <f aca="false">(#ref!!$E$5-#ref!!O20)/365.25</f>
        <v>#VALUE!</v>
      </c>
      <c r="O25" s="23" t="s">
        <v>566</v>
      </c>
      <c r="P25" s="18" t="n">
        <v>9307765693</v>
      </c>
      <c r="Q25" s="18" t="s">
        <v>567</v>
      </c>
      <c r="R25" s="24"/>
      <c r="S25" s="18" t="s">
        <v>568</v>
      </c>
      <c r="T25" s="18" t="s">
        <v>569</v>
      </c>
      <c r="U25" s="24"/>
    </row>
    <row collapsed="false" customFormat="false" customHeight="false" hidden="false" ht="17.65" outlineLevel="0" r="26">
      <c r="A26" s="13" t="n">
        <v>71</v>
      </c>
      <c r="B26" s="28" t="n">
        <v>0.375</v>
      </c>
      <c r="C26" s="28" t="n">
        <v>10.4388888888889</v>
      </c>
      <c r="D26" s="28" t="n">
        <f aca="false">C26-B26</f>
        <v>10.0638888888889</v>
      </c>
      <c r="E26" s="2" t="n">
        <v>23</v>
      </c>
      <c r="F26" s="16" t="n">
        <v>8</v>
      </c>
      <c r="G26" s="17" t="s">
        <v>570</v>
      </c>
      <c r="H26" s="18" t="s">
        <v>571</v>
      </c>
      <c r="I26" s="19" t="s">
        <v>536</v>
      </c>
      <c r="J26" s="26" t="s">
        <v>537</v>
      </c>
      <c r="K26" s="26"/>
      <c r="L26" s="17" t="e">
        <f aca="false">VLOOKUP(M26,#ref!!$E$1:$F$2,2,0)</f>
        <v>#VALUE!</v>
      </c>
      <c r="M26" s="21" t="s">
        <v>25</v>
      </c>
      <c r="N26" s="22" t="e">
        <f aca="false">(#ref!!$E$5-#ref!!O19)/365.25</f>
        <v>#VALUE!</v>
      </c>
      <c r="O26" s="23" t="s">
        <v>572</v>
      </c>
      <c r="P26" s="18" t="n">
        <v>6503056630</v>
      </c>
      <c r="Q26" s="18" t="s">
        <v>424</v>
      </c>
      <c r="R26" s="24"/>
      <c r="S26" s="18" t="n">
        <v>991839196</v>
      </c>
      <c r="T26" s="18" t="s">
        <v>573</v>
      </c>
      <c r="U26" s="24"/>
    </row>
    <row collapsed="false" customFormat="false" customHeight="false" hidden="false" ht="17.65" outlineLevel="0" r="27">
      <c r="A27" s="13" t="n">
        <v>91</v>
      </c>
      <c r="B27" s="28" t="n">
        <v>0.375</v>
      </c>
      <c r="C27" s="28" t="n">
        <v>10.4583333333333</v>
      </c>
      <c r="D27" s="28" t="n">
        <f aca="false">C27-B27</f>
        <v>10.0833333333333</v>
      </c>
      <c r="E27" s="2" t="n">
        <v>24</v>
      </c>
      <c r="F27" s="16" t="n">
        <v>9</v>
      </c>
      <c r="G27" s="17" t="s">
        <v>574</v>
      </c>
      <c r="H27" s="18" t="s">
        <v>575</v>
      </c>
      <c r="I27" s="19" t="s">
        <v>536</v>
      </c>
      <c r="J27" s="26" t="s">
        <v>537</v>
      </c>
      <c r="K27" s="26"/>
      <c r="L27" s="17" t="e">
        <f aca="false">VLOOKUP(M27,#ref!!$E$1:$F$2,2,0)</f>
        <v>#VALUE!</v>
      </c>
      <c r="M27" s="21" t="s">
        <v>25</v>
      </c>
      <c r="N27" s="22" t="e">
        <f aca="false">(#ref!!$E$5-#ref!!O21)/365.25</f>
        <v>#VALUE!</v>
      </c>
      <c r="O27" s="23" t="s">
        <v>576</v>
      </c>
      <c r="P27" s="18" t="n">
        <v>12608544690</v>
      </c>
      <c r="Q27" s="18" t="s">
        <v>34</v>
      </c>
      <c r="R27" s="24"/>
      <c r="S27" s="18" t="s">
        <v>577</v>
      </c>
      <c r="T27" s="18" t="s">
        <v>578</v>
      </c>
      <c r="U27" s="24"/>
    </row>
    <row collapsed="false" customFormat="false" customHeight="false" hidden="false" ht="17.65" outlineLevel="0" r="28">
      <c r="A28" s="13" t="n">
        <v>104</v>
      </c>
      <c r="B28" s="28" t="n">
        <v>0.375</v>
      </c>
      <c r="C28" s="28" t="n">
        <v>10.4583333333333</v>
      </c>
      <c r="D28" s="28" t="n">
        <f aca="false">C28-B28</f>
        <v>10.0833333333333</v>
      </c>
      <c r="E28" s="2" t="n">
        <v>25</v>
      </c>
      <c r="F28" s="16" t="n">
        <v>10</v>
      </c>
      <c r="G28" s="17" t="s">
        <v>579</v>
      </c>
      <c r="H28" s="18" t="s">
        <v>580</v>
      </c>
      <c r="I28" s="19" t="s">
        <v>536</v>
      </c>
      <c r="J28" s="26" t="s">
        <v>537</v>
      </c>
      <c r="K28" s="26"/>
      <c r="L28" s="17" t="e">
        <f aca="false">VLOOKUP(M28,#ref!!$E$1:$F$2,2,0)</f>
        <v>#VALUE!</v>
      </c>
      <c r="M28" s="21" t="s">
        <v>25</v>
      </c>
      <c r="N28" s="22" t="e">
        <f aca="false">(#ref!!$E$5-#ref!!O22)/365.25</f>
        <v>#VALUE!</v>
      </c>
      <c r="O28" s="23" t="s">
        <v>581</v>
      </c>
      <c r="P28" s="18" t="n">
        <v>6681976689</v>
      </c>
      <c r="Q28" s="18" t="s">
        <v>424</v>
      </c>
      <c r="R28" s="24"/>
      <c r="S28" s="18" t="s">
        <v>582</v>
      </c>
      <c r="T28" s="18" t="s">
        <v>583</v>
      </c>
      <c r="U28" s="24"/>
    </row>
    <row collapsed="false" customFormat="false" customHeight="false" hidden="false" ht="17.65" outlineLevel="0" r="29">
      <c r="A29" s="13" t="n">
        <v>127</v>
      </c>
      <c r="B29" s="28" t="n">
        <v>0.375</v>
      </c>
      <c r="C29" s="28" t="n">
        <v>12.4361111111111</v>
      </c>
      <c r="D29" s="28" t="n">
        <f aca="false">C29-B29</f>
        <v>12.0611111111111</v>
      </c>
      <c r="E29" s="2" t="n">
        <v>26</v>
      </c>
      <c r="F29" s="16" t="n">
        <v>11</v>
      </c>
      <c r="G29" s="17" t="s">
        <v>584</v>
      </c>
      <c r="H29" s="18" t="s">
        <v>585</v>
      </c>
      <c r="I29" s="19" t="s">
        <v>536</v>
      </c>
      <c r="J29" s="26" t="s">
        <v>537</v>
      </c>
      <c r="K29" s="26"/>
      <c r="L29" s="17" t="e">
        <f aca="false">VLOOKUP(M29,#ref!!$E$1:$F$2,2,0)</f>
        <v>#VALUE!</v>
      </c>
      <c r="M29" s="21" t="s">
        <v>25</v>
      </c>
      <c r="N29" s="22" t="e">
        <f aca="false">(#ref!!$E$5-#ref!!O24)/365.25</f>
        <v>#VALUE!</v>
      </c>
      <c r="O29" s="23" t="s">
        <v>586</v>
      </c>
      <c r="P29" s="18" t="n">
        <v>6915826610</v>
      </c>
      <c r="Q29" s="18" t="s">
        <v>587</v>
      </c>
      <c r="R29" s="24"/>
      <c r="S29" s="18" t="n">
        <v>31997284413</v>
      </c>
      <c r="T29" s="18" t="s">
        <v>588</v>
      </c>
      <c r="U29" s="24"/>
    </row>
    <row collapsed="false" customFormat="false" customHeight="false" hidden="false" ht="17.65" outlineLevel="0" r="30">
      <c r="A30" s="13" t="n">
        <v>115</v>
      </c>
      <c r="B30" s="28" t="n">
        <v>0.375</v>
      </c>
      <c r="C30" s="28" t="n">
        <v>12.4388888888889</v>
      </c>
      <c r="D30" s="28" t="n">
        <f aca="false">C30-B30</f>
        <v>12.0638888888889</v>
      </c>
      <c r="E30" s="2" t="n">
        <v>27</v>
      </c>
      <c r="F30" s="16" t="n">
        <v>12</v>
      </c>
      <c r="G30" s="17" t="s">
        <v>589</v>
      </c>
      <c r="H30" s="18" t="s">
        <v>590</v>
      </c>
      <c r="I30" s="19" t="s">
        <v>536</v>
      </c>
      <c r="J30" s="26" t="s">
        <v>537</v>
      </c>
      <c r="K30" s="26"/>
      <c r="L30" s="17" t="e">
        <f aca="false">VLOOKUP(M30,#ref!!$E$1:$F$2,2,0)</f>
        <v>#VALUE!</v>
      </c>
      <c r="M30" s="21" t="s">
        <v>25</v>
      </c>
      <c r="N30" s="22" t="e">
        <f aca="false">(#ref!!$E$5-#ref!!O23)/365.25</f>
        <v>#VALUE!</v>
      </c>
      <c r="O30" s="23" t="s">
        <v>591</v>
      </c>
      <c r="P30" s="18" t="n">
        <v>8882510689</v>
      </c>
      <c r="Q30" s="18" t="s">
        <v>34</v>
      </c>
      <c r="R30" s="24"/>
      <c r="S30" s="18" t="s">
        <v>592</v>
      </c>
      <c r="T30" s="18" t="s">
        <v>593</v>
      </c>
      <c r="U30" s="24"/>
    </row>
    <row collapsed="false" customFormat="false" customHeight="false" hidden="false" ht="17.65" outlineLevel="0" r="31">
      <c r="A31" s="13" t="n">
        <v>47</v>
      </c>
      <c r="B31" s="28" t="n">
        <v>0.375</v>
      </c>
      <c r="C31" s="28" t="n">
        <v>22.4583333333333</v>
      </c>
      <c r="D31" s="28" t="n">
        <f aca="false">C31-B31</f>
        <v>22.0833333333333</v>
      </c>
      <c r="E31" s="2" t="n">
        <v>48</v>
      </c>
      <c r="F31" s="16" t="n">
        <v>13</v>
      </c>
      <c r="G31" s="25" t="s">
        <v>594</v>
      </c>
      <c r="H31" s="24" t="s">
        <v>595</v>
      </c>
      <c r="I31" s="19" t="s">
        <v>536</v>
      </c>
      <c r="J31" s="26" t="s">
        <v>537</v>
      </c>
      <c r="K31" s="26"/>
      <c r="L31" s="17" t="e">
        <f aca="false">VLOOKUP(M31,#ref!!$E$1:$F$2,2,0)</f>
        <v>#VALUE!</v>
      </c>
      <c r="M31" s="24" t="s">
        <v>120</v>
      </c>
      <c r="N31" s="22" t="e">
        <f aca="false">(#ref!!$E$5-#ref!!O46)/365.25</f>
        <v>#VALUE!</v>
      </c>
      <c r="O31" s="25" t="s">
        <v>596</v>
      </c>
      <c r="P31" s="26" t="s">
        <v>597</v>
      </c>
      <c r="Q31" s="26" t="s">
        <v>598</v>
      </c>
      <c r="R31" s="24"/>
      <c r="S31" s="26" t="s">
        <v>599</v>
      </c>
      <c r="T31" s="26" t="s">
        <v>600</v>
      </c>
      <c r="U31" s="26"/>
    </row>
    <row collapsed="false" customFormat="false" customHeight="false" hidden="false" ht="17.65" outlineLevel="0" r="32">
      <c r="A32" s="13" t="n">
        <v>113</v>
      </c>
      <c r="B32" s="28" t="n">
        <v>0.375</v>
      </c>
      <c r="C32" s="28" t="n">
        <v>22.4583333333333</v>
      </c>
      <c r="D32" s="28" t="n">
        <f aca="false">C32-B32</f>
        <v>22.0833333333333</v>
      </c>
      <c r="E32" s="2" t="n">
        <v>49</v>
      </c>
      <c r="F32" s="16" t="n">
        <v>14</v>
      </c>
      <c r="G32" s="25" t="s">
        <v>601</v>
      </c>
      <c r="H32" s="24" t="s">
        <v>602</v>
      </c>
      <c r="I32" s="19" t="s">
        <v>536</v>
      </c>
      <c r="J32" s="26" t="s">
        <v>537</v>
      </c>
      <c r="K32" s="26"/>
      <c r="L32" s="17" t="e">
        <f aca="false">VLOOKUP(M32,#ref!!$E$1:$F$2,2,0)</f>
        <v>#VALUE!</v>
      </c>
      <c r="M32" s="24" t="s">
        <v>120</v>
      </c>
      <c r="N32" s="22" t="e">
        <f aca="false">(#ref!!$E$5-#ref!!O45)/365.25</f>
        <v>#VALUE!</v>
      </c>
      <c r="O32" s="25" t="s">
        <v>603</v>
      </c>
      <c r="P32" s="26" t="s">
        <v>604</v>
      </c>
      <c r="Q32" s="26" t="s">
        <v>220</v>
      </c>
      <c r="R32" s="24"/>
      <c r="S32" s="26" t="s">
        <v>605</v>
      </c>
      <c r="T32" s="26" t="s">
        <v>606</v>
      </c>
      <c r="U32" s="26"/>
    </row>
    <row collapsed="false" customFormat="false" customHeight="false" hidden="false" ht="17.65" outlineLevel="0" r="33">
      <c r="A33" s="13" t="n">
        <v>103</v>
      </c>
      <c r="B33" s="28" t="n">
        <v>0.375</v>
      </c>
      <c r="C33" s="28" t="n">
        <v>24.4388888888889</v>
      </c>
      <c r="D33" s="28" t="n">
        <f aca="false">C33-B33</f>
        <v>24.0638888888889</v>
      </c>
      <c r="E33" s="2" t="n">
        <v>51</v>
      </c>
      <c r="F33" s="16" t="n">
        <v>15</v>
      </c>
      <c r="G33" s="25" t="s">
        <v>607</v>
      </c>
      <c r="H33" s="24" t="s">
        <v>608</v>
      </c>
      <c r="I33" s="19" t="s">
        <v>536</v>
      </c>
      <c r="J33" s="26" t="s">
        <v>537</v>
      </c>
      <c r="K33" s="26"/>
      <c r="L33" s="17" t="e">
        <f aca="false">VLOOKUP(M33,#ref!!$E$1:$F$2,2,0)</f>
        <v>#VALUE!</v>
      </c>
      <c r="M33" s="24" t="s">
        <v>120</v>
      </c>
      <c r="N33" s="22" t="e">
        <f aca="false">(#ref!!$E$5-#ref!!O47)/365.25</f>
        <v>#VALUE!</v>
      </c>
      <c r="O33" s="25" t="s">
        <v>609</v>
      </c>
      <c r="P33" s="26" t="s">
        <v>610</v>
      </c>
      <c r="Q33" s="26" t="s">
        <v>611</v>
      </c>
      <c r="R33" s="24"/>
      <c r="S33" s="26" t="s">
        <v>612</v>
      </c>
      <c r="T33" s="26" t="s">
        <v>613</v>
      </c>
      <c r="U33" s="26"/>
    </row>
    <row collapsed="false" customFormat="false" customHeight="false" hidden="false" ht="17.65" outlineLevel="0" r="34">
      <c r="A34" s="13" t="n">
        <v>6</v>
      </c>
      <c r="B34" s="28" t="n">
        <v>0.375</v>
      </c>
      <c r="C34" s="28" t="n">
        <v>12.4583333333333</v>
      </c>
      <c r="D34" s="28" t="n">
        <f aca="false">C34-B34</f>
        <v>12.0833333333333</v>
      </c>
      <c r="E34" s="2" t="n">
        <v>28</v>
      </c>
      <c r="F34" s="16" t="n">
        <v>1</v>
      </c>
      <c r="G34" s="17" t="s">
        <v>614</v>
      </c>
      <c r="H34" s="18" t="s">
        <v>615</v>
      </c>
      <c r="I34" s="19" t="s">
        <v>616</v>
      </c>
      <c r="J34" s="26" t="s">
        <v>617</v>
      </c>
      <c r="K34" s="26"/>
      <c r="L34" s="17" t="e">
        <f aca="false">VLOOKUP(M34,#ref!!$E$1:$F$2,2,0)</f>
        <v>#VALUE!</v>
      </c>
      <c r="M34" s="21" t="s">
        <v>25</v>
      </c>
      <c r="N34" s="22" t="e">
        <f aca="false">(#ref!!$E$5-#ref!!O25)/365.25</f>
        <v>#VALUE!</v>
      </c>
      <c r="O34" s="23" t="s">
        <v>618</v>
      </c>
      <c r="P34" s="18" t="n">
        <v>3772906613</v>
      </c>
      <c r="Q34" s="18" t="s">
        <v>619</v>
      </c>
      <c r="R34" s="24"/>
      <c r="S34" s="18" t="s">
        <v>620</v>
      </c>
      <c r="T34" s="18" t="s">
        <v>621</v>
      </c>
      <c r="U34" s="24"/>
    </row>
    <row collapsed="false" customFormat="false" customHeight="false" hidden="false" ht="17.65" outlineLevel="0" r="35">
      <c r="A35" s="13" t="n">
        <v>17</v>
      </c>
      <c r="B35" s="28" t="n">
        <v>0.375</v>
      </c>
      <c r="C35" s="28" t="n">
        <v>12.4583333333333</v>
      </c>
      <c r="D35" s="28" t="n">
        <f aca="false">C35-B35</f>
        <v>12.0833333333333</v>
      </c>
      <c r="E35" s="2" t="n">
        <v>29</v>
      </c>
      <c r="F35" s="16" t="n">
        <v>2</v>
      </c>
      <c r="G35" s="17" t="s">
        <v>622</v>
      </c>
      <c r="H35" s="18" t="s">
        <v>623</v>
      </c>
      <c r="I35" s="19" t="s">
        <v>616</v>
      </c>
      <c r="J35" s="26" t="s">
        <v>617</v>
      </c>
      <c r="K35" s="26"/>
      <c r="L35" s="17" t="e">
        <f aca="false">VLOOKUP(M35,#ref!!$E$1:$F$2,2,0)</f>
        <v>#VALUE!</v>
      </c>
      <c r="M35" s="21" t="s">
        <v>25</v>
      </c>
      <c r="N35" s="22" t="e">
        <f aca="false">(#ref!!$E$5-#ref!!O26)/365.25</f>
        <v>#VALUE!</v>
      </c>
      <c r="O35" s="23" t="s">
        <v>624</v>
      </c>
      <c r="P35" s="18" t="n">
        <v>85635308600</v>
      </c>
      <c r="Q35" s="18" t="s">
        <v>34</v>
      </c>
      <c r="R35" s="24"/>
      <c r="S35" s="18" t="n">
        <v>998784223</v>
      </c>
      <c r="T35" s="18" t="s">
        <v>625</v>
      </c>
      <c r="U35" s="24"/>
    </row>
    <row collapsed="false" customFormat="false" customHeight="false" hidden="false" ht="17.65" outlineLevel="0" r="36">
      <c r="A36" s="13" t="n">
        <v>30</v>
      </c>
      <c r="B36" s="28" t="n">
        <v>0.375</v>
      </c>
      <c r="C36" s="28" t="n">
        <v>14.4361111111111</v>
      </c>
      <c r="D36" s="28" t="n">
        <f aca="false">C36-B36</f>
        <v>14.0611111111111</v>
      </c>
      <c r="E36" s="2" t="n">
        <v>30</v>
      </c>
      <c r="F36" s="16" t="n">
        <v>3</v>
      </c>
      <c r="G36" s="17" t="s">
        <v>626</v>
      </c>
      <c r="H36" s="18" t="s">
        <v>627</v>
      </c>
      <c r="I36" s="19" t="s">
        <v>616</v>
      </c>
      <c r="J36" s="26" t="s">
        <v>617</v>
      </c>
      <c r="K36" s="26"/>
      <c r="L36" s="17" t="e">
        <f aca="false">VLOOKUP(M36,#ref!!$E$1:$F$2,2,0)</f>
        <v>#VALUE!</v>
      </c>
      <c r="M36" s="21" t="s">
        <v>25</v>
      </c>
      <c r="N36" s="22" t="e">
        <f aca="false">(#ref!!$E$5-#ref!!O28)/365.25</f>
        <v>#VALUE!</v>
      </c>
      <c r="O36" s="23" t="s">
        <v>628</v>
      </c>
      <c r="P36" s="18" t="n">
        <v>77737555668</v>
      </c>
      <c r="Q36" s="18" t="s">
        <v>27</v>
      </c>
      <c r="R36" s="24"/>
      <c r="S36" s="18" t="s">
        <v>629</v>
      </c>
      <c r="T36" s="18" t="s">
        <v>630</v>
      </c>
      <c r="U36" s="24"/>
    </row>
    <row collapsed="false" customFormat="false" customHeight="false" hidden="false" ht="17.65" outlineLevel="0" r="37">
      <c r="A37" s="13" t="n">
        <v>21</v>
      </c>
      <c r="B37" s="28" t="n">
        <v>0.375</v>
      </c>
      <c r="C37" s="28" t="n">
        <v>14.4388888888889</v>
      </c>
      <c r="D37" s="28" t="n">
        <f aca="false">C37-B37</f>
        <v>14.0638888888889</v>
      </c>
      <c r="E37" s="2" t="n">
        <v>31</v>
      </c>
      <c r="F37" s="16" t="n">
        <v>4</v>
      </c>
      <c r="G37" s="17" t="s">
        <v>631</v>
      </c>
      <c r="H37" s="18" t="s">
        <v>632</v>
      </c>
      <c r="I37" s="19" t="s">
        <v>616</v>
      </c>
      <c r="J37" s="26" t="s">
        <v>617</v>
      </c>
      <c r="K37" s="26"/>
      <c r="L37" s="17" t="e">
        <f aca="false">VLOOKUP(M37,#ref!!$E$1:$F$2,2,0)</f>
        <v>#VALUE!</v>
      </c>
      <c r="M37" s="21" t="s">
        <v>25</v>
      </c>
      <c r="N37" s="22" t="e">
        <f aca="false">(#ref!!$E$5-#ref!!O27)/365.25</f>
        <v>#VALUE!</v>
      </c>
      <c r="O37" s="23" t="s">
        <v>633</v>
      </c>
      <c r="P37" s="18" t="n">
        <v>954038681</v>
      </c>
      <c r="Q37" s="18" t="s">
        <v>34</v>
      </c>
      <c r="R37" s="24"/>
      <c r="S37" s="18" t="s">
        <v>634</v>
      </c>
      <c r="T37" s="18" t="s">
        <v>635</v>
      </c>
      <c r="U37" s="24"/>
    </row>
    <row collapsed="false" customFormat="false" customHeight="false" hidden="false" ht="17.65" outlineLevel="0" r="38">
      <c r="A38" s="13" t="n">
        <v>36</v>
      </c>
      <c r="B38" s="28" t="n">
        <v>0.375</v>
      </c>
      <c r="C38" s="28" t="n">
        <v>14.4583333333333</v>
      </c>
      <c r="D38" s="28" t="n">
        <f aca="false">C38-B38</f>
        <v>14.0833333333333</v>
      </c>
      <c r="E38" s="2" t="n">
        <v>32</v>
      </c>
      <c r="F38" s="16" t="n">
        <v>5</v>
      </c>
      <c r="G38" s="17" t="s">
        <v>636</v>
      </c>
      <c r="H38" s="18" t="s">
        <v>637</v>
      </c>
      <c r="I38" s="19" t="s">
        <v>616</v>
      </c>
      <c r="J38" s="26" t="s">
        <v>617</v>
      </c>
      <c r="K38" s="26"/>
      <c r="L38" s="17" t="e">
        <f aca="false">VLOOKUP(M38,#ref!!$E$1:$F$2,2,0)</f>
        <v>#VALUE!</v>
      </c>
      <c r="M38" s="21" t="s">
        <v>25</v>
      </c>
      <c r="N38" s="22" t="e">
        <f aca="false">(#ref!!$E$5-#ref!!O29)/365.25</f>
        <v>#VALUE!</v>
      </c>
      <c r="O38" s="23" t="s">
        <v>638</v>
      </c>
      <c r="P38" s="18" t="n">
        <v>85159050604</v>
      </c>
      <c r="Q38" s="18" t="s">
        <v>34</v>
      </c>
      <c r="R38" s="24"/>
      <c r="S38" s="18" t="s">
        <v>639</v>
      </c>
      <c r="T38" s="18" t="s">
        <v>640</v>
      </c>
      <c r="U38" s="24"/>
    </row>
    <row collapsed="false" customFormat="false" customHeight="false" hidden="false" ht="17.65" outlineLevel="0" r="39">
      <c r="A39" s="13" t="n">
        <v>37</v>
      </c>
      <c r="B39" s="28" t="n">
        <v>0.375</v>
      </c>
      <c r="C39" s="28" t="n">
        <v>14.4583333333333</v>
      </c>
      <c r="D39" s="28" t="n">
        <f aca="false">C39-B39</f>
        <v>14.0833333333333</v>
      </c>
      <c r="E39" s="2" t="n">
        <v>33</v>
      </c>
      <c r="F39" s="16" t="n">
        <v>6</v>
      </c>
      <c r="G39" s="17" t="s">
        <v>641</v>
      </c>
      <c r="H39" s="18" t="s">
        <v>642</v>
      </c>
      <c r="I39" s="19" t="s">
        <v>616</v>
      </c>
      <c r="J39" s="26" t="s">
        <v>617</v>
      </c>
      <c r="K39" s="26"/>
      <c r="L39" s="17" t="e">
        <f aca="false">VLOOKUP(M39,#ref!!$E$1:$F$2,2,0)</f>
        <v>#VALUE!</v>
      </c>
      <c r="M39" s="21" t="s">
        <v>25</v>
      </c>
      <c r="N39" s="22" t="e">
        <f aca="false">(#ref!!$E$5-#ref!!O30)/365.25</f>
        <v>#VALUE!</v>
      </c>
      <c r="O39" s="23" t="s">
        <v>643</v>
      </c>
      <c r="P39" s="18" t="n">
        <v>5672017673</v>
      </c>
      <c r="Q39" s="18" t="s">
        <v>94</v>
      </c>
      <c r="R39" s="24"/>
      <c r="S39" s="18" t="n">
        <v>986991226</v>
      </c>
      <c r="T39" s="18" t="s">
        <v>644</v>
      </c>
      <c r="U39" s="24"/>
    </row>
    <row collapsed="false" customFormat="false" customHeight="false" hidden="false" ht="17.65" outlineLevel="0" r="40">
      <c r="A40" s="13" t="n">
        <v>92</v>
      </c>
      <c r="B40" s="28" t="n">
        <v>0.375</v>
      </c>
      <c r="C40" s="28" t="n">
        <v>16.4361111111111</v>
      </c>
      <c r="D40" s="28" t="n">
        <f aca="false">C40-B40</f>
        <v>16.0611111111111</v>
      </c>
      <c r="E40" s="2" t="n">
        <v>34</v>
      </c>
      <c r="F40" s="16" t="n">
        <v>7</v>
      </c>
      <c r="G40" s="17" t="s">
        <v>645</v>
      </c>
      <c r="H40" s="18" t="s">
        <v>646</v>
      </c>
      <c r="I40" s="19" t="s">
        <v>616</v>
      </c>
      <c r="J40" s="26" t="s">
        <v>617</v>
      </c>
      <c r="K40" s="26"/>
      <c r="L40" s="17" t="e">
        <f aca="false">VLOOKUP(M40,#ref!!$E$1:$F$2,2,0)</f>
        <v>#VALUE!</v>
      </c>
      <c r="M40" s="21" t="s">
        <v>25</v>
      </c>
      <c r="N40" s="22" t="e">
        <f aca="false">(#ref!!$E$5-#ref!!O32)/365.25</f>
        <v>#VALUE!</v>
      </c>
      <c r="O40" s="23" t="s">
        <v>647</v>
      </c>
      <c r="P40" s="18" t="n">
        <v>5230030640</v>
      </c>
      <c r="Q40" s="18" t="s">
        <v>648</v>
      </c>
      <c r="R40" s="24"/>
      <c r="S40" s="18" t="n">
        <v>998040306</v>
      </c>
      <c r="T40" s="18" t="s">
        <v>649</v>
      </c>
      <c r="U40" s="24"/>
    </row>
    <row collapsed="false" customFormat="false" customHeight="false" hidden="false" ht="17.65" outlineLevel="0" r="41">
      <c r="A41" s="13" t="n">
        <v>59</v>
      </c>
      <c r="B41" s="28" t="n">
        <v>0.375</v>
      </c>
      <c r="C41" s="28" t="n">
        <v>16.4388888888889</v>
      </c>
      <c r="D41" s="28" t="n">
        <f aca="false">C41-B41</f>
        <v>16.0638888888889</v>
      </c>
      <c r="E41" s="2" t="n">
        <v>35</v>
      </c>
      <c r="F41" s="16" t="n">
        <v>8</v>
      </c>
      <c r="G41" s="17" t="s">
        <v>650</v>
      </c>
      <c r="H41" s="18" t="s">
        <v>651</v>
      </c>
      <c r="I41" s="19" t="s">
        <v>616</v>
      </c>
      <c r="J41" s="26" t="s">
        <v>617</v>
      </c>
      <c r="K41" s="26"/>
      <c r="L41" s="17" t="e">
        <f aca="false">VLOOKUP(M41,#ref!!$E$1:$F$2,2,0)</f>
        <v>#VALUE!</v>
      </c>
      <c r="M41" s="21" t="s">
        <v>25</v>
      </c>
      <c r="N41" s="22" t="e">
        <f aca="false">(#ref!!$E$5-#ref!!O31)/365.25</f>
        <v>#VALUE!</v>
      </c>
      <c r="O41" s="23" t="s">
        <v>652</v>
      </c>
      <c r="P41" s="18" t="n">
        <v>3971940641</v>
      </c>
      <c r="Q41" s="18" t="s">
        <v>94</v>
      </c>
      <c r="R41" s="24"/>
      <c r="S41" s="18" t="s">
        <v>653</v>
      </c>
      <c r="T41" s="18" t="s">
        <v>654</v>
      </c>
      <c r="U41" s="24"/>
    </row>
    <row collapsed="false" customFormat="false" customHeight="false" hidden="false" ht="17.65" outlineLevel="0" r="42">
      <c r="A42" s="13" t="n">
        <v>93</v>
      </c>
      <c r="B42" s="28" t="n">
        <v>0.375</v>
      </c>
      <c r="C42" s="28" t="n">
        <v>16.4583333333333</v>
      </c>
      <c r="D42" s="28" t="n">
        <f aca="false">C42-B42</f>
        <v>16.0833333333333</v>
      </c>
      <c r="E42" s="2" t="n">
        <v>36</v>
      </c>
      <c r="F42" s="16" t="n">
        <v>9</v>
      </c>
      <c r="G42" s="17" t="s">
        <v>655</v>
      </c>
      <c r="H42" s="18" t="s">
        <v>656</v>
      </c>
      <c r="I42" s="19" t="s">
        <v>616</v>
      </c>
      <c r="J42" s="26" t="s">
        <v>617</v>
      </c>
      <c r="K42" s="26"/>
      <c r="L42" s="17" t="e">
        <f aca="false">VLOOKUP(M42,#ref!!$E$1:$F$2,2,0)</f>
        <v>#VALUE!</v>
      </c>
      <c r="M42" s="21" t="s">
        <v>25</v>
      </c>
      <c r="N42" s="22" t="e">
        <f aca="false">(#ref!!$E$5-#ref!!O33)/365.25</f>
        <v>#VALUE!</v>
      </c>
      <c r="O42" s="23" t="s">
        <v>657</v>
      </c>
      <c r="P42" s="18" t="n">
        <v>5348335606</v>
      </c>
      <c r="Q42" s="18" t="s">
        <v>94</v>
      </c>
      <c r="R42" s="24"/>
      <c r="S42" s="18" t="n">
        <v>31971732764</v>
      </c>
      <c r="T42" s="18" t="s">
        <v>658</v>
      </c>
      <c r="U42" s="24"/>
    </row>
    <row collapsed="false" customFormat="false" customHeight="false" hidden="false" ht="17.65" outlineLevel="0" r="43">
      <c r="A43" s="13" t="n">
        <v>97</v>
      </c>
      <c r="B43" s="28" t="n">
        <v>0.375</v>
      </c>
      <c r="C43" s="28" t="n">
        <v>16.4583333333333</v>
      </c>
      <c r="D43" s="28" t="n">
        <f aca="false">C43-B43</f>
        <v>16.0833333333333</v>
      </c>
      <c r="E43" s="2" t="n">
        <v>37</v>
      </c>
      <c r="F43" s="16" t="n">
        <v>10</v>
      </c>
      <c r="G43" s="17" t="s">
        <v>659</v>
      </c>
      <c r="H43" s="18" t="s">
        <v>660</v>
      </c>
      <c r="I43" s="19" t="s">
        <v>616</v>
      </c>
      <c r="J43" s="26" t="s">
        <v>617</v>
      </c>
      <c r="K43" s="26"/>
      <c r="L43" s="17" t="e">
        <f aca="false">VLOOKUP(M43,#ref!!$E$1:$F$2,2,0)</f>
        <v>#VALUE!</v>
      </c>
      <c r="M43" s="21" t="s">
        <v>25</v>
      </c>
      <c r="N43" s="22" t="e">
        <f aca="false">(#ref!!$E$5-#ref!!O34)/365.25</f>
        <v>#VALUE!</v>
      </c>
      <c r="O43" s="23" t="s">
        <v>661</v>
      </c>
      <c r="P43" s="18" t="n">
        <v>4350651659</v>
      </c>
      <c r="Q43" s="18" t="s">
        <v>662</v>
      </c>
      <c r="R43" s="24"/>
      <c r="S43" s="18" t="s">
        <v>663</v>
      </c>
      <c r="T43" s="18" t="s">
        <v>664</v>
      </c>
      <c r="U43" s="24"/>
    </row>
    <row collapsed="false" customFormat="false" customHeight="false" hidden="false" ht="17.65" outlineLevel="0" r="44">
      <c r="A44" s="13" t="n">
        <v>114</v>
      </c>
      <c r="B44" s="28" t="n">
        <v>0.375</v>
      </c>
      <c r="C44" s="28" t="n">
        <v>18.4388888888889</v>
      </c>
      <c r="D44" s="28" t="n">
        <f aca="false">C44-B44</f>
        <v>18.0638888888889</v>
      </c>
      <c r="E44" s="2" t="n">
        <v>39</v>
      </c>
      <c r="F44" s="16" t="n">
        <v>11</v>
      </c>
      <c r="G44" s="17" t="s">
        <v>665</v>
      </c>
      <c r="H44" s="18" t="s">
        <v>666</v>
      </c>
      <c r="I44" s="19" t="s">
        <v>616</v>
      </c>
      <c r="J44" s="26" t="s">
        <v>617</v>
      </c>
      <c r="K44" s="26"/>
      <c r="L44" s="17" t="e">
        <f aca="false">VLOOKUP(M44,#ref!!$E$1:$F$2,2,0)</f>
        <v>#VALUE!</v>
      </c>
      <c r="M44" s="21" t="s">
        <v>25</v>
      </c>
      <c r="N44" s="22" t="e">
        <f aca="false">(#ref!!$E$5-#ref!!O35)/365.25</f>
        <v>#VALUE!</v>
      </c>
      <c r="O44" s="23" t="s">
        <v>667</v>
      </c>
      <c r="P44" s="18" t="n">
        <v>2803383683</v>
      </c>
      <c r="Q44" s="18" t="s">
        <v>668</v>
      </c>
      <c r="R44" s="24"/>
      <c r="S44" s="18" t="s">
        <v>669</v>
      </c>
      <c r="T44" s="18" t="s">
        <v>670</v>
      </c>
      <c r="U44" s="24"/>
    </row>
    <row collapsed="false" customFormat="false" customHeight="false" hidden="false" ht="17.65" outlineLevel="0" r="45">
      <c r="A45" s="13" t="n">
        <v>108</v>
      </c>
      <c r="B45" s="28" t="n">
        <v>0.375</v>
      </c>
      <c r="C45" s="28" t="n">
        <v>24.4361111111111</v>
      </c>
      <c r="D45" s="28" t="n">
        <f aca="false">C45-B45</f>
        <v>24.0611111111111</v>
      </c>
      <c r="E45" s="2" t="n">
        <v>50</v>
      </c>
      <c r="F45" s="16" t="n">
        <v>12</v>
      </c>
      <c r="G45" s="25" t="s">
        <v>671</v>
      </c>
      <c r="H45" s="24" t="s">
        <v>672</v>
      </c>
      <c r="I45" s="19" t="s">
        <v>616</v>
      </c>
      <c r="J45" s="26" t="s">
        <v>617</v>
      </c>
      <c r="K45" s="26"/>
      <c r="L45" s="17" t="e">
        <f aca="false">VLOOKUP(M45,#ref!!$E$1:$F$2,2,0)</f>
        <v>#VALUE!</v>
      </c>
      <c r="M45" s="24" t="s">
        <v>120</v>
      </c>
      <c r="N45" s="22" t="e">
        <f aca="false">(#ref!!$E$5-#ref!!O48)/365.25</f>
        <v>#VALUE!</v>
      </c>
      <c r="O45" s="25" t="s">
        <v>673</v>
      </c>
      <c r="P45" s="26" t="s">
        <v>674</v>
      </c>
      <c r="Q45" s="26" t="s">
        <v>675</v>
      </c>
      <c r="R45" s="24"/>
      <c r="S45" s="26" t="s">
        <v>676</v>
      </c>
      <c r="T45" s="26" t="s">
        <v>677</v>
      </c>
      <c r="U45" s="26" t="s">
        <v>678</v>
      </c>
    </row>
    <row collapsed="false" customFormat="false" customHeight="false" hidden="false" ht="17.65" outlineLevel="0" r="46">
      <c r="A46" s="13" t="n">
        <v>12</v>
      </c>
      <c r="B46" s="28" t="n">
        <v>0.375</v>
      </c>
      <c r="C46" s="28" t="n">
        <v>24.4583333333333</v>
      </c>
      <c r="D46" s="28" t="n">
        <f aca="false">C46-B46</f>
        <v>24.0833333333333</v>
      </c>
      <c r="E46" s="2" t="n">
        <v>52</v>
      </c>
      <c r="F46" s="16" t="n">
        <v>13</v>
      </c>
      <c r="G46" s="25" t="s">
        <v>679</v>
      </c>
      <c r="H46" s="24" t="s">
        <v>680</v>
      </c>
      <c r="I46" s="19" t="s">
        <v>616</v>
      </c>
      <c r="J46" s="26" t="s">
        <v>617</v>
      </c>
      <c r="K46" s="26"/>
      <c r="L46" s="17" t="e">
        <f aca="false">VLOOKUP(M46,#ref!!$E$1:$F$2,2,0)</f>
        <v>#VALUE!</v>
      </c>
      <c r="M46" s="24" t="s">
        <v>120</v>
      </c>
      <c r="N46" s="22" t="e">
        <f aca="false">(#ref!!$E$5-#ref!!O50)/365.25</f>
        <v>#VALUE!</v>
      </c>
      <c r="O46" s="25" t="s">
        <v>681</v>
      </c>
      <c r="P46" s="26" t="s">
        <v>682</v>
      </c>
      <c r="Q46" s="26" t="s">
        <v>361</v>
      </c>
      <c r="R46" s="24"/>
      <c r="S46" s="26" t="s">
        <v>683</v>
      </c>
      <c r="T46" s="26" t="s">
        <v>684</v>
      </c>
      <c r="U46" s="26" t="s">
        <v>685</v>
      </c>
    </row>
    <row collapsed="false" customFormat="false" customHeight="false" hidden="false" ht="17.65" outlineLevel="0" r="47">
      <c r="A47" s="13" t="n">
        <v>62</v>
      </c>
      <c r="B47" s="28" t="n">
        <v>0.375</v>
      </c>
      <c r="C47" s="28" t="n">
        <v>24.4583333333333</v>
      </c>
      <c r="D47" s="28" t="n">
        <f aca="false">C47-B47</f>
        <v>24.0833333333333</v>
      </c>
      <c r="E47" s="2" t="n">
        <v>53</v>
      </c>
      <c r="F47" s="16" t="n">
        <v>14</v>
      </c>
      <c r="G47" s="25" t="s">
        <v>686</v>
      </c>
      <c r="H47" s="24" t="s">
        <v>687</v>
      </c>
      <c r="I47" s="19" t="s">
        <v>616</v>
      </c>
      <c r="J47" s="26" t="s">
        <v>617</v>
      </c>
      <c r="K47" s="26"/>
      <c r="L47" s="17" t="e">
        <f aca="false">VLOOKUP(M47,#ref!!$E$1:$F$2,2,0)</f>
        <v>#VALUE!</v>
      </c>
      <c r="M47" s="24" t="s">
        <v>120</v>
      </c>
      <c r="N47" s="22" t="e">
        <f aca="false">(#ref!!$E$5-#ref!!O49)/365.25</f>
        <v>#VALUE!</v>
      </c>
      <c r="O47" s="25" t="s">
        <v>688</v>
      </c>
      <c r="P47" s="26" t="s">
        <v>689</v>
      </c>
      <c r="Q47" s="26" t="s">
        <v>34</v>
      </c>
      <c r="R47" s="24"/>
      <c r="S47" s="26" t="s">
        <v>690</v>
      </c>
      <c r="T47" s="26" t="s">
        <v>691</v>
      </c>
      <c r="U47" s="26" t="s">
        <v>692</v>
      </c>
    </row>
    <row collapsed="false" customFormat="false" customHeight="false" hidden="false" ht="17.65" outlineLevel="0" r="48">
      <c r="A48" s="13" t="n">
        <v>39</v>
      </c>
      <c r="B48" s="28" t="n">
        <v>0.375</v>
      </c>
      <c r="C48" s="28" t="n">
        <v>26.4361111111111</v>
      </c>
      <c r="D48" s="28" t="n">
        <f aca="false">C48-B48</f>
        <v>26.0611111111111</v>
      </c>
      <c r="E48" s="2" t="n">
        <v>54</v>
      </c>
      <c r="F48" s="16" t="n">
        <v>15</v>
      </c>
      <c r="G48" s="25" t="s">
        <v>693</v>
      </c>
      <c r="H48" s="24" t="s">
        <v>694</v>
      </c>
      <c r="I48" s="19" t="s">
        <v>616</v>
      </c>
      <c r="J48" s="26" t="s">
        <v>617</v>
      </c>
      <c r="K48" s="26"/>
      <c r="L48" s="17" t="e">
        <f aca="false">VLOOKUP(M48,#ref!!$E$1:$F$2,2,0)</f>
        <v>#VALUE!</v>
      </c>
      <c r="M48" s="24" t="s">
        <v>120</v>
      </c>
      <c r="N48" s="22" t="e">
        <f aca="false">(#ref!!$E$5-#ref!!O52)/365.25</f>
        <v>#VALUE!</v>
      </c>
      <c r="O48" s="25" t="s">
        <v>695</v>
      </c>
      <c r="P48" s="26" t="s">
        <v>696</v>
      </c>
      <c r="Q48" s="26" t="s">
        <v>697</v>
      </c>
      <c r="R48" s="24"/>
      <c r="S48" s="26" t="s">
        <v>698</v>
      </c>
      <c r="T48" s="26" t="s">
        <v>699</v>
      </c>
      <c r="U48" s="26" t="s">
        <v>700</v>
      </c>
    </row>
    <row collapsed="false" customFormat="false" customHeight="false" hidden="false" ht="17.65" outlineLevel="0" r="49">
      <c r="A49" s="13" t="n">
        <v>100</v>
      </c>
      <c r="B49" s="28" t="n">
        <v>0.375</v>
      </c>
      <c r="C49" s="28" t="n">
        <v>26.4388888888889</v>
      </c>
      <c r="D49" s="28" t="n">
        <f aca="false">C49-B49</f>
        <v>26.0638888888889</v>
      </c>
      <c r="E49" s="2" t="n">
        <v>55</v>
      </c>
      <c r="F49" s="16" t="n">
        <v>16</v>
      </c>
      <c r="G49" s="25" t="s">
        <v>701</v>
      </c>
      <c r="H49" s="24" t="s">
        <v>702</v>
      </c>
      <c r="I49" s="19" t="s">
        <v>616</v>
      </c>
      <c r="J49" s="26" t="s">
        <v>617</v>
      </c>
      <c r="K49" s="26"/>
      <c r="L49" s="17" t="e">
        <f aca="false">VLOOKUP(M49,#ref!!$E$1:$F$2,2,0)</f>
        <v>#VALUE!</v>
      </c>
      <c r="M49" s="24" t="s">
        <v>120</v>
      </c>
      <c r="N49" s="22" t="e">
        <f aca="false">(#ref!!$E$5-#ref!!O51)/365.25</f>
        <v>#VALUE!</v>
      </c>
      <c r="O49" s="25" t="s">
        <v>703</v>
      </c>
      <c r="P49" s="26" t="s">
        <v>704</v>
      </c>
      <c r="Q49" s="26" t="s">
        <v>705</v>
      </c>
      <c r="R49" s="24"/>
      <c r="S49" s="26" t="s">
        <v>706</v>
      </c>
      <c r="T49" s="26" t="s">
        <v>707</v>
      </c>
      <c r="U49" s="26" t="s">
        <v>708</v>
      </c>
    </row>
    <row collapsed="false" customFormat="false" customHeight="false" hidden="false" ht="17.65" outlineLevel="0" r="50">
      <c r="A50" s="13" t="n">
        <v>110</v>
      </c>
      <c r="B50" s="28" t="n">
        <v>0.375</v>
      </c>
      <c r="C50" s="28" t="n">
        <v>26.4583333333333</v>
      </c>
      <c r="D50" s="28" t="n">
        <f aca="false">C50-B50</f>
        <v>26.0833333333333</v>
      </c>
      <c r="E50" s="2" t="n">
        <v>56</v>
      </c>
      <c r="F50" s="16" t="n">
        <v>17</v>
      </c>
      <c r="G50" s="25" t="s">
        <v>709</v>
      </c>
      <c r="H50" s="24" t="s">
        <v>710</v>
      </c>
      <c r="I50" s="19" t="s">
        <v>616</v>
      </c>
      <c r="J50" s="26" t="s">
        <v>617</v>
      </c>
      <c r="K50" s="26"/>
      <c r="L50" s="17" t="e">
        <f aca="false">VLOOKUP(M50,#ref!!$E$1:$F$2,2,0)</f>
        <v>#VALUE!</v>
      </c>
      <c r="M50" s="24" t="s">
        <v>120</v>
      </c>
      <c r="N50" s="22" t="e">
        <f aca="false">(#ref!!$E$5-#ref!!O54)/365.25</f>
        <v>#VALUE!</v>
      </c>
      <c r="O50" s="25" t="s">
        <v>711</v>
      </c>
      <c r="P50" s="26" t="s">
        <v>712</v>
      </c>
      <c r="Q50" s="26" t="s">
        <v>713</v>
      </c>
      <c r="R50" s="24"/>
      <c r="S50" s="26" t="s">
        <v>714</v>
      </c>
      <c r="T50" s="26" t="s">
        <v>715</v>
      </c>
      <c r="U50" s="26" t="s">
        <v>716</v>
      </c>
    </row>
    <row collapsed="false" customFormat="false" customHeight="false" hidden="false" ht="17.65" outlineLevel="0" r="51">
      <c r="A51" s="13" t="n">
        <v>123</v>
      </c>
      <c r="B51" s="28" t="n">
        <v>0.375</v>
      </c>
      <c r="C51" s="28" t="n">
        <v>26.4583333333333</v>
      </c>
      <c r="D51" s="28" t="n">
        <f aca="false">C51-B51</f>
        <v>26.0833333333333</v>
      </c>
      <c r="E51" s="2" t="n">
        <v>57</v>
      </c>
      <c r="F51" s="16" t="n">
        <v>18</v>
      </c>
      <c r="G51" s="25" t="s">
        <v>717</v>
      </c>
      <c r="H51" s="24" t="s">
        <v>718</v>
      </c>
      <c r="I51" s="19" t="s">
        <v>616</v>
      </c>
      <c r="J51" s="26" t="s">
        <v>617</v>
      </c>
      <c r="K51" s="26"/>
      <c r="L51" s="17" t="e">
        <f aca="false">VLOOKUP(M51,#ref!!$E$1:$F$2,2,0)</f>
        <v>#VALUE!</v>
      </c>
      <c r="M51" s="24" t="s">
        <v>120</v>
      </c>
      <c r="N51" s="22" t="e">
        <f aca="false">(#ref!!$E$5-#ref!!O53)/365.25</f>
        <v>#VALUE!</v>
      </c>
      <c r="O51" s="25" t="s">
        <v>719</v>
      </c>
      <c r="P51" s="26" t="s">
        <v>720</v>
      </c>
      <c r="Q51" s="26" t="s">
        <v>721</v>
      </c>
      <c r="R51" s="24"/>
      <c r="S51" s="26" t="s">
        <v>722</v>
      </c>
      <c r="T51" s="26" t="s">
        <v>723</v>
      </c>
      <c r="U51" s="26"/>
    </row>
    <row collapsed="false" customFormat="false" customHeight="false" hidden="false" ht="17.65" outlineLevel="0" r="52">
      <c r="A52" s="13" t="n">
        <v>50</v>
      </c>
      <c r="B52" s="28" t="n">
        <v>0.375</v>
      </c>
      <c r="C52" s="28" t="n">
        <v>28.4361111111111</v>
      </c>
      <c r="D52" s="28" t="n">
        <f aca="false">C52-B52</f>
        <v>28.0611111111111</v>
      </c>
      <c r="E52" s="2" t="n">
        <v>58</v>
      </c>
      <c r="F52" s="16" t="n">
        <v>19</v>
      </c>
      <c r="G52" s="25" t="s">
        <v>724</v>
      </c>
      <c r="H52" s="24" t="s">
        <v>725</v>
      </c>
      <c r="I52" s="19" t="s">
        <v>616</v>
      </c>
      <c r="J52" s="26" t="s">
        <v>617</v>
      </c>
      <c r="K52" s="26"/>
      <c r="L52" s="17" t="e">
        <f aca="false">VLOOKUP(M52,#ref!!$E$1:$F$2,2,0)</f>
        <v>#VALUE!</v>
      </c>
      <c r="M52" s="24" t="s">
        <v>120</v>
      </c>
      <c r="N52" s="22" t="e">
        <f aca="false">(#ref!!$E$5-#ref!!O56)/365.25</f>
        <v>#VALUE!</v>
      </c>
      <c r="O52" s="25" t="s">
        <v>695</v>
      </c>
      <c r="P52" s="26" t="s">
        <v>726</v>
      </c>
      <c r="Q52" s="26" t="s">
        <v>727</v>
      </c>
      <c r="R52" s="24"/>
      <c r="S52" s="26" t="s">
        <v>728</v>
      </c>
      <c r="T52" s="26" t="s">
        <v>729</v>
      </c>
      <c r="U52" s="26" t="s">
        <v>730</v>
      </c>
    </row>
    <row collapsed="false" customFormat="false" customHeight="false" hidden="false" ht="17.65" outlineLevel="0" r="53">
      <c r="A53" s="13" t="n">
        <v>4</v>
      </c>
      <c r="B53" s="28" t="n">
        <v>0.375</v>
      </c>
      <c r="C53" s="28" t="n">
        <v>28.4388888888889</v>
      </c>
      <c r="D53" s="28" t="n">
        <f aca="false">C53-B53</f>
        <v>28.0638888888889</v>
      </c>
      <c r="E53" s="2" t="n">
        <v>59</v>
      </c>
      <c r="F53" s="16" t="n">
        <v>20</v>
      </c>
      <c r="G53" s="25" t="s">
        <v>731</v>
      </c>
      <c r="H53" s="24" t="s">
        <v>732</v>
      </c>
      <c r="I53" s="19" t="s">
        <v>616</v>
      </c>
      <c r="J53" s="26" t="s">
        <v>617</v>
      </c>
      <c r="K53" s="26"/>
      <c r="L53" s="17" t="e">
        <f aca="false">VLOOKUP(M53,#ref!!$E$1:$F$2,2,0)</f>
        <v>#VALUE!</v>
      </c>
      <c r="M53" s="24" t="s">
        <v>120</v>
      </c>
      <c r="N53" s="22" t="e">
        <f aca="false">(#ref!!$E$5-#ref!!O55)/365.25</f>
        <v>#VALUE!</v>
      </c>
      <c r="O53" s="25" t="s">
        <v>733</v>
      </c>
      <c r="P53" s="26" t="s">
        <v>734</v>
      </c>
      <c r="Q53" s="26" t="s">
        <v>735</v>
      </c>
      <c r="R53" s="24"/>
      <c r="S53" s="26" t="s">
        <v>736</v>
      </c>
      <c r="T53" s="26" t="s">
        <v>737</v>
      </c>
      <c r="U53" s="26" t="s">
        <v>738</v>
      </c>
    </row>
    <row collapsed="false" customFormat="false" customHeight="false" hidden="false" ht="17.65" outlineLevel="0" r="54">
      <c r="A54" s="13" t="n">
        <v>26</v>
      </c>
      <c r="B54" s="28" t="n">
        <v>0.375</v>
      </c>
      <c r="C54" s="28" t="n">
        <v>18.4361111111111</v>
      </c>
      <c r="D54" s="28" t="n">
        <f aca="false">C54-B54</f>
        <v>18.0611111111111</v>
      </c>
      <c r="E54" s="2" t="n">
        <v>38</v>
      </c>
      <c r="F54" s="16" t="n">
        <v>1</v>
      </c>
      <c r="G54" s="17" t="s">
        <v>739</v>
      </c>
      <c r="H54" s="18" t="s">
        <v>740</v>
      </c>
      <c r="I54" s="19" t="s">
        <v>741</v>
      </c>
      <c r="J54" s="26" t="s">
        <v>742</v>
      </c>
      <c r="K54" s="26"/>
      <c r="L54" s="17" t="e">
        <f aca="false">VLOOKUP(M54,#ref!!$E$1:$F$2,2,0)</f>
        <v>#VALUE!</v>
      </c>
      <c r="M54" s="21" t="s">
        <v>25</v>
      </c>
      <c r="N54" s="22" t="e">
        <f aca="false">(#ref!!$E$5-#ref!!O36)/365.25</f>
        <v>#VALUE!</v>
      </c>
      <c r="O54" s="23" t="s">
        <v>743</v>
      </c>
      <c r="P54" s="18" t="n">
        <v>3488898601</v>
      </c>
      <c r="Q54" s="18" t="s">
        <v>744</v>
      </c>
      <c r="R54" s="24"/>
      <c r="S54" s="18" t="n">
        <v>3121036000</v>
      </c>
      <c r="T54" s="18" t="s">
        <v>745</v>
      </c>
      <c r="U54" s="24"/>
    </row>
    <row collapsed="false" customFormat="false" customHeight="false" hidden="false" ht="17.65" outlineLevel="0" r="55">
      <c r="A55" s="13" t="n">
        <v>28</v>
      </c>
      <c r="B55" s="28" t="n">
        <v>0.375</v>
      </c>
      <c r="C55" s="28" t="n">
        <v>18.4583333333333</v>
      </c>
      <c r="D55" s="28" t="n">
        <f aca="false">C55-B55</f>
        <v>18.0833333333333</v>
      </c>
      <c r="E55" s="2" t="n">
        <v>40</v>
      </c>
      <c r="F55" s="16" t="n">
        <v>2</v>
      </c>
      <c r="G55" s="17" t="s">
        <v>746</v>
      </c>
      <c r="H55" s="18" t="s">
        <v>747</v>
      </c>
      <c r="I55" s="19" t="s">
        <v>741</v>
      </c>
      <c r="J55" s="26" t="s">
        <v>742</v>
      </c>
      <c r="K55" s="26"/>
      <c r="L55" s="17" t="e">
        <f aca="false">VLOOKUP(M55,#ref!!$E$1:$F$2,2,0)</f>
        <v>#VALUE!</v>
      </c>
      <c r="M55" s="21" t="s">
        <v>25</v>
      </c>
      <c r="N55" s="22" t="e">
        <f aca="false">(#ref!!$E$5-#ref!!O37)/365.25</f>
        <v>#VALUE!</v>
      </c>
      <c r="O55" s="23" t="s">
        <v>748</v>
      </c>
      <c r="P55" s="18" t="n">
        <v>7055486602</v>
      </c>
      <c r="Q55" s="18" t="s">
        <v>213</v>
      </c>
      <c r="R55" s="24"/>
      <c r="S55" s="18" t="s">
        <v>749</v>
      </c>
      <c r="T55" s="18" t="s">
        <v>750</v>
      </c>
      <c r="U55" s="24"/>
    </row>
    <row collapsed="false" customFormat="false" customHeight="false" hidden="false" ht="17.65" outlineLevel="0" r="56">
      <c r="A56" s="13" t="n">
        <v>75</v>
      </c>
      <c r="B56" s="28" t="n">
        <v>0.375</v>
      </c>
      <c r="C56" s="28" t="n">
        <v>18.4583333333333</v>
      </c>
      <c r="D56" s="28" t="n">
        <f aca="false">C56-B56</f>
        <v>18.0833333333333</v>
      </c>
      <c r="E56" s="2" t="n">
        <v>41</v>
      </c>
      <c r="F56" s="16" t="n">
        <v>3</v>
      </c>
      <c r="G56" s="17" t="s">
        <v>751</v>
      </c>
      <c r="H56" s="18" t="s">
        <v>752</v>
      </c>
      <c r="I56" s="19" t="s">
        <v>741</v>
      </c>
      <c r="J56" s="26" t="s">
        <v>742</v>
      </c>
      <c r="K56" s="26"/>
      <c r="L56" s="17" t="e">
        <f aca="false">VLOOKUP(M56,#ref!!$E$1:$F$2,2,0)</f>
        <v>#VALUE!</v>
      </c>
      <c r="M56" s="21" t="s">
        <v>25</v>
      </c>
      <c r="N56" s="22" t="e">
        <f aca="false">(#ref!!$E$5-#ref!!O38)/365.25</f>
        <v>#VALUE!</v>
      </c>
      <c r="O56" s="23" t="s">
        <v>753</v>
      </c>
      <c r="P56" s="18" t="n">
        <v>6754338601</v>
      </c>
      <c r="Q56" s="18" t="s">
        <v>548</v>
      </c>
      <c r="R56" s="24"/>
      <c r="S56" s="18" t="n">
        <v>987633845</v>
      </c>
      <c r="T56" s="18" t="s">
        <v>754</v>
      </c>
      <c r="U56" s="24"/>
    </row>
    <row collapsed="false" customFormat="false" customHeight="false" hidden="false" ht="17.65" outlineLevel="0" r="57">
      <c r="A57" s="13" t="n">
        <v>27</v>
      </c>
      <c r="B57" s="28" t="n">
        <v>0.375</v>
      </c>
      <c r="C57" s="28" t="n">
        <v>28.4583333333333</v>
      </c>
      <c r="D57" s="28" t="n">
        <f aca="false">C57-B57</f>
        <v>28.0833333333333</v>
      </c>
      <c r="E57" s="2" t="n">
        <v>60</v>
      </c>
      <c r="F57" s="16" t="n">
        <v>4</v>
      </c>
      <c r="G57" s="25" t="s">
        <v>755</v>
      </c>
      <c r="H57" s="24" t="s">
        <v>756</v>
      </c>
      <c r="I57" s="19" t="s">
        <v>741</v>
      </c>
      <c r="J57" s="26" t="s">
        <v>742</v>
      </c>
      <c r="K57" s="26"/>
      <c r="L57" s="17" t="e">
        <f aca="false">VLOOKUP(M57,#ref!!$E$1:$F$2,2,0)</f>
        <v>#VALUE!</v>
      </c>
      <c r="M57" s="24" t="s">
        <v>120</v>
      </c>
      <c r="N57" s="22" t="e">
        <f aca="false">(#ref!!$E$5-#ref!!O57)/365.25</f>
        <v>#VALUE!</v>
      </c>
      <c r="O57" s="25" t="s">
        <v>743</v>
      </c>
      <c r="P57" s="26" t="s">
        <v>757</v>
      </c>
      <c r="Q57" s="26" t="s">
        <v>34</v>
      </c>
      <c r="R57" s="24"/>
      <c r="S57" s="26" t="s">
        <v>758</v>
      </c>
      <c r="T57" s="26" t="s">
        <v>745</v>
      </c>
      <c r="U57" s="26"/>
    </row>
    <row collapsed="false" customFormat="false" customHeight="false" hidden="false" ht="17.65" outlineLevel="0" r="58">
      <c r="A58" s="13" t="n">
        <v>122</v>
      </c>
      <c r="B58" s="28" t="n">
        <v>0.375</v>
      </c>
      <c r="C58" s="28" t="n">
        <v>28.4583333333333</v>
      </c>
      <c r="D58" s="28" t="n">
        <f aca="false">C58-B58</f>
        <v>28.0833333333333</v>
      </c>
      <c r="E58" s="2" t="n">
        <v>61</v>
      </c>
      <c r="F58" s="16" t="n">
        <v>5</v>
      </c>
      <c r="G58" s="25" t="s">
        <v>759</v>
      </c>
      <c r="H58" s="24" t="s">
        <v>760</v>
      </c>
      <c r="I58" s="19" t="s">
        <v>741</v>
      </c>
      <c r="J58" s="26" t="s">
        <v>742</v>
      </c>
      <c r="K58" s="26"/>
      <c r="L58" s="17" t="e">
        <f aca="false">VLOOKUP(M58,#ref!!$E$1:$F$2,2,0)</f>
        <v>#VALUE!</v>
      </c>
      <c r="M58" s="24" t="s">
        <v>120</v>
      </c>
      <c r="N58" s="22" t="e">
        <f aca="false">(#ref!!$E$5-#ref!!O58)/365.25</f>
        <v>#VALUE!</v>
      </c>
      <c r="O58" s="25" t="s">
        <v>761</v>
      </c>
      <c r="P58" s="26" t="s">
        <v>762</v>
      </c>
      <c r="Q58" s="26" t="s">
        <v>763</v>
      </c>
      <c r="R58" s="24"/>
      <c r="S58" s="26" t="s">
        <v>764</v>
      </c>
      <c r="T58" s="26" t="s">
        <v>765</v>
      </c>
      <c r="U58" s="26"/>
    </row>
    <row collapsed="false" customFormat="false" customHeight="false" hidden="false" ht="17.65" outlineLevel="0" r="59">
      <c r="A59" s="13" t="n">
        <v>111</v>
      </c>
      <c r="B59" s="28" t="n">
        <v>0.375</v>
      </c>
      <c r="C59" s="28" t="n">
        <v>62.4361111111111</v>
      </c>
      <c r="D59" s="28" t="n">
        <f aca="false">C59-B59</f>
        <v>62.0611111111111</v>
      </c>
      <c r="F59" s="16" t="n">
        <v>1</v>
      </c>
      <c r="G59" s="17" t="s">
        <v>766</v>
      </c>
      <c r="H59" s="18" t="s">
        <v>767</v>
      </c>
      <c r="I59" s="19" t="s">
        <v>768</v>
      </c>
      <c r="J59" s="20" t="s">
        <v>769</v>
      </c>
      <c r="K59" s="20"/>
      <c r="L59" s="17" t="e">
        <f aca="false">VLOOKUP(M59,#ref!!$E$1:$F$2,2,0)</f>
        <v>#VALUE!</v>
      </c>
      <c r="M59" s="21" t="s">
        <v>70</v>
      </c>
      <c r="N59" s="22" t="e">
        <f aca="false">(#ref!!$E$5-#ref!!O60)/365.25</f>
        <v>#VALUE!</v>
      </c>
      <c r="O59" s="23" t="s">
        <v>770</v>
      </c>
      <c r="P59" s="18" t="n">
        <v>7650447650</v>
      </c>
      <c r="Q59" s="18" t="s">
        <v>771</v>
      </c>
      <c r="R59" s="24"/>
      <c r="S59" s="18" t="s">
        <v>772</v>
      </c>
      <c r="T59" s="18" t="s">
        <v>773</v>
      </c>
      <c r="U59" s="24"/>
    </row>
    <row collapsed="false" customFormat="false" customHeight="false" hidden="false" ht="17.65" outlineLevel="0" r="60">
      <c r="A60" s="13" t="n">
        <v>31</v>
      </c>
      <c r="B60" s="28" t="n">
        <v>0.375</v>
      </c>
      <c r="C60" s="28" t="n">
        <v>62.4388888888889</v>
      </c>
      <c r="D60" s="28" t="n">
        <f aca="false">C60-B60</f>
        <v>62.0638888888889</v>
      </c>
      <c r="F60" s="16" t="n">
        <v>2</v>
      </c>
      <c r="G60" s="17" t="s">
        <v>774</v>
      </c>
      <c r="H60" s="18" t="s">
        <v>775</v>
      </c>
      <c r="I60" s="19" t="s">
        <v>768</v>
      </c>
      <c r="J60" s="20" t="s">
        <v>769</v>
      </c>
      <c r="K60" s="20"/>
      <c r="L60" s="17" t="e">
        <f aca="false">VLOOKUP(M60,#ref!!$E$1:$F$2,2,0)</f>
        <v>#VALUE!</v>
      </c>
      <c r="M60" s="21" t="s">
        <v>25</v>
      </c>
      <c r="N60" s="22" t="e">
        <f aca="false">(#ref!!$E$5-#ref!!O59)/365.25</f>
        <v>#VALUE!</v>
      </c>
      <c r="O60" s="23" t="s">
        <v>776</v>
      </c>
      <c r="P60" s="18" t="n">
        <v>128216670</v>
      </c>
      <c r="Q60" s="18" t="s">
        <v>771</v>
      </c>
      <c r="R60" s="24"/>
      <c r="S60" s="18" t="s">
        <v>777</v>
      </c>
      <c r="T60" s="18" t="s">
        <v>778</v>
      </c>
      <c r="U60" s="2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7" activeCellId="0" pane="topLeft" sqref="A7"/>
    </sheetView>
  </sheetViews>
  <sheetFormatPr defaultRowHeight="16"/>
  <cols>
    <col collapsed="false" hidden="false" max="1" min="1" style="0" width="87.8"/>
    <col collapsed="false" hidden="false" max="2" min="2" style="4" width="11.3720930232558"/>
    <col collapsed="false" hidden="false" max="1025" min="3" style="0" width="8.66511627906977"/>
  </cols>
  <sheetData>
    <row collapsed="false" customFormat="false" customHeight="false" hidden="false" ht="16" outlineLevel="0" r="1">
      <c r="A1" s="29" t="s">
        <v>434</v>
      </c>
      <c r="B1" s="4" t="n">
        <v>10</v>
      </c>
      <c r="E1" s="0" t="s">
        <v>25</v>
      </c>
      <c r="F1" s="4" t="n">
        <v>1</v>
      </c>
    </row>
    <row collapsed="false" customFormat="false" customHeight="false" hidden="false" ht="16" outlineLevel="0" r="2">
      <c r="A2" s="20" t="s">
        <v>440</v>
      </c>
      <c r="B2" s="4" t="n">
        <v>11</v>
      </c>
      <c r="E2" s="0" t="s">
        <v>70</v>
      </c>
      <c r="F2" s="4" t="n">
        <v>2</v>
      </c>
    </row>
    <row collapsed="false" customFormat="false" customHeight="false" hidden="false" ht="16" outlineLevel="0" r="3">
      <c r="A3" s="20" t="s">
        <v>448</v>
      </c>
      <c r="B3" s="4" t="n">
        <v>12</v>
      </c>
    </row>
    <row collapsed="false" customFormat="false" customHeight="false" hidden="false" ht="16" outlineLevel="0" r="4">
      <c r="A4" s="26" t="s">
        <v>469</v>
      </c>
      <c r="B4" s="4" t="n">
        <v>13</v>
      </c>
    </row>
    <row collapsed="false" customFormat="false" customHeight="false" hidden="false" ht="16" outlineLevel="0" r="5">
      <c r="A5" s="26" t="s">
        <v>537</v>
      </c>
      <c r="B5" s="4" t="n">
        <v>14</v>
      </c>
      <c r="E5" s="30" t="n">
        <v>43100</v>
      </c>
    </row>
    <row collapsed="false" customFormat="false" customHeight="false" hidden="false" ht="16" outlineLevel="0" r="6">
      <c r="A6" s="26" t="s">
        <v>617</v>
      </c>
      <c r="B6" s="4" t="n">
        <v>15</v>
      </c>
    </row>
    <row collapsed="false" customFormat="false" customHeight="false" hidden="false" ht="16" outlineLevel="0" r="7">
      <c r="A7" s="26" t="s">
        <v>742</v>
      </c>
      <c r="B7" s="4" t="n">
        <v>16</v>
      </c>
    </row>
    <row collapsed="false" customFormat="false" customHeight="false" hidden="false" ht="16" outlineLevel="0" r="8">
      <c r="A8" s="26" t="s">
        <v>522</v>
      </c>
      <c r="B8" s="4" t="n">
        <v>17</v>
      </c>
    </row>
    <row collapsed="false" customFormat="false" customHeight="false" hidden="false" ht="16" outlineLevel="0" r="9">
      <c r="A9" s="20" t="s">
        <v>24</v>
      </c>
      <c r="B9" s="4" t="n">
        <v>18</v>
      </c>
    </row>
    <row collapsed="false" customFormat="false" customHeight="false" hidden="false" ht="16" outlineLevel="0" r="10">
      <c r="A10" s="20" t="s">
        <v>61</v>
      </c>
      <c r="B10" s="4" t="n">
        <v>19</v>
      </c>
    </row>
    <row collapsed="false" customFormat="false" customHeight="false" hidden="false" ht="16" outlineLevel="0" r="11">
      <c r="A11" s="20" t="s">
        <v>69</v>
      </c>
      <c r="B11" s="4" t="n">
        <v>20</v>
      </c>
    </row>
    <row collapsed="false" customFormat="false" customHeight="false" hidden="false" ht="16" outlineLevel="0" r="12">
      <c r="A12" s="26" t="s">
        <v>87</v>
      </c>
      <c r="B12" s="4" t="n">
        <v>21</v>
      </c>
    </row>
    <row collapsed="false" customFormat="false" customHeight="false" hidden="false" ht="16" outlineLevel="0" r="13">
      <c r="A13" s="26" t="s">
        <v>171</v>
      </c>
      <c r="B13" s="4" t="n">
        <v>22</v>
      </c>
    </row>
    <row collapsed="false" customFormat="false" customHeight="false" hidden="false" ht="16" outlineLevel="0" r="14">
      <c r="A14" s="26" t="s">
        <v>294</v>
      </c>
      <c r="B14" s="4" t="n">
        <v>23</v>
      </c>
    </row>
    <row collapsed="false" customFormat="false" customHeight="false" hidden="false" ht="16" outlineLevel="0" r="15">
      <c r="A15" s="26" t="s">
        <v>374</v>
      </c>
      <c r="B15" s="4" t="n">
        <v>24</v>
      </c>
    </row>
    <row collapsed="false" customFormat="false" customHeight="false" hidden="false" ht="16" outlineLevel="0" r="16">
      <c r="A16" s="26" t="s">
        <v>410</v>
      </c>
      <c r="B16" s="4" t="n">
        <v>25</v>
      </c>
    </row>
    <row collapsed="false" customFormat="false" customHeight="false" hidden="false" ht="16" outlineLevel="0" r="17">
      <c r="A17" s="26" t="s">
        <v>43</v>
      </c>
      <c r="B17" s="4" t="n">
        <v>26</v>
      </c>
    </row>
    <row collapsed="false" customFormat="false" customHeight="false" hidden="false" ht="16" outlineLevel="0" r="18">
      <c r="A18" s="26" t="s">
        <v>77</v>
      </c>
      <c r="B18" s="4" t="n">
        <v>27</v>
      </c>
    </row>
    <row collapsed="false" customFormat="false" customHeight="false" hidden="false" ht="16" outlineLevel="0" r="19">
      <c r="A19" s="20" t="s">
        <v>769</v>
      </c>
      <c r="B19" s="4" t="n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</TotalTime>
  <Application>LibreOffice/4.0.3.3$Windows_x86 LibreOffice_project/0eaa50a932c8f2199a615e1eb30f7ac74279539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2017-10-01T20:19:47.00Z</dcterms:created>
  <dc:creator>Usuário do Microsoft Office</dc:creator>
  <dc:language>pt</dc:language>
  <dcterms:modified xsi:type="dcterms:W3CDTF">2017-10-03T23:20:23.00Z</dcterms:modified>
  <cp:revision>5</cp:revision>
</cp:coreProperties>
</file>