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40" windowWidth="14355" windowHeight="5580" tabRatio="421" firstSheet="1" activeTab="1"/>
  </bookViews>
  <sheets>
    <sheet name="Lessons" sheetId="2" state="hidden" r:id="rId1"/>
    <sheet name="Summary" sheetId="13" r:id="rId2"/>
    <sheet name="SOW" sheetId="1" r:id="rId3"/>
  </sheets>
  <definedNames>
    <definedName name="Data_validation">OFFSET(Lessons!$A$2,0,0,COUNTA(Lessons!$A:$A)-1,1)</definedName>
    <definedName name="_xlnm.Print_Area" localSheetId="2">SOW!$A$2:$F$165</definedName>
    <definedName name="_xlnm.Print_Titles" localSheetId="2">SOW!$1:$1</definedName>
    <definedName name="Scheme_Lessons">Lessons!$C$1:$I$124</definedName>
    <definedName name="Topics">Lessons!$C$2:$C$124</definedName>
    <definedName name="Topics_Remain">Lessons!$B$2:$B$140</definedName>
    <definedName name="Topics_Remain_No_Blanks">Lessons!$A$2:$A$140</definedName>
  </definedNames>
  <calcPr calcId="145621"/>
</workbook>
</file>

<file path=xl/calcChain.xml><?xml version="1.0" encoding="utf-8"?>
<calcChain xmlns="http://schemas.openxmlformats.org/spreadsheetml/2006/main">
  <c r="C99" i="1" l="1"/>
  <c r="D99" i="1"/>
  <c r="E99" i="1"/>
  <c r="F99" i="1"/>
  <c r="C88" i="1"/>
  <c r="D88" i="1"/>
  <c r="E88" i="1"/>
  <c r="F88" i="1"/>
  <c r="C89" i="1"/>
  <c r="D89" i="1"/>
  <c r="E89" i="1"/>
  <c r="F89" i="1"/>
  <c r="C90" i="1"/>
  <c r="D90" i="1"/>
  <c r="E90" i="1"/>
  <c r="F90" i="1"/>
  <c r="C91" i="1"/>
  <c r="D91" i="1"/>
  <c r="E91" i="1"/>
  <c r="F91" i="1"/>
  <c r="C92" i="1"/>
  <c r="D92" i="1"/>
  <c r="E92" i="1"/>
  <c r="F92" i="1"/>
  <c r="C93" i="1"/>
  <c r="D93" i="1"/>
  <c r="E93" i="1"/>
  <c r="F93" i="1"/>
  <c r="C94" i="1"/>
  <c r="D94" i="1"/>
  <c r="E94" i="1"/>
  <c r="F94" i="1"/>
  <c r="C95" i="1"/>
  <c r="D95" i="1"/>
  <c r="E95" i="1"/>
  <c r="F95" i="1"/>
  <c r="C96" i="1"/>
  <c r="D96" i="1"/>
  <c r="E96" i="1"/>
  <c r="F96" i="1"/>
  <c r="C97" i="1"/>
  <c r="D97" i="1"/>
  <c r="E97" i="1"/>
  <c r="F97" i="1"/>
  <c r="C98" i="1"/>
  <c r="D98" i="1"/>
  <c r="E98" i="1"/>
  <c r="F98" i="1"/>
  <c r="D87" i="1"/>
  <c r="E87" i="1"/>
  <c r="F87" i="1"/>
  <c r="C87" i="1"/>
  <c r="C57" i="1" l="1"/>
  <c r="D57" i="1"/>
  <c r="E57" i="1"/>
  <c r="C102" i="1" l="1"/>
  <c r="D102" i="1"/>
  <c r="E102" i="1"/>
  <c r="C103" i="1"/>
  <c r="D103" i="1"/>
  <c r="E103" i="1"/>
  <c r="C104" i="1"/>
  <c r="D104" i="1"/>
  <c r="E104" i="1"/>
  <c r="C105" i="1"/>
  <c r="D105" i="1"/>
  <c r="E105" i="1"/>
  <c r="C106" i="1"/>
  <c r="D106" i="1"/>
  <c r="E106" i="1"/>
  <c r="C107" i="1"/>
  <c r="D107" i="1"/>
  <c r="E107" i="1"/>
  <c r="C108" i="1"/>
  <c r="D108" i="1"/>
  <c r="E108" i="1"/>
  <c r="C109" i="1"/>
  <c r="D109" i="1"/>
  <c r="E109" i="1"/>
  <c r="C110" i="1"/>
  <c r="D110" i="1"/>
  <c r="E110" i="1"/>
  <c r="C111" i="1"/>
  <c r="D111" i="1"/>
  <c r="E111" i="1"/>
  <c r="C112" i="1"/>
  <c r="D112" i="1"/>
  <c r="E112" i="1"/>
  <c r="C113" i="1"/>
  <c r="D113" i="1"/>
  <c r="E113" i="1"/>
  <c r="C114" i="1"/>
  <c r="D114" i="1"/>
  <c r="E114" i="1"/>
  <c r="C115" i="1"/>
  <c r="D115" i="1"/>
  <c r="E115" i="1"/>
  <c r="C116" i="1"/>
  <c r="D116" i="1"/>
  <c r="E116" i="1"/>
  <c r="C84" i="1"/>
  <c r="D84" i="1"/>
  <c r="C85" i="1"/>
  <c r="D85" i="1"/>
  <c r="C86" i="1"/>
  <c r="D86" i="1"/>
  <c r="C71" i="1"/>
  <c r="D71" i="1"/>
  <c r="E71" i="1"/>
  <c r="C72" i="1"/>
  <c r="D72" i="1"/>
  <c r="E72" i="1"/>
  <c r="C73" i="1"/>
  <c r="D73" i="1"/>
  <c r="E73" i="1"/>
  <c r="C74" i="1"/>
  <c r="D74" i="1"/>
  <c r="E74" i="1"/>
  <c r="C75" i="1"/>
  <c r="D75" i="1"/>
  <c r="E75" i="1"/>
  <c r="C76" i="1"/>
  <c r="D76" i="1"/>
  <c r="E76" i="1"/>
  <c r="C77" i="1"/>
  <c r="D77" i="1"/>
  <c r="E77" i="1"/>
  <c r="C78" i="1"/>
  <c r="D78" i="1"/>
  <c r="E78" i="1"/>
  <c r="C79" i="1"/>
  <c r="D79" i="1"/>
  <c r="E79" i="1"/>
  <c r="C80" i="1"/>
  <c r="D80" i="1"/>
  <c r="E80" i="1"/>
  <c r="C81" i="1"/>
  <c r="D81" i="1"/>
  <c r="E81" i="1"/>
  <c r="E84" i="1"/>
  <c r="C54" i="1"/>
  <c r="D54" i="1"/>
  <c r="E54" i="1"/>
  <c r="C55" i="1"/>
  <c r="D55" i="1"/>
  <c r="E55" i="1"/>
  <c r="C56" i="1"/>
  <c r="D56" i="1"/>
  <c r="E56" i="1"/>
  <c r="C58" i="1"/>
  <c r="D58" i="1"/>
  <c r="E58" i="1"/>
  <c r="C59" i="1"/>
  <c r="D59" i="1"/>
  <c r="E59" i="1"/>
  <c r="C60" i="1"/>
  <c r="D60" i="1"/>
  <c r="E60" i="1"/>
  <c r="C61" i="1"/>
  <c r="D61" i="1"/>
  <c r="E61" i="1"/>
  <c r="C62" i="1"/>
  <c r="D62" i="1"/>
  <c r="E62" i="1"/>
  <c r="C63" i="1"/>
  <c r="D63" i="1"/>
  <c r="E63" i="1"/>
  <c r="C64" i="1"/>
  <c r="D64" i="1"/>
  <c r="E64" i="1"/>
  <c r="C65" i="1"/>
  <c r="D65" i="1"/>
  <c r="E65" i="1"/>
  <c r="C66" i="1"/>
  <c r="D66" i="1"/>
  <c r="E66" i="1"/>
  <c r="C67" i="1"/>
  <c r="D67" i="1"/>
  <c r="E67" i="1"/>
  <c r="C68" i="1"/>
  <c r="D68" i="1"/>
  <c r="E68" i="1"/>
  <c r="C38" i="1"/>
  <c r="D38" i="1"/>
  <c r="E38" i="1"/>
  <c r="C39" i="1"/>
  <c r="D39" i="1"/>
  <c r="E39" i="1"/>
  <c r="C40" i="1"/>
  <c r="D40" i="1"/>
  <c r="E40" i="1"/>
  <c r="C41" i="1"/>
  <c r="D41" i="1"/>
  <c r="E41" i="1"/>
  <c r="C42" i="1"/>
  <c r="D42" i="1"/>
  <c r="E42" i="1"/>
  <c r="C43" i="1"/>
  <c r="D43" i="1"/>
  <c r="E43" i="1"/>
  <c r="C44" i="1"/>
  <c r="D44" i="1"/>
  <c r="E44" i="1"/>
  <c r="C45" i="1"/>
  <c r="D45" i="1"/>
  <c r="E45" i="1"/>
  <c r="C46" i="1"/>
  <c r="D46" i="1"/>
  <c r="E46" i="1"/>
  <c r="C47" i="1"/>
  <c r="D47" i="1"/>
  <c r="E47" i="1"/>
  <c r="C48" i="1"/>
  <c r="D48" i="1"/>
  <c r="E48" i="1"/>
  <c r="C49" i="1"/>
  <c r="D49" i="1"/>
  <c r="E49" i="1"/>
  <c r="C50" i="1"/>
  <c r="D50" i="1"/>
  <c r="E50" i="1"/>
  <c r="C51" i="1"/>
  <c r="D51" i="1"/>
  <c r="E51" i="1"/>
  <c r="C21" i="1"/>
  <c r="D21" i="1"/>
  <c r="E21" i="1"/>
  <c r="C22" i="1"/>
  <c r="D22" i="1"/>
  <c r="E22" i="1"/>
  <c r="C23" i="1"/>
  <c r="D23" i="1"/>
  <c r="E23" i="1"/>
  <c r="C24" i="1"/>
  <c r="D24" i="1"/>
  <c r="E24" i="1"/>
  <c r="C25" i="1"/>
  <c r="D25" i="1"/>
  <c r="E25" i="1"/>
  <c r="C26" i="1"/>
  <c r="D26" i="1"/>
  <c r="E26" i="1"/>
  <c r="C27" i="1"/>
  <c r="D27" i="1"/>
  <c r="E27" i="1"/>
  <c r="C28" i="1"/>
  <c r="D28" i="1"/>
  <c r="E28" i="1"/>
  <c r="C29" i="1"/>
  <c r="D29" i="1"/>
  <c r="E29" i="1"/>
  <c r="C30" i="1"/>
  <c r="D30" i="1"/>
  <c r="E30" i="1"/>
  <c r="C31" i="1"/>
  <c r="D31" i="1"/>
  <c r="E31" i="1"/>
  <c r="C32" i="1"/>
  <c r="D32" i="1"/>
  <c r="E32" i="1"/>
  <c r="C33" i="1"/>
  <c r="D33" i="1"/>
  <c r="E33" i="1"/>
  <c r="C34" i="1"/>
  <c r="D34" i="1"/>
  <c r="E34" i="1"/>
  <c r="C35" i="1"/>
  <c r="D35" i="1"/>
  <c r="E35" i="1"/>
  <c r="C4" i="1"/>
  <c r="D4" i="1"/>
  <c r="E4" i="1"/>
  <c r="C5" i="1"/>
  <c r="D5" i="1"/>
  <c r="E5" i="1"/>
  <c r="C6" i="1"/>
  <c r="D6" i="1"/>
  <c r="E6" i="1"/>
  <c r="C7" i="1"/>
  <c r="D7" i="1"/>
  <c r="E7" i="1"/>
  <c r="C8" i="1"/>
  <c r="D8" i="1"/>
  <c r="E8" i="1"/>
  <c r="C9" i="1"/>
  <c r="D9" i="1"/>
  <c r="E9" i="1"/>
  <c r="C10" i="1"/>
  <c r="D10" i="1"/>
  <c r="E10" i="1"/>
  <c r="C11" i="1"/>
  <c r="D11" i="1"/>
  <c r="E11" i="1"/>
  <c r="C12" i="1"/>
  <c r="D12" i="1"/>
  <c r="E12" i="1"/>
  <c r="C13" i="1"/>
  <c r="D13" i="1"/>
  <c r="E13" i="1"/>
  <c r="C14" i="1"/>
  <c r="D14" i="1"/>
  <c r="E14" i="1"/>
  <c r="C15" i="1"/>
  <c r="D15" i="1"/>
  <c r="E15" i="1"/>
  <c r="C16" i="1"/>
  <c r="D16" i="1"/>
  <c r="E16" i="1"/>
  <c r="C17" i="1"/>
  <c r="D17" i="1"/>
  <c r="E17" i="1"/>
  <c r="C18" i="1"/>
  <c r="D18" i="1"/>
  <c r="E18" i="1"/>
  <c r="E145" i="1"/>
  <c r="C3" i="1"/>
  <c r="D3" i="1"/>
  <c r="E3" i="1"/>
  <c r="C20" i="1"/>
  <c r="D20" i="1"/>
  <c r="E20" i="1"/>
  <c r="C37" i="1"/>
  <c r="D37" i="1"/>
  <c r="E37" i="1"/>
  <c r="C53" i="1"/>
  <c r="D53" i="1"/>
  <c r="E53" i="1"/>
  <c r="B68" i="1"/>
  <c r="C70" i="1"/>
  <c r="D70" i="1"/>
  <c r="E70" i="1"/>
  <c r="C83" i="1"/>
  <c r="D83" i="1"/>
  <c r="B98" i="1"/>
  <c r="B99" i="1"/>
  <c r="C101" i="1"/>
  <c r="D101" i="1"/>
  <c r="E101" i="1"/>
  <c r="C118" i="1"/>
  <c r="D118" i="1"/>
  <c r="E118" i="1"/>
  <c r="C119" i="1"/>
  <c r="D119" i="1"/>
  <c r="E119" i="1"/>
  <c r="C120" i="1"/>
  <c r="D120" i="1"/>
  <c r="E120" i="1"/>
  <c r="C121" i="1"/>
  <c r="D121" i="1"/>
  <c r="E121" i="1"/>
  <c r="C122" i="1"/>
  <c r="D122" i="1"/>
  <c r="E122" i="1"/>
  <c r="C123" i="1"/>
  <c r="D123" i="1"/>
  <c r="E123" i="1"/>
  <c r="C124" i="1"/>
  <c r="D124" i="1"/>
  <c r="E124" i="1"/>
  <c r="C125" i="1"/>
  <c r="D125" i="1"/>
  <c r="E125" i="1"/>
  <c r="C126" i="1"/>
  <c r="D126" i="1"/>
  <c r="E126" i="1"/>
  <c r="C127" i="1"/>
  <c r="D127" i="1"/>
  <c r="C128" i="1"/>
  <c r="D128" i="1"/>
  <c r="E128" i="1"/>
  <c r="C129" i="1"/>
  <c r="D129" i="1"/>
  <c r="E129" i="1"/>
  <c r="C130" i="1"/>
  <c r="D130" i="1"/>
  <c r="E130" i="1"/>
  <c r="C131" i="1"/>
  <c r="D131" i="1"/>
  <c r="E131" i="1"/>
  <c r="C132" i="1"/>
  <c r="D132" i="1"/>
  <c r="E132" i="1"/>
  <c r="C133" i="1"/>
  <c r="D133" i="1"/>
  <c r="E133" i="1"/>
  <c r="C135" i="1"/>
  <c r="D135" i="1"/>
  <c r="E135" i="1"/>
  <c r="C136" i="1"/>
  <c r="D136" i="1"/>
  <c r="E136" i="1"/>
  <c r="C137" i="1"/>
  <c r="D137" i="1"/>
  <c r="E137" i="1"/>
  <c r="C138" i="1"/>
  <c r="D138" i="1"/>
  <c r="E138" i="1"/>
  <c r="C139" i="1"/>
  <c r="D139" i="1"/>
  <c r="E139" i="1"/>
  <c r="C140" i="1"/>
  <c r="D140" i="1"/>
  <c r="C141" i="1"/>
  <c r="D141" i="1"/>
  <c r="D142" i="1"/>
  <c r="E142" i="1"/>
  <c r="C143" i="1"/>
  <c r="D143" i="1"/>
  <c r="E143" i="1"/>
  <c r="C144" i="1"/>
  <c r="D144" i="1"/>
  <c r="C145" i="1"/>
  <c r="D145" i="1"/>
  <c r="C146" i="1"/>
  <c r="D146" i="1"/>
  <c r="C147" i="1"/>
  <c r="D147" i="1"/>
  <c r="E147" i="1"/>
  <c r="C148" i="1"/>
  <c r="D148" i="1"/>
  <c r="E148" i="1"/>
  <c r="C149" i="1"/>
  <c r="D149" i="1"/>
  <c r="E149" i="1"/>
  <c r="C151" i="1"/>
  <c r="D151" i="1"/>
  <c r="E151" i="1"/>
  <c r="C152" i="1"/>
  <c r="D152" i="1"/>
  <c r="E152" i="1"/>
  <c r="C153" i="1"/>
  <c r="D153" i="1"/>
  <c r="E153" i="1"/>
  <c r="C154" i="1"/>
  <c r="D154" i="1"/>
  <c r="E154" i="1"/>
  <c r="C155" i="1"/>
  <c r="D155" i="1"/>
  <c r="E155" i="1"/>
  <c r="C156" i="1"/>
  <c r="D156" i="1"/>
  <c r="E156" i="1"/>
  <c r="C157" i="1"/>
  <c r="D157" i="1"/>
  <c r="E157" i="1"/>
  <c r="C158" i="1"/>
  <c r="D158" i="1"/>
  <c r="E158" i="1"/>
  <c r="C159" i="1"/>
  <c r="D159" i="1"/>
  <c r="E159" i="1"/>
  <c r="C160" i="1"/>
  <c r="D160" i="1"/>
  <c r="E160" i="1"/>
  <c r="C161" i="1"/>
  <c r="D161" i="1"/>
  <c r="E161" i="1"/>
  <c r="C162" i="1"/>
  <c r="D162" i="1"/>
  <c r="E162" i="1"/>
  <c r="C163" i="1"/>
  <c r="D163" i="1"/>
  <c r="E163" i="1"/>
  <c r="C164" i="1"/>
  <c r="D164" i="1"/>
  <c r="E164" i="1"/>
  <c r="C165" i="1"/>
  <c r="D165" i="1"/>
  <c r="E165" i="1"/>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2" i="2"/>
  <c r="C126" i="2"/>
  <c r="C127" i="2"/>
  <c r="C128" i="2"/>
  <c r="C129" i="2"/>
  <c r="C130" i="2"/>
  <c r="C131" i="2"/>
  <c r="C132" i="2"/>
  <c r="C133" i="2"/>
  <c r="C134" i="2"/>
  <c r="C135" i="2"/>
  <c r="C136" i="2"/>
  <c r="C137" i="2"/>
  <c r="C138" i="2"/>
  <c r="C139" i="2"/>
  <c r="C140" i="2"/>
  <c r="C125" i="2"/>
  <c r="C2" i="2"/>
  <c r="A3" i="2" a="1"/>
  <c r="A34" i="2" a="1"/>
  <c r="A66" i="2" a="1"/>
  <c r="A100" i="2" a="1"/>
  <c r="A125" i="2" a="1"/>
  <c r="A5" i="2" a="1"/>
  <c r="A37" i="2" a="1"/>
  <c r="A69" i="2" a="1"/>
  <c r="A99" i="2" a="1"/>
  <c r="A12" i="2" a="1"/>
  <c r="A44" i="2" a="1"/>
  <c r="A76" i="2" a="1"/>
  <c r="A110" i="2" a="1"/>
  <c r="A130" i="2" a="1"/>
  <c r="A15" i="2" a="1"/>
  <c r="A47" i="2" a="1"/>
  <c r="A79" i="2" a="1"/>
  <c r="A109" i="2" a="1"/>
  <c r="A30" i="2" a="1"/>
  <c r="A62" i="2" a="1"/>
  <c r="A96" i="2" a="1"/>
  <c r="A123" i="2" a="1"/>
  <c r="A139" i="2" a="1"/>
  <c r="A33" i="2" a="1"/>
  <c r="A65" i="2" a="1"/>
  <c r="A95" i="2" a="1"/>
  <c r="A8" i="2" a="1"/>
  <c r="A40" i="2" a="1"/>
  <c r="A72" i="2" a="1"/>
  <c r="A106" i="2" a="1"/>
  <c r="A128" i="2" a="1"/>
  <c r="A11" i="2" a="1"/>
  <c r="A43" i="2" a="1"/>
  <c r="A75" i="2" a="1"/>
  <c r="A105" i="2" a="1"/>
  <c r="A134" i="2" a="1"/>
  <c r="A55" i="2" a="1"/>
  <c r="A6" i="2" a="1"/>
  <c r="A70" i="2" a="1"/>
  <c r="A127" i="2" a="1"/>
  <c r="A41" i="2" a="1"/>
  <c r="A103" i="2" a="1"/>
  <c r="A48" i="2" a="1"/>
  <c r="A114" i="2" a="1"/>
  <c r="A19" i="2" a="1"/>
  <c r="A83" i="2" a="1"/>
  <c r="A10" i="2" a="1"/>
  <c r="A42" i="2" a="1"/>
  <c r="A74" i="2" a="1"/>
  <c r="A108" i="2" a="1"/>
  <c r="A129" i="2" a="1"/>
  <c r="A13" i="2" a="1"/>
  <c r="A45" i="2" a="1"/>
  <c r="A77" i="2" a="1"/>
  <c r="A107" i="2" a="1"/>
  <c r="A20" i="2" a="1"/>
  <c r="A52" i="2" a="1"/>
  <c r="A84" i="2" a="1"/>
  <c r="A118" i="2" a="1"/>
  <c r="A7" i="2" a="1"/>
  <c r="A71" i="2" a="1"/>
  <c r="A22" i="2" a="1"/>
  <c r="A88" i="2" a="1"/>
  <c r="A135" i="2" a="1"/>
  <c r="A57" i="2" a="1"/>
  <c r="A2" i="2" a="1"/>
  <c r="A64" i="2" a="1"/>
  <c r="A124" i="2" a="1"/>
  <c r="A35" i="2" a="1"/>
  <c r="A18" i="2" a="1"/>
  <c r="A50" i="2" a="1"/>
  <c r="A82" i="2" a="1"/>
  <c r="A116" i="2" a="1"/>
  <c r="A133" i="2" a="1"/>
  <c r="A21" i="2" a="1"/>
  <c r="A53" i="2" a="1"/>
  <c r="A85" i="2" a="1"/>
  <c r="A115" i="2" a="1"/>
  <c r="A28" i="2" a="1"/>
  <c r="A60" i="2" a="1"/>
  <c r="A94" i="2" a="1"/>
  <c r="A122" i="2" a="1"/>
  <c r="A138" i="2" a="1"/>
  <c r="A31" i="2" a="1"/>
  <c r="A63" i="2" a="1"/>
  <c r="A93" i="2" a="1"/>
  <c r="A14" i="2" a="1"/>
  <c r="A46" i="2" a="1"/>
  <c r="A78" i="2" a="1"/>
  <c r="A112" i="2" a="1"/>
  <c r="A131" i="2" a="1"/>
  <c r="A17" i="2" a="1"/>
  <c r="A49" i="2" a="1"/>
  <c r="A81" i="2" a="1"/>
  <c r="A111" i="2" a="1"/>
  <c r="A24" i="2" a="1"/>
  <c r="A56" i="2" a="1"/>
  <c r="A90" i="2" a="1"/>
  <c r="A120" i="2" a="1"/>
  <c r="A136" i="2" a="1"/>
  <c r="A27" i="2" a="1"/>
  <c r="A59" i="2" a="1"/>
  <c r="A89" i="2" a="1"/>
  <c r="A117" i="2" a="1"/>
  <c r="A23" i="2" a="1"/>
  <c r="A87" i="2" a="1"/>
  <c r="A38" i="2" a="1"/>
  <c r="A104" i="2" a="1"/>
  <c r="A9" i="2" a="1"/>
  <c r="A73" i="2" a="1"/>
  <c r="A16" i="2" a="1"/>
  <c r="A80" i="2" a="1"/>
  <c r="A132" i="2" a="1"/>
  <c r="A51" i="2" a="1"/>
  <c r="A113" i="2" a="1"/>
  <c r="A26" i="2" a="1"/>
  <c r="A58" i="2" a="1"/>
  <c r="A92" i="2" a="1"/>
  <c r="A121" i="2" a="1"/>
  <c r="A137" i="2" a="1"/>
  <c r="A29" i="2" a="1"/>
  <c r="A61" i="2" a="1"/>
  <c r="A91" i="2" a="1"/>
  <c r="A4" i="2" a="1"/>
  <c r="A36" i="2" a="1"/>
  <c r="A68" i="2" a="1"/>
  <c r="A102" i="2" a="1"/>
  <c r="A126" i="2" a="1"/>
  <c r="A39" i="2" a="1"/>
  <c r="A101" i="2" a="1"/>
  <c r="A54" i="2" a="1"/>
  <c r="A119" i="2" a="1"/>
  <c r="A25" i="2" a="1"/>
  <c r="A86" i="2" a="1"/>
  <c r="A32" i="2" a="1"/>
  <c r="A98" i="2" a="1"/>
  <c r="A140" i="2" a="1"/>
  <c r="A67" i="2" a="1"/>
  <c r="A97" i="2" a="1"/>
  <c r="A117" i="2" l="1"/>
  <c r="A115" i="2"/>
  <c r="A113" i="2"/>
  <c r="A111" i="2"/>
  <c r="A109" i="2"/>
  <c r="A107" i="2"/>
  <c r="A105" i="2"/>
  <c r="A103" i="2"/>
  <c r="A101" i="2"/>
  <c r="A99" i="2"/>
  <c r="A97" i="2"/>
  <c r="A95" i="2"/>
  <c r="A93" i="2"/>
  <c r="A91" i="2"/>
  <c r="A89" i="2"/>
  <c r="A86" i="2"/>
  <c r="A87" i="2"/>
  <c r="A85" i="2"/>
  <c r="A83" i="2"/>
  <c r="A81" i="2"/>
  <c r="A79" i="2"/>
  <c r="A77" i="2"/>
  <c r="A75" i="2"/>
  <c r="A73" i="2"/>
  <c r="A71" i="2"/>
  <c r="A69" i="2"/>
  <c r="A67" i="2"/>
  <c r="A65" i="2"/>
  <c r="A63" i="2"/>
  <c r="A61" i="2"/>
  <c r="A59" i="2"/>
  <c r="A57" i="2"/>
  <c r="A55" i="2"/>
  <c r="A53" i="2"/>
  <c r="A51" i="2"/>
  <c r="A49" i="2"/>
  <c r="A47" i="2"/>
  <c r="A45" i="2"/>
  <c r="A43" i="2"/>
  <c r="A41" i="2"/>
  <c r="A39" i="2"/>
  <c r="A37" i="2"/>
  <c r="A35" i="2"/>
  <c r="A33" i="2"/>
  <c r="A31" i="2"/>
  <c r="A29" i="2"/>
  <c r="A27" i="2"/>
  <c r="A25" i="2"/>
  <c r="A23" i="2"/>
  <c r="A21" i="2"/>
  <c r="A19" i="2"/>
  <c r="A17" i="2"/>
  <c r="A15" i="2"/>
  <c r="A13" i="2"/>
  <c r="A11" i="2"/>
  <c r="A9" i="2"/>
  <c r="A7" i="2"/>
  <c r="A5" i="2"/>
  <c r="A140" i="2"/>
  <c r="A139" i="2"/>
  <c r="A138" i="2"/>
  <c r="A137" i="2"/>
  <c r="A136" i="2"/>
  <c r="A135" i="2"/>
  <c r="A134" i="2"/>
  <c r="A133" i="2"/>
  <c r="A132" i="2"/>
  <c r="A131" i="2"/>
  <c r="A130" i="2"/>
  <c r="A129" i="2"/>
  <c r="A128" i="2"/>
  <c r="A127" i="2"/>
  <c r="A126" i="2"/>
  <c r="A125" i="2"/>
  <c r="A124" i="2"/>
  <c r="A123" i="2"/>
  <c r="A122" i="2"/>
  <c r="A121" i="2"/>
  <c r="A120" i="2"/>
  <c r="A119" i="2"/>
  <c r="A118" i="2"/>
  <c r="A116" i="2"/>
  <c r="A114" i="2"/>
  <c r="A112" i="2"/>
  <c r="A110" i="2"/>
  <c r="A108" i="2"/>
  <c r="A106" i="2"/>
  <c r="A104" i="2"/>
  <c r="A102" i="2"/>
  <c r="A100" i="2"/>
  <c r="A98" i="2"/>
  <c r="A96" i="2"/>
  <c r="A94" i="2"/>
  <c r="A92" i="2"/>
  <c r="A90" i="2"/>
  <c r="A88" i="2"/>
  <c r="A84" i="2"/>
  <c r="A82" i="2"/>
  <c r="A80" i="2"/>
  <c r="A78" i="2"/>
  <c r="A76" i="2"/>
  <c r="A74" i="2"/>
  <c r="A72" i="2"/>
  <c r="A70" i="2"/>
  <c r="A68" i="2"/>
  <c r="A66" i="2"/>
  <c r="A64" i="2"/>
  <c r="A62" i="2"/>
  <c r="A60" i="2"/>
  <c r="A58" i="2"/>
  <c r="A56" i="2"/>
  <c r="A54" i="2"/>
  <c r="A52" i="2"/>
  <c r="A50" i="2"/>
  <c r="A48" i="2"/>
  <c r="A46" i="2"/>
  <c r="A44" i="2"/>
  <c r="A42" i="2"/>
  <c r="A40" i="2"/>
  <c r="A38" i="2"/>
  <c r="A36" i="2"/>
  <c r="A34" i="2"/>
  <c r="A32" i="2"/>
  <c r="A30" i="2"/>
  <c r="A28" i="2"/>
  <c r="A26" i="2"/>
  <c r="A24" i="2"/>
  <c r="A22" i="2"/>
  <c r="A20" i="2"/>
  <c r="A18" i="2"/>
  <c r="A16" i="2"/>
  <c r="A14" i="2"/>
  <c r="A12" i="2"/>
  <c r="A10" i="2"/>
  <c r="A8" i="2"/>
  <c r="A6" i="2"/>
  <c r="A4" i="2"/>
  <c r="A3" i="2"/>
  <c r="A2" i="2"/>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A1" i="2"/>
  <c r="B1" i="2"/>
</calcChain>
</file>

<file path=xl/sharedStrings.xml><?xml version="1.0" encoding="utf-8"?>
<sst xmlns="http://schemas.openxmlformats.org/spreadsheetml/2006/main" count="632" uniqueCount="386">
  <si>
    <t>Topic</t>
  </si>
  <si>
    <t>Spec</t>
  </si>
  <si>
    <t>Activities</t>
  </si>
  <si>
    <t>Resources</t>
  </si>
  <si>
    <t>Comments</t>
  </si>
  <si>
    <t>Computer Systems</t>
  </si>
  <si>
    <t>3.1.8.1</t>
  </si>
  <si>
    <t>Expressions &amp; Types</t>
  </si>
  <si>
    <t>Variables &amp; Constants</t>
  </si>
  <si>
    <t>Selection</t>
  </si>
  <si>
    <t>Repetition</t>
  </si>
  <si>
    <t>Boolean Operators</t>
  </si>
  <si>
    <t>Arrays</t>
  </si>
  <si>
    <t>Flowcharts</t>
  </si>
  <si>
    <t>Trace Tables</t>
  </si>
  <si>
    <t>Errors</t>
  </si>
  <si>
    <t>Functions &amp; Procedures</t>
  </si>
  <si>
    <t>Scope</t>
  </si>
  <si>
    <t>Bespoke Data Structures</t>
  </si>
  <si>
    <t>Software Development Lifecycle</t>
  </si>
  <si>
    <t>Prototyping &amp; Testing 1</t>
  </si>
  <si>
    <t>Bits &amp; Bytes</t>
  </si>
  <si>
    <t>Number Systems</t>
  </si>
  <si>
    <t>Character Sets</t>
  </si>
  <si>
    <t>Sound</t>
  </si>
  <si>
    <t>Bitmap Images</t>
  </si>
  <si>
    <t>Instructions &amp; the CPU</t>
  </si>
  <si>
    <t>Memory</t>
  </si>
  <si>
    <t>Secondary Storage</t>
  </si>
  <si>
    <t>Input and Output Devices</t>
  </si>
  <si>
    <t>Prototyping &amp; Testing 2</t>
  </si>
  <si>
    <t>Algorithms</t>
  </si>
  <si>
    <t>Language Libraries</t>
  </si>
  <si>
    <t>External Databases (Text)</t>
  </si>
  <si>
    <t>External Databases (SQL)</t>
  </si>
  <si>
    <t>Networks</t>
  </si>
  <si>
    <t>Client-Server Model</t>
  </si>
  <si>
    <t>Client-Side Programming</t>
  </si>
  <si>
    <t>Server-Side Programming</t>
  </si>
  <si>
    <t>External Code Sources</t>
  </si>
  <si>
    <t>Prototyping &amp; Testing 3</t>
  </si>
  <si>
    <t>Computer Technology in Society</t>
  </si>
  <si>
    <t>3.1.8.1,
3.1.8.2
3.1.16</t>
  </si>
  <si>
    <t>3.1.14</t>
  </si>
  <si>
    <t>3.1.11.1
3.1.12</t>
  </si>
  <si>
    <t>3.1.1</t>
  </si>
  <si>
    <t>3.1.3</t>
  </si>
  <si>
    <t>3.1.6</t>
  </si>
  <si>
    <t>3.1.4
3.1.3</t>
  </si>
  <si>
    <t>3.1.5</t>
  </si>
  <si>
    <t>3.1.2</t>
  </si>
  <si>
    <t>3.1.11</t>
  </si>
  <si>
    <t>3.1.10</t>
  </si>
  <si>
    <t>3.1.1.0</t>
  </si>
  <si>
    <t>3.1.8.3
3.1.8.4</t>
  </si>
  <si>
    <t>3.1.8.4</t>
  </si>
  <si>
    <t>3.1.8.5</t>
  </si>
  <si>
    <t>3.1.82</t>
  </si>
  <si>
    <t>3.1.9</t>
  </si>
  <si>
    <t>3.1.4</t>
  </si>
  <si>
    <t>3.1.7</t>
  </si>
  <si>
    <t>3.1.15
3.1.15.1</t>
  </si>
  <si>
    <t>3.1.13</t>
  </si>
  <si>
    <t>3.1.13.1</t>
  </si>
  <si>
    <t>3.1.13.2
3.1.13.1</t>
  </si>
  <si>
    <t>3.1.13.2
3.1.15.2</t>
  </si>
  <si>
    <t>- Demonstrate a modern computer game.  Ask students to decompose what they see going on into sections – input/output mechanisms,  AI, graphics, sound, information to be saved and so on.  
- Focus on the controller and break down in some detail the passage of data through the system.  
- Explain that a computer system is a combination of hardware and software working together.</t>
  </si>
  <si>
    <t xml:space="preserve">- Any games system will suffice but use of the XBOX (or PC with XBOX controller) and Kodu gives an additional benefit that you can show basic sequencing of instructions and response to events.  
- If the resources are available you could use a games system with a transparent case to illustrate the flow of data. </t>
  </si>
  <si>
    <t>- Ensure that students  realise a computer  system does not have to  look like a games box or a  PC and can be any  combination of hardware  and software</t>
  </si>
  <si>
    <t xml:space="preserve">- Use a command line interpreter as a calculator  introducing the main arithmetic operators (*,  /, +, - and power) and the need for  parentheses in numerical expressions.  If an  interpreter doesn’t exist for your choice of  language then introduce these expressions in  a simple program.  
- Show students how a function of their  language can be used to inspect the type of a  given expression (for instance type(3)  might return integer).  Students to  experiment with the types of numerical  expressions.  
- Explain the number types integer and real  with respect to the programming language used.  
- Extend the expressions to include comparative  operators ((&gt;, &lt;, ≤,≥,≠) and ask students to use  the same introspection function from earlier  in the lesson to introduce the Boolean type.  
- Homework could be to extend these  expressions and introduce the types string and  character. </t>
  </si>
  <si>
    <t>- Command line  interpreters exist for  many languages and  increasingly many can be  accessed as web  applications.  
- See this article for more  on type introspection:  http://en.wikipedia.org/ wiki/Type_introspection</t>
  </si>
  <si>
    <t xml:space="preserve">- </t>
  </si>
  <si>
    <t xml:space="preserve">- Introduce the concept of variables using  labelled plastic cups and tokens.  The value of  a cup is the number of tokens it contains at  any given time.  
- Introduce the pseudocode for assignment and  set exercises for students involving the cups.  
- Show students how to declare variables and  assign values using an interpreter for their  language (again, if an interpreter doesn’t exist  then frame these in a simple program).  
- Extend questions to include values that do not  change throughout the computation and  introduce the idea of a constant as an  “unchanging variable”.  
- Set homework to answer questions abstracted  away from the language such as, “swap the  contents of variables A and B”. </t>
  </si>
  <si>
    <t xml:space="preserve">- The cups and tokens  activity works better if  the students are also  given sticky labels that  can be used to label the  cups.  By stepping  through the assignments  in sequence you can also  show how the state of  variables changes  throughout execution of  a program.  
- The AQA pseudocode  can be found at:  http://web.aqa.org.uk/q ual/newgcses/ict/compu ter-science- materials.php?id=10 </t>
  </si>
  <si>
    <t xml:space="preserve">- Part 3.1.1 of the  specification states that  students should  understand when to use  constants and variables in  problem solving  scenarios.  Although this  lesson starts this it is  important that the first  lessons in programming  reinforce the correct use  of the fundamental  techniques such as the  use of variables and  constants and sequence,  selection and iteration  even when they are not  explicitly covered. </t>
  </si>
  <si>
    <t xml:space="preserve">- Recap on the Boolean type from the earlier  lesson.  
- As a class create a simple number guessing  game and record the result in pseudocode.   Hopefully this will intuitively introduce IF statements.  
- Convert the pseudocode into a program and  extend the program to include basic user input  and output messages.  
- Extend the game to include IF-THEN-ELSE  statements first in pseudocode and then in the  program. </t>
  </si>
  <si>
    <t>- Refer to the AQA  document on the use of  pseudocode – this isn’t  essential but it will be  the pseudocode used in the exam and so early  familiarity would benefit  students.  
- If not already done this  would be a good time to  introduce students to  how to create and  execute a program in  your preferred  development  environment.</t>
  </si>
  <si>
    <t>- Students to arrange themselves randomly in a  line and then perform a parallel pairwise sort  based on the outcome of ‘are you taller than  me?’  The same could be completed on any  Boolean condition such as ‘are you older than  me?’  
- Get students to think of a number between 1  and 64 and then try out in pairs how long it  takes them to guess the number asking only  Boolean question (i.e. where the answer can  either be true or false).  If done perfectly this  should take a maximum of 6 questions.  
- Simplify the binary search to numbers 1 to 4  and show how to find the answer using a  binary tree.  Use this tree to introduce the  idea of nested conditionals.</t>
  </si>
  <si>
    <t>- CSUnplugged have a  fascinating  implementation of a  parallel sorting exercise  that can be done on a  playground with some  chalk and sunny  weather:  http://csunplugged.org/s orting-networks  
- A tree diagram (that also  shows the link with binary  numbers) for 0-15 can be  found here:  http://ecee.colorado.edu/ ~mathys/ecen1200/hwcl0 6/bin16tree2_640.png</t>
  </si>
  <si>
    <t>- The idea behind the  parallel sort is to show  that computation involves  asking simple logical  questions in sequence.   Also that computers  cannot infer answers  outside of their  instructions, for instance  they can’t think ‘I’m the  tallest person here so I’m  going to walk to the end’.</t>
  </si>
  <si>
    <t xml:space="preserve">- Show students how to code using nested  conditionals using the above binary search as  an example. Discuss the problems with deeply nested  conditionals when developing solutions.  
- Set homework to extend the game to guessing  numbers between 1 and 8 and produce a  coded solution. </t>
  </si>
  <si>
    <t>- This lesson can also be  used to introduce more  advanced features of the development  environment used.</t>
  </si>
  <si>
    <t>- Exhibit a program that uses audio playback  features of a language to play different  musical snippets such as a drum beat.  
- Show how these can be played multiple times  using repetition statements such as REPEAT  10, FOR X IN 10 or similar.  
- Students to create their own music using  repetition.  
- Incorporate IF statements to respond to user  input and adjust volume level,  instrumentation or similar.</t>
  </si>
  <si>
    <t>- There is an abundance of  free and copyright-free  music that can be  sourced from the web  and could be used for  these exercises.</t>
  </si>
  <si>
    <t>- Different languages vary  in the ease of playing  different sounds; Scratch  for instance makes this  trivially easy, others  might require OS- dependent libraries.</t>
  </si>
  <si>
    <t xml:space="preserve">- Revisit the binary search from earlier in the  course for the range 1-8 and, having provided  students with a tree diagram showing the  choices to be made, get students to encode a  solution in pairs using repetition.  
- Discuss the answers that students get and  offer an exemplar.  Question whether this has  made the solution more correct, more  efficient or more elegant. </t>
  </si>
  <si>
    <t xml:space="preserve">- Giving students a tree  diagram showing the  comparison choices  made at each step will  enable students to focus  on the mechanics of  using repetition.  A tree  diagram (that also shows  the link with binary  numbers) for 0-15 can  be found here:  http://ecee.colorado.ed u/~mathys/ecen1200/h wcl06/bin16tree2_640.p ng </t>
  </si>
  <si>
    <t xml:space="preserve">- Students will hopefully  produce code that is  easier to follow than  earlier in the course when  answering the same  question without  repetition.  Although this  may not be more efficient  it will make the code  easier to read, easier to  update and possibly  easier to avoid making  mistakes. </t>
  </si>
  <si>
    <t xml:space="preserve">- Prior to the lesson create a simple game  environment where ‘sprites’ respond to user  input.  
- Students to adjust sprite behaviour using  WHILE statements.  This could be movement  speed, interaction with other sprites and so on  such as WHILE right button pressed TURN 1  degree clockwise. </t>
  </si>
  <si>
    <t>- There are plenty of  environments that allow  students to write games  without too much  additional complexity  (Greenfoot, Scratch,  YouSrc, PyGame and so  on).</t>
  </si>
  <si>
    <t xml:space="preserve">- Students to create two pseudocode programs  to find out if any of the unsorted group of  students has a birthday today, one using  REPEAT and one using WHILE.  Discuss the  run-time efficiency of both of these  approaches (the WHILE approach has the  advantage that on average it will require less  inspection of birthdays). Students to create pseudocode for various  cooking recipes such as baking a cake or  making ice cream by using variables,  constants, sequence, selection and repetition.  
- Set homework to create programmatic  solutions problems of varying complexity  using a combination of selection and  repetition. </t>
  </si>
  <si>
    <t>- Students should realise  the difference in uses of  count controlled loops  such as REPEAT and  condition controlled  loops such as WHILE.  
- The AQA GCSE Computer  Science pseudocode guide shows what loops  may be referred to in the  exam although students  should be familiar with  both these and all of the  looping mechanisms that  will enable them to use  their programming  language expressively.</t>
  </si>
  <si>
    <t>- Play a guessing game where you have to  narrow down people based on their  appearance to introduce NOT, AND and OR.  
- Use truth tables to build on the intuitive  notions of these operators.  
- Set exercises to simplify Boolean expressions  of increasing complexity using truth tables.</t>
  </si>
  <si>
    <t>- There are quite a few  online guessing games  (and also the proprietary  Guess Who) that will  work with this - a web  search will return plenty.</t>
  </si>
  <si>
    <t xml:space="preserve">- This should be fairly  intuitive although the  case of OR where it is  either or both may have  to be covered more  clearly.  
- Simplification of Boolean  expressions is not on the  specification although it is  included here to help  understanding or as an  extension activity. </t>
  </si>
  <si>
    <t xml:space="preserve">- Show students how nested conditionals can  sometimes be better replaced with Boolean  statements combined with AND or OR.  
- Students to use a gaming environment where  sprites respond differently depending on, for  instance, whether the x and y coordinates are  within certain bounds. </t>
  </si>
  <si>
    <t>- Reuse the gaming  environment from  earlier in the course.   Many of these come  with scenarios and  sample programs that  can be adapted and  enhanced.</t>
  </si>
  <si>
    <t xml:space="preserve">- This will give additional  help to students who are  going to complete the  controlled assessment in  gaming. </t>
  </si>
  <si>
    <t>- Motivate the use of arrays by showing data  sets (such as names of everyone in the class) represented as arrays as opposed to using  individual variables.  
- Show how to declare arrays and assign  elements.  This will obviously vary depending  on the programming language used.  
- Students should create arrays for simple data  sets such as days of the week, players in a  team and prime numbers.</t>
  </si>
  <si>
    <t>- Depending on the  language and whether the length of an array  can be changed after it  has been created it may  help to illustrate the use  of arrays with a fixed  series of indexed boxes.</t>
  </si>
  <si>
    <t>- If the exam refers to  arrays it will be assumed that indexing starts at 1  and not 0.  Although this  will not affect the way  students program in their  given language they  should be aware of any  difference as part of their  exam preparation.</t>
  </si>
  <si>
    <t>- Introduce the techniques and idioms used to  iterate over arrays in the given language, eg  FOREACH or FOR constructs.  
- Show how to use random number generation  to populate an array and use iterative  techniques to print out all of the numbers,  find the highest and lowest number, the mean  average, the most common number and so  on.  
- Set students homework to analyse a large  array populated with words found in a  book/play/newspaper article or similar.   Students could find out the average word  length, the relative occurrence of popular  words, the occurrence of different characters  and so on.</t>
  </si>
  <si>
    <t>- This is potentially a very  language dependent part  of the course so relate  the programs used to  pseudocode, animations  and so on in order for  students to see the  general picture as well as  the language techniques.</t>
  </si>
  <si>
    <t xml:space="preserve">- Show how arrays can contain other arrays as  elements by creating a simple noughts and  crosses game.  
- Students to create an array that represents a  paragraph where each element is a sentence.   Each sentence is in turn an array of words.   They could then use nested FOR loops (or similar) to print out the group of sentences in  full, print individual sentences backwards,  print the whole paragraph backwards,  reassign some words and so on. </t>
  </si>
  <si>
    <t xml:space="preserve">- There are various  physical ways to show  this such as envelopes  containing envelopes  containing cards. </t>
  </si>
  <si>
    <t>- Depending on the  students understanding  they may be ready to  develop the noughts and  crosses game further as  homework.  This would  be particularly useful before introducing  functions to further  motivate that topic.</t>
  </si>
  <si>
    <t>- Ask students to create a sketch or picture of a  program that represents the structure without  relying heavily on text.  Gather answers and  pick up on good unambiguous pictures. Some  students will probably use arrows to show  flow of execution.  
- Show the standard flowchart symbols for  start/stop, process, I/O and decision.  
- Students complete exercises in translating  flowcharts to programs and vice versa.   Iteration should be included and the link  between feedback on a decision in a flowchart  and a WHILE loop should be explored.  
- Discuss the advantages and limitations of  flowcharts when developing and analysing  programs.</t>
  </si>
  <si>
    <t>- Flowol is commonly used  to introduce flowcharts,  especially as students  can visualise the results.</t>
  </si>
  <si>
    <t>- Flowcharts may well have  been covered in Design  and Technology courses  or ICT in KS3.  If so the  focus on this lesson  should be on conversion  between the  programming language  and flowcharts.</t>
  </si>
  <si>
    <t>- Present students with complex pseudocode  and flowchart algorithms and discuss how  their meaning could be found out.  
- Return to the second lesson on variables and  the use of labelled cups and use these to trace  through the algorithm.  
- Repeat this process but tabulate the results as  execution progresses, present the result as a  trace table.  
- Return to the algorithms presented at the start of the lesson so students can use trace  tables to ascertain their meaning.</t>
  </si>
  <si>
    <t xml:space="preserve">- The introduction of trace  tables is best motivated  with algorithms that  appear complex but  present an obvious  answer once they are  worked through.   Many  sorting algorithms are in  this category. </t>
  </si>
  <si>
    <t xml:space="preserve">- If there is time (and if it is  appropriate for the  development  environment used)  students could be shown  how their IDE can keep  track of variables and  how they can be  inspected by pausing  execution at breakpoints. </t>
  </si>
  <si>
    <t>- Discuss problems that students have had so  far with the development of their programs  and categorise the errors (leaving aside lack of  knowledge) as syntactic, logical and runtime.  
- Show how their IDE can be used to help with  syntax errors using code highlighting,  automatic indenting, code completion, code  suggestions or similar.  
- Make a list of the most common syntax errors  in the language used and display them in the  classroom.  
- Present the students with flowcharts and  pseudocode of algorithms that contain logical  errors.  Explain what the algorithms are  intended to do and ask students to correct  them.  These algorithms could also be  translated into programs for further practice.</t>
  </si>
  <si>
    <t xml:space="preserve">- At this stage students will  probably be most  concerned with syntax  errors although they will  probably have  encountered logical  errors too even if they  didn’t realise it.  Runtime  errors will probably be  less common but may  have occurred when  covering arrays (indexing  errors). </t>
  </si>
  <si>
    <t xml:space="preserve">- Continue the work on errors by providing  pseudocode and flowchart algorithms that are  known to cause runtime errors in the chosen  programming language.  
- Students should encode these algorithms and  run them and inspect the output when the  program crashes.  Students should correct  these programs so they run correctly.  
- Finally show students how errors can be  ‘caught’ and handled in their programming  language.  Discuss the reasons for doing this  and also the possible dangers. </t>
  </si>
  <si>
    <t>- This is another section  that is highly dependent  on the language chosen  although runtime errors  are commonly generated  by type mismatches  (such as inputting a  string when a number  was expected) and array  indexing errors (such as  using -1 as an index).  A  web search for common runtime errors in the  specified language  should provide some  pointers(!).</t>
  </si>
  <si>
    <t>- Create a list of the built in functions that  students have already used.  These may  include type inspection, user input and  output, array length, random number  generation and so on.  Explain that as  language users these can all be seen as a black  box that takes inputs and returns an output.  
- Take the example of working out array length  and ask students to write the program for how  the inner workings of the function could be  written.  
- Show how this code can be ‘wrapped up’ in a  function in the language used with the array  used as an argument and an integer returned.  
- Repeat these steps for a function to return the  bigger of two numbers but let the students  encode the function.  
- If time, repeat again for a function to return  whether a string contains an odd number of  letters.</t>
  </si>
  <si>
    <t>- Ensure students are familiar with the  terminology parameters and return value.   This can be illustrated with two or three  differently coloured paints poured into a jar  that, after shaking, returns a different  coloured paint.  It can also be shown  programmatically by assigning the result of a function to a variable.  
- Use type introspection to show that the type  of a function applied to its arguments is the  type of the return value.  
- Show students how to access the  documentation of the inbuilt functions of the  language and set tasks that require reading  the documentation.</t>
  </si>
  <si>
    <t>- Different languages treat  functions in different  ways (such as the way in  which parameters are  handled, whether the  type of the return value is  enforced, whether  parameters have to be  arranged in a certain  order and if they are  allowed default values  and so on); students  should be able to use  functions capably within  their chosen language.</t>
  </si>
  <si>
    <t>- Build on the previous lesson with tasks to  build functions of differing complexity.  These  functions should involve manipulating  numbers, text, arrays and so on.  
- Introduce procedures as blocks of code that  can take input arguments but do not return a  value.</t>
  </si>
  <si>
    <t xml:space="preserve">- Asking students to  rewrite some common  built in functions (such  as MAX, LENGTH,  INDEXOF and so on) will  give the students an easy  way to test their  answers. </t>
  </si>
  <si>
    <t xml:space="preserve">- Formalise the concept of testing; students will  already have tested their programs to check  they run as expected but their testing may  have been ad hoc and imprecise.  
- Show how unit tests can be written for  functions to check they run as expected.  
- Students should return to the functions they  have written previously and include unit tests  for them. </t>
  </si>
  <si>
    <t>- This is another area  where the language used  will dictate the best way  to deliver this concept.  If  a language does not  support unit testing  directly the students  could be shown how to  develop test programs  that run the functions and  compare expected  outcomes with the actual  results.  
- Throughout the creation of unit tests students  should be encouraged to  comment their work in a  consistent and sensible  way.</t>
  </si>
  <si>
    <t>- Show a program that contains three or four  correctly written functions.  The program  could be on any topic - a numerical problem, a  game, a program to display the output of a  webcam – as long as it is clearly separated into  functions.   
- Provide students with the code for a selection  of functions all related to a problem and  challenge them to solve problems by  application of these functions.  For example  you could have a function that returns the  average combined weight of any number of  passengers, a function that returns how many  litres of fuel a car uses per kilometre given the  weight of passengers, a function that returns  the price of a given number of litres of fuel  and a function that returns the distance  between two known points.  Students should  then work out the price of journey scenarios.  
- Students may make unnecessary use of  variables to hold values returned from  function calls.  Show how function calls can be  embedded within expressions to reduce  syntactic clutter.</t>
  </si>
  <si>
    <t>- Give students code to experiment with where  (legitimate) name clashes occur such as the same use of name for the parameter and the  argument.  Allow students to formulate their  own rules on how their programming  language scope works.  
- Colour coding variable names on a large print  out of code and pinning string from name  occurrences in code to a table where their  values are kept may help explain the concept  of scope.</t>
  </si>
  <si>
    <t>- For the purposes of the  exam students will not be required to explain  scoping rules for any  specific language  although this is desirable  for their own  development and the  controlled assessment if  they are to use it to  program effectively.</t>
  </si>
  <si>
    <t xml:space="preserve">- Students to create a simple bespoke data  structure that contains details for a person at  school (eg firstname, lastname, age and  gender).  
- Students should be shown how to create  multiple instances of this data structure and  assign them to variables.  
- Students should be comfortable with  accessing and updating the fields/attributes of  the data structure. </t>
  </si>
  <si>
    <t xml:space="preserve">- It may be easiest with  some languages to touch  on object orientation at  this point if this is a  strength of that language,  others may wish to  discuss this in terms of  records or other  aggregate structures.   There is no need to cover  OOP in the specification  but it may be beneficial if  you intend using  environments for the  controlled assessments  that rely on object  orientation. </t>
  </si>
  <si>
    <t>- Continue work on bespoke data structures by  getting students to model geometric shapes  (could use POINT with two floating point POINT for the bottom left corner and two  other floats for the length of the sides,  alternatively a circle could be a POINT for the  origin and a float for the radius and so on). numbers for x and y coordinates as a starting  point and then for RECTANGLE include a</t>
  </si>
  <si>
    <t xml:space="preserve">- Introduce a gaming environment that makes  use of bespoke structures.  
- Create the shell of a game but allow students  to use, update and customise their bespoke  data structures. </t>
  </si>
  <si>
    <t xml:space="preserve">- Greenfoot and PyGame  work equally well for  Java and Python  respectively.  BYOB  Scratch also has this  functionality in a more  limited form. </t>
  </si>
  <si>
    <t xml:space="preserve">- Continue working in the gaming environment.   In addition to supporting learning of bespoke  data structures this could serve as an  introduction to bespoke data structures this  could also be preparation for the gaming  controlled assessment. </t>
  </si>
  <si>
    <t xml:space="preserve">- Reflect on how students have created  programs so far – what patterns have people  noticed?  What has worked successfully and  what less so?  
- Invite a professional developer to discuss how  programs are developed and maintained in  their sector of the software industry. </t>
  </si>
  <si>
    <t xml:space="preserve">- Contacting CaS may help  in locating a willing and  suitable developer:  http://www.computinga tschool.org.uk/    http://www.microsoft.co m/uk/education/teacher s/innovative- teachers.aspx </t>
  </si>
  <si>
    <t>- Divide students into groups and the teacher  takes on the role of different clients.  Each  group is given tubs of coloured play dough.  The ‘clients’ each have a picture of a structure that they need building – the waterfall clients  must describe this structure completely to  their group before the group can make it  whereas the cyclical team can ask for regular  feedback from their client.  On completion of  the structures ask each group to feedback on  the strengths/weaknesses of their approach.   
- Formalise different approaches to developing  software (cyclical, waterfall, spiral).  Discuss  which approach would work best for students  during their controlled assessment.  
- Show how to create a test plan and explain  the different ways that testing can be carried  out during software development.  Relate this  to earlier work on unit testing for functions.</t>
  </si>
  <si>
    <t>- Provide reference to the exemplar test plans for  the A-grade controlled assessment.  This shows a blend of unit testing and also end user testing.</t>
  </si>
  <si>
    <t>- For the specification  students should know the  major stages of  development and how they fit into the different  development models.</t>
  </si>
  <si>
    <t xml:space="preserve">- Students should now be in a position to  develop a small scale but non-trivial project.   This could be set as an extended homework  over two weeks with peer-review sessions held  over ten minutes at the start of each lesson.  
- Projects could be as simple as the ‘here is  some data, do something interesting with it’  approach or the project could be more  formally structured.  
- Encourage students to adopt an iterative  prototype-test-refine approach when  developing their project. </t>
  </si>
  <si>
    <t xml:space="preserve">- This could be left as an  open ended task  enabling the students  the freedom to explore  beyond what has been  formally taught in the  course.  An interesting  project may be to  organise a collaborative  online code project –this  will require tools that  enable  sharing/versioning of  files such as PythonAnywhere or  Sharepoint.  Alternatively  students could be left to  develop their solutions  individually. </t>
  </si>
  <si>
    <t>- Students challenged in groups to work out  ways to communicate (generally) with one  another using 8 torches.  
- Explain that the on-off state of a torch is  analogous to the binary alphabet used for  internal communication within a computer.  
- Introduce the terminology bit, nibble, byte,  kilobyte, megabyte, gigabyte and terabyte.</t>
  </si>
  <si>
    <t xml:space="preserve">- Referencing the terms  megabyte, gigabyte and  terabyte to known items  of computer hardware  may make the numbers  more tangible. </t>
  </si>
  <si>
    <t xml:space="preserve">- Use place-holder cards to create binary  numbers.  
- Introduce and practise binary to denary and  denary to binary conversion.  
- Reinforce use of binary-denary conversion  with the Cisco binary game. </t>
  </si>
  <si>
    <t>- There are lots of well  documented ways to  teach binary numbers.   This approach is from  CSUnplugged (see an  earlier lesson for links to  their resources).   Creating personal  playing cards with the  powers of two on them  (and a 0 on the counter  side) may make it even  quicker for students to  grasp and will help with  assessment.  
- The Cisco binary game  can be found here:   http://forums.cisco.com/CertCom/game/binary_ game_page.htm</t>
  </si>
  <si>
    <t>- The specification covers  conversion of between  binary, hexadecimal and  denary for the denary  values 0-255.</t>
  </si>
  <si>
    <t>- Discuss the limitations of binary for humans  
- Explain how number systems are created and  present base 10 and base 16 using rising  powers of the base and place holders.  Explain  that there is nothing special about base 2, 10  or 16 except that one is necessary for digital  computers and we have ten fingers to count  with.  
- Practise ease of conversion between base 10  and base 16 to base 2, leading to an  understanding of why base 16 is commonly  used to represent binary numbers instead of  base 10.  
- Practise conversion between binary, denary  and hexadecimal.</t>
  </si>
  <si>
    <t xml:space="preserve">- Although it is useful for  students to understand  how to convert directly  to hexadecimal values,  they may also benefit  from knowing that a  nibble can be directly  converted to a  hexadecimal digit. </t>
  </si>
  <si>
    <t xml:space="preserve">- Refer to the specimen  exam paper for how  marks are awarded for  number conversion  problems. </t>
  </si>
  <si>
    <t xml:space="preserve">- Challenge students to write a program in pairs  that accepts user input of a number in denary  and then converts it to base 2 and base 16.   This should be attempted without the number  format handling of the language, i.e. the  students create their own versions of, for  example, the functions den2bin and  den2hex.  
- Explain that as binary is the only alphabet  used by computer systems it must be capable  of representing every data type represented in  the language.  Introduce definitions of data  and information in the context of a bit pattern  with and without meaning respectively (3.1.1) As homework investigate the memory space  needed for real and integer numbers and  characters (or a simplification of these if  required) used by your programming  language. </t>
  </si>
  <si>
    <t>- Students could create  unit tests for these  functions using the built  in number conversion  functions.  
- Refer to the language  documentation and the  underlying operating  system architecture for  how numerical values  are stored in the  computer (a typical  value would be 4 bytes  for integers and floating points and 8 bytes for a  double).</t>
  </si>
  <si>
    <t>- Ask students to think of all the characters they  would like to encode and map each one to a  number.  
- Look for similarities in the encodings (such as  consecutive numbering through the alphabet).   Examine what characters other than the  alphanumeric ones were encoded.  Ensure  students see white space as characters.  
- Introduce ASCII and show how it can be  programmed directly (possibly using integer  values as characters) directly in the language.  
- Discuss the limitations of using ASCII in  modern (global) computing.</t>
  </si>
  <si>
    <t xml:space="preserve">- Provide students with an  online ASCII  http:/www.asciitable.co m/  
- It may help to illustrate  the last point by loading  web pages written using  a non-Latin alphabet,  such as  http:/www.welcome2jap an.cn/ </t>
  </si>
  <si>
    <t>- Unicode is not on the  specification although it  might be useful to  present it as an  alternative encoding  when discussing the  limitations of ASCII.</t>
  </si>
  <si>
    <t>- If possible play an LP record through analogue  equipment and represent a small example of  this music as a continuous graph (time against  frequency).  
- Discuss ways this music could be digitised.  
- Students investigate sample rate and bit  depth.  
- Exhibit the same digital music encoding at  different sample rates and bit depths.</t>
  </si>
  <si>
    <t xml:space="preserve">- Consult the physics  department for any  available resources.  
- Simple audio software  such as Audacity can be  used to encode music at  different sample rates  and bit depths although  the difference may not  be perceptible. </t>
  </si>
  <si>
    <t>- Explore the in-built functions of the  programming language for using and  manipulating sound.  Before the lesson create paper versions of a  bitmap image using a grid, coloured squares of  paper and a key linking x and y coordinates  with the colour and set groups the task of  ‘regaining’ the image.  
- Discuss what meta-data needs to be known if  the bitmap is to be decoded.  
- Investigate the effects of resolution and colour  depth on the appearance and file size of an  image using digital graphics software.</t>
  </si>
  <si>
    <t>- This will obviously vary  according to the  language.  Block images work best  for the bitmapped image  task – anything with a lot  of detail will likely not be  recognisable at the  resolution at which the  students will be working.  
- Images can be created  by opening an image in  an online photo editor  (Pixlr for example) and  changing the resolution  or canvas size.</t>
  </si>
  <si>
    <t xml:space="preserve">- Before the lesson create paper versions of a  bitmap image using a grid, coloured squares of  paper and a key linking x and y coordinates  with the colour and set groups the task of  ‘regaining’ the image.  
- Discuss what meta-data needs to be known if  the bitmap is to be decoded.  
- Investigate the effects of resolution and colour  depth on the appearance and file size of an  image using digital graphics software. </t>
  </si>
  <si>
    <t xml:space="preserve">- Block images work best  for the bitmapped image  task – anything with a lot  of detail will likely not be  recognisable at the  resolution at which the  students will be working.  
- Images can be created  by opening an image in  an online photo editor  (Pixlr for example) and  changing the resolution  or canvas size. </t>
  </si>
  <si>
    <t>- Convert a small program to assembly language  (using the students’ language if appropriate).  C compilers such as GCC work well for this  activity.  
- Students to examine the assembly for  common forms and also the lack of  programming constructs often used in high  level languages.  
- Describe the one to one mapping of assembly  to machine code and reiterate that all data  and instructions are all encoded at the lowest  level in binary.  
- Perform group activities mimicking the  working of the CPU (students are given basic  assembler – ADD, STORE, LOAD – and are  assigned jobs as the program counter,  memory, IO and the ALU.</t>
  </si>
  <si>
    <t>- The AQA AS Computing  text book provides some  examples of a very basic,  generic assembly  language and the role of  registers and the ALU.   This course obviously  does not go into the  detail required for AS  level but it is a good  source of reference.  
- The group activity could  be arranged with  students assigned the  various roles and then  only being allowed to  pass messages with the  students they are  connected to.</t>
  </si>
  <si>
    <t xml:space="preserve">- The intention here isn’t  for students to have a  firm grasp of assembly  language but instead to  realise that the computer  does not execute the high  level instruction and must  first convert it to a low  level form where  instructions are executed  serially by being fetched  from memory and  executed by the  processor.  
- The commands ADD,  STORE and LOAD are  taken from the existing  AQA Computing AS unit  COMP2. </t>
  </si>
  <si>
    <t>- Following on from the CPU activity, discuss  what could speed this process up – lead to  clock speed, number of cores and cache and  alter the activity appropriately.  
- Investigate current and legacy CPUs for size [in  terms of number of transistors].  ‘Discover’  Moore’s law.  
- An extension to this topic could be to  investigate future limitations of Moore’s law  and alternative models of computation such  as quantum and biological.</t>
  </si>
  <si>
    <t>- Boot into the computer’s BIOS and explain  how before the operating system starts the  computer ‘boot straps’ with a comparatively  small number of instructions.  These  instructions that are necessary to kick start  computers are stored on ROM.  
- If you have old unused hardware available  then you could take some old computers apart  and run bench marking test on them using  differing amounts of RAM.</t>
  </si>
  <si>
    <t>- It might help to show  inside a PC and show  where ROM can be  found (the difference in  size between a ROM chip  and RAM gives a weak  but visual clue to the  difference in memory  size.  
- The bench marking tests  could be informal, such  as recording the time  taken to load four  applications  simultaneously on a  machine with 512MB  and then on a machine  with 2GB with otherwise  equivalent hardware.   Check in advance that the results are indicative  of RAM size.</t>
  </si>
  <si>
    <t xml:space="preserve">- Refer back to the previous activity on the CPU  for the role that RAM plays in executing  instructions.  
- Explain the terms volatile and non-volatile and  ensure students realise why volatile RAM  cannot be the only memory in a functioning  computer system.  
- Explain the use of virtual memory to  overcome insufficient RAM and  data/instructions in non-contiguous, or  completely separate, data stores.  
- Students to act out how virtual memory works  in groups. </t>
  </si>
  <si>
    <t xml:space="preserve">- Simulate the function of optical drives by  getting students to hold up a sequence of  mirrored paper and black paper.  With the  lights out shine a torch at the paper and  reflect it on to the ceiling.  Work along the line  in time to ‘read’ the bits from the ceiling.  
- In a similar fashion to the above, simulate  magnetic storage by getting students to  arrange a series of small magnets in a random  north-south alignment, suspend another light  weight magnet by string and pass it over each  of the underlying magnet, reading off the bit  interpretation as they go.  
- Alternatively, and possibly in addition to the  above, show one of the many online videos  showing how optical and magnetic storage media function such as  http://www.youtube.com/watch?v=f3BNHhfT svk </t>
  </si>
  <si>
    <t xml:space="preserve">- Investigate solid state media and compare  read and write speeds (at a basic level) with  typical optical and magnetic media.  
- The above could be shown by using a program  that accesses the drives directly and  saves/reads in the same large file, keeping  time as it does so.  Students could adapt this  program to provide their own values for  read/write speeds. </t>
  </si>
  <si>
    <t>- This would require a  prewritten program that  accesses known drives  on the system.  The  program could use a  timer to indicate transfer  speeds to and from  these devices.</t>
  </si>
  <si>
    <t xml:space="preserve">- Categorise 20 commonly found IO devices into  input, output or both depending on their  function.  
- Investigate the use of novel input and output  devices in the entertainment and mobile  industries.  Include reference to concept  devices and discuss how these could  fundamentally change our daily relationship  with computer systems (including the  ubiquitous use of smart phones). </t>
  </si>
  <si>
    <t>- Students could discuss  their own use of games  and mobile devices and  also access plenty of the  concept videos available  from companies to  discuss the future of our  relationship with these  systems.</t>
  </si>
  <si>
    <t>- Develop a program that interfaces with non- standard input devices such as the Kinect.  This  is another mini-project that students should be  encouraged to approach using prototyping  and continual testing.</t>
  </si>
  <si>
    <t>- The Kinect is an  expensive optional extra  if the student does not  already have one.   Alternatives could be  webcams using image  recognition software or  the Picoboards for  Scratch (the latter can be adapted for other  languages).</t>
  </si>
  <si>
    <t>- Give students a set of balancing scales and 10  identically sealed containers each with a  different weight.  Ask students to arrange the  containers in weight order, keeping a record  of how many times they use the scales.   Students should try and formalise their  approach using flowcharts or pseudocode.  
- Explain that algorithms are terminating  solutions to computational problems such as  ordering an array or finding an element in a  sorted list.</t>
  </si>
  <si>
    <t>- Old film cartridge  containers filled with 1p  coins work well for this  exercise, they can also  be labelled with a code  on their underside to  reveal their weight</t>
  </si>
  <si>
    <t xml:space="preserve">- Students should realise  that they have used and  developed many  algorithms in this course  already. </t>
  </si>
  <si>
    <t>- Ask students to encode their sorting algorithm  and run bench mark tests on them using  random number generation to give a measure  of their efficiency.  
- Alternatively, provide students with some  simple algorithms in pseudocode and  flowcharts and ask them to work out their  meaning without translating them to a  programming language.</t>
  </si>
  <si>
    <t xml:space="preserve">- Numerical algorithms  are often the simplest to  use in this case as their  meaning is relatively  easy to work out (e.g.  find the highest, get the  average and so on). </t>
  </si>
  <si>
    <t xml:space="preserve">- Students are required to  interpret the meaning of  simple algorithms and  also to correct deliberate  mistakes when given the  intended meaning. </t>
  </si>
  <si>
    <t xml:space="preserve">- Three hours to examine some features of the  particular programming language that will  benefit students.  For instance this could be  built in functions for handling user input or  commonly used data structures such as  dictionaries. </t>
  </si>
  <si>
    <t>- This section is  completely dependent  on the language used.   These three hours can  be used to prepare  students more fully in  how to utilise features of  their language when  completing the controlled assessments.</t>
  </si>
  <si>
    <t>- see above</t>
  </si>
  <si>
    <t xml:space="preserve">- Discuss why it may be desirable to have data  for a program(s) stored externally to the code.  
- Provide students with the code necessary to  read data in and write data to text files.  
- Students should write two procedures that  store a string to a text file and also reads the  string in and prints the result. </t>
  </si>
  <si>
    <t xml:space="preserve">- In the first lesson ensure  that students can read  and write to an external  file.  This may be most  easily done using a  common format such as  CSV or could just be  reading in line-by-line. </t>
  </si>
  <si>
    <t>- Practise with examples such as reading and  saving high scores in a game or creating text  by using random words from the English  language.</t>
  </si>
  <si>
    <t xml:space="preserve">- This lesson should  require students to  extract relevant  information from  external files and so  should include basic  parsing (such as each  line containing a name, a  comma and then a high  score and the program  tokenising these results).  
- Comprehensive lists of  English words can be  found at  http://wordlist.sourcefor ge.net/ </t>
  </si>
  <si>
    <t>- Discuss the limitations of a text based (flat- file) database for more complex data.  
- Show, by example, how forming relations  between tables of data can reduce the amount of data that needs to be stored and  increase the ease of updating data.  
- Students should practice creating their own  related tables.</t>
  </si>
  <si>
    <t>- This could be done  graphically with Velcro  records stripped away  from tables and linked using coloured string and  finally showing how this  is done with primary and  foreign keys.</t>
  </si>
  <si>
    <t>- Provide students with data and work through  examples to build on intuitive notion of  SELECT, FROM and WHERE.</t>
  </si>
  <si>
    <t>- You may want to recap  on previous work with  Boolean operators at the  start of this lesson.</t>
  </si>
  <si>
    <t>- Frame the previous work in terms of record,  field, table, primary key, query, relationship,  index and search criteria.  
- Interface with an SQL database using the  students’ programming language and practise  forming queries, interrogating the database  and iterating over the results</t>
  </si>
  <si>
    <t xml:space="preserve">- SQL queries can be run on  MS Access but you may  want to host an SQL  database elsewhere; at  the time of writing  PythonAnywhere  provides a free MySQL  database that students  could access over a  network. </t>
  </si>
  <si>
    <t>- Extend the SQL statements to include ADD  and UPDATE and continue to use a  programming language to interrogate and  update a database.</t>
  </si>
  <si>
    <t>- Students should identify how many  computational devices they own that are not  part of a network (this will probably be mainly  microprocessor driven devices).  Discuss the  advantages of networking devices.  
- Use long pieces of string with messages  ‘hooked’ on them to indicate the difference  between ring, bus and star topologies.  
- Analyse the topologies for fault resilience, cost and ‘speed’.</t>
  </si>
  <si>
    <t>- Students can create  physical representations  of the different  topologies.  The analogy  may well break down  when a ‘switch’ has to  control all messages in a  star network, this will  require further explanation that the  ‘switch’ is highly efficient  at routing messages.</t>
  </si>
  <si>
    <t>- It isn’t necessary for  students to have an in  depth knowledge of how  large networks, such as  those used in schools, are  comprised but it may help  them to realise the  composite nature of the  Internet as being a network of networks.</t>
  </si>
  <si>
    <t>- Use route tracing software to analyse the  route an HTTP request takes to a web server;  all students should repeat the request to see if  the routes are all identical.  
- Illustrate HTTP in a simplified way to show  how the handshaking process works.  
- Ask a school technician to show the servers  running at a school and the jobs that the  different servers perform.  
- Before the lesson set up a web server in the  class room using an old computer and show  students how access its web files over the  local network.  Illustrate the handshaking  protocol with basic reference to HTTP.</t>
  </si>
  <si>
    <t xml:space="preserve">- Most operating systems  (including Microsoft  Windows) have the  ability to trace packages  using route tracing  command line tools.   Check beforehand that  students have the  necessary permissions to  access these tools.  
- The web server may be  useful later if the  students are going to  complete the web based  project for their  controlled assessment. </t>
  </si>
  <si>
    <t>- Provide students with HTML files including  forms that require user input.  
- Students explore the use of HTML forms and  customise the templates they have been  given.</t>
  </si>
  <si>
    <t>- This assumes some  familiarity with  HTML/CSS – if students  are new to HTML/CSS  then use an online  tutorial (such as  W3Schools) to cover the  basics.</t>
  </si>
  <si>
    <t xml:space="preserve">- Give students examples of JavaScript and get  students to validate input and alter the  HTML/CSS if the input is invalid. </t>
  </si>
  <si>
    <t xml:space="preserve">- JavaScript is so universal  as the language of client- side scripting that it  makes sense to introduce it in this  context even if students  haven’t had any previous  experience of it.   Codecademy.com  provides an excellent  interactive tutorial  approach to learning the  basics of JavaScript. </t>
  </si>
  <si>
    <t xml:space="preserve">- Further practice on user validation.  
- Explain the concept of robustness and how  validating user input is a basic but essential  form of helping to ensure programs maintain  correct performance. </t>
  </si>
  <si>
    <t xml:space="preserve">- Extend the examples  from the previous two  lessons and encourage  students to test their  input fields with out of  range data, missing data  or incorrectly typed data  to ensure they are as  robust as possible. </t>
  </si>
  <si>
    <t xml:space="preserve">- You could build on the  concept of robustness  during the next extended  homework which will  involve user input  through to database  interrogation. </t>
  </si>
  <si>
    <t>- Allow students shell access to a web server  and show examples of how server scripts can  respond dynamically to requests, possibly  requiring database interrogation.  
- A basic start is to use a server-script to embed  the current time in milliseconds in a webpage.   
- Extend these tasks over the next four lessons  to include scripts that interrogate and update  a database and manipulate the returned  HTML pages accordingly.  
- If your students intend to take the controlled  assessment in web development they will  probably also want to cover the use of cookies or sessions to enable restricted access and  access to previous states.</t>
  </si>
  <si>
    <t>- Many languages can be  used for server-side  processing and students  shouldn’t necessarily  have to change to a  language such as PHP to  complete these tasks.  
- In order to complete  these tasks students will  need privileged access to  a web server running the  necessary language  modules.  The support materials  for the specimen  controlled assessment  could be used with both  this and the previous  lessons in client-side  programming.</t>
  </si>
  <si>
    <t xml:space="preserve">- Consult with the network  technicians to decide the  best way to create and  manage a web server.   This doesn’t need to be a  high-end machine and for  the needs of this course  an old computer sitting in  the corner of the  classroom should suffice. </t>
  </si>
  <si>
    <t xml:space="preserve">- See above </t>
  </si>
  <si>
    <t xml:space="preserve">- Provide students with the HTML/CSS  framework for them to work in and an empty  external SQL database and give them a brief.  
- Encourage an iterative approach to developing  a dynamic website that includes unit testing  throughout. </t>
  </si>
  <si>
    <t xml:space="preserve">- The final suggested  extended homework task  builds on the previous  work on SQL databases  and client and server  side programming.   Students could be given  a brief and an HTML/CSS  framework (the  specimen controlled  assessment materials  are ideal). </t>
  </si>
  <si>
    <t xml:space="preserve">- Motivate the use of external code sources  through web based libraries such as external  fonts, scripting libraries and similar.  
- Discuss and analyse when students have used  external code sources throughout this course  and the advantages it provides along with  possible problems. </t>
  </si>
  <si>
    <t xml:space="preserve">- Fonts can be loaded into  a web page using the  src attribute in CSS.  
- JQuery could be  downloaded and used in  a web page to enhance  the work already done  on client side  programming. </t>
  </si>
  <si>
    <t xml:space="preserve">- Students to return to their dynamic websites  and integrate external tools such as Google  Maps, reference to external fonts and so on. </t>
  </si>
  <si>
    <t>- Students will have to be  introduced to the Google  APIs, this is a good  starting point:  http://designshack.net/a rticles/html/embedding- google-maps-into-a- web-page-a-beginners- guide/</t>
  </si>
  <si>
    <t xml:space="preserve">- Introduce the concepts of safety critical and  mission critical software and ask students to  compile of list of such software.  
- Use a current issue in computing that requires  a significant amount of hardware and  processing, an example might be the plan to  hold a national database on every Internet  users’ emails and web browsing history or the  use of biometric checking at the UK border.  
- Discuss the hardware and processing  necessary to support such as system.  
- Further discuss the need for reliability and  robustness by discussing the implications for  users if errors appeared in this system. </t>
  </si>
  <si>
    <t xml:space="preserve">- Scanning journalistic  articles prior to this  lesson will help inform  the topic. </t>
  </si>
  <si>
    <t xml:space="preserve">- Give a brief introduction to the history of GPS  and its modern civilian use.  
- Students to critically discuss the reliance on  GPS on some areas civilian life and the  potential consequences if this signal was to be  turned off. </t>
  </si>
  <si>
    <t>- Encourage students to  form evaluative  judgements on the  impact of GPS and any  related issues.</t>
  </si>
  <si>
    <t>CA1</t>
  </si>
  <si>
    <t>CA2</t>
  </si>
  <si>
    <t>Number</t>
  </si>
  <si>
    <t>Computer Systems - 1</t>
  </si>
  <si>
    <t>Expressions &amp; Types - 1</t>
  </si>
  <si>
    <t>Variables &amp; Constants - 1</t>
  </si>
  <si>
    <t>Selection - 1</t>
  </si>
  <si>
    <t>Selection - 2</t>
  </si>
  <si>
    <t>Selection - 3</t>
  </si>
  <si>
    <t>Repetition - 1</t>
  </si>
  <si>
    <t>Repetition - 3</t>
  </si>
  <si>
    <t>Repetition - 2</t>
  </si>
  <si>
    <t>Boolean Operators - 1</t>
  </si>
  <si>
    <t>Boolean Operators - 2</t>
  </si>
  <si>
    <t>Arrays - 1</t>
  </si>
  <si>
    <t>Arrays - 2</t>
  </si>
  <si>
    <t>Arrays - 3</t>
  </si>
  <si>
    <t>Flowcharts - 1</t>
  </si>
  <si>
    <t>Revision</t>
  </si>
  <si>
    <t>Repetition - 4</t>
  </si>
  <si>
    <t>Trace Tables - 1</t>
  </si>
  <si>
    <t>Revision - 1</t>
  </si>
  <si>
    <t>Errors - 1</t>
  </si>
  <si>
    <t>Errors - 2</t>
  </si>
  <si>
    <t>Functions &amp; Procedures - 1</t>
  </si>
  <si>
    <t>Functions &amp; Procedures - 2</t>
  </si>
  <si>
    <t>Functions &amp; Procedures - 3</t>
  </si>
  <si>
    <t>Functions &amp; Procedures - 4</t>
  </si>
  <si>
    <t>Functions &amp; Procedures - 5</t>
  </si>
  <si>
    <t>Scope - 1</t>
  </si>
  <si>
    <t>Software Development Lifecycle - 1</t>
  </si>
  <si>
    <t>Bespoke Data Structures - 1</t>
  </si>
  <si>
    <t>Software Development Lifecycle - 2</t>
  </si>
  <si>
    <t>Bits &amp; Bytes - 1</t>
  </si>
  <si>
    <t>Assessment</t>
  </si>
  <si>
    <t>Number Systems - 1</t>
  </si>
  <si>
    <t>Number Systems - 2</t>
  </si>
  <si>
    <t>Number Systems - 3</t>
  </si>
  <si>
    <t>Prototyping &amp; Testing 1 - 1</t>
  </si>
  <si>
    <t>Revision - 2</t>
  </si>
  <si>
    <t>Bespoke Data Structures - 2</t>
  </si>
  <si>
    <t>Bespoke Data Structures - 3</t>
  </si>
  <si>
    <t>Bespoke Data Structures - 4</t>
  </si>
  <si>
    <t>Character Sets - 1</t>
  </si>
  <si>
    <t>Sound - 1</t>
  </si>
  <si>
    <t>Sound - 2</t>
  </si>
  <si>
    <t>Bitmap Images - 1</t>
  </si>
  <si>
    <t>Instructions &amp; the CPU - 1</t>
  </si>
  <si>
    <t>Instructions &amp; the CPU - 2</t>
  </si>
  <si>
    <t>Memory - 1</t>
  </si>
  <si>
    <t>Memory - 2</t>
  </si>
  <si>
    <t>Revision - 3</t>
  </si>
  <si>
    <t>Revision - 4</t>
  </si>
  <si>
    <t>Revision - 5</t>
  </si>
  <si>
    <t>Revision - 6</t>
  </si>
  <si>
    <t>Revision - 7</t>
  </si>
  <si>
    <t>CA1 - 1</t>
  </si>
  <si>
    <t>Computer Technology in Society - 2</t>
  </si>
  <si>
    <t>Input and Output Devices - 1</t>
  </si>
  <si>
    <t>Language Libraries - 1</t>
  </si>
  <si>
    <t>Algorithms - 1</t>
  </si>
  <si>
    <t>Language Libraries - 2</t>
  </si>
  <si>
    <t>Language Libraries - 3</t>
  </si>
  <si>
    <t>External Code Sources - 1</t>
  </si>
  <si>
    <t>External Code Sources - 2</t>
  </si>
  <si>
    <t>External Databases (Text) - 1</t>
  </si>
  <si>
    <t>External Databases (Text) - 2</t>
  </si>
  <si>
    <t>External Databases (SQL) - 1</t>
  </si>
  <si>
    <t>External Databases (SQL) - 2</t>
  </si>
  <si>
    <t>External Databases (SQL) - 3</t>
  </si>
  <si>
    <t>External Databases (SQL) - 4</t>
  </si>
  <si>
    <t>CA1 - 2</t>
  </si>
  <si>
    <t>CA1 - 3</t>
  </si>
  <si>
    <t>CA1 - 4</t>
  </si>
  <si>
    <t>CA1 - 5</t>
  </si>
  <si>
    <t>CA1 - 6</t>
  </si>
  <si>
    <t>CA1 - 7</t>
  </si>
  <si>
    <t>CA1 - 8</t>
  </si>
  <si>
    <t>CA1 - 9</t>
  </si>
  <si>
    <t>CA1 - 10</t>
  </si>
  <si>
    <t>CA1 - 11</t>
  </si>
  <si>
    <t>CA1 - 12</t>
  </si>
  <si>
    <t>CA1 - 13</t>
  </si>
  <si>
    <t>CA1 - 14</t>
  </si>
  <si>
    <t>CA1 - 15</t>
  </si>
  <si>
    <t>CA1 - 16</t>
  </si>
  <si>
    <t>CA1 - 17</t>
  </si>
  <si>
    <t>CA1 - 18</t>
  </si>
  <si>
    <t>CA1 - 19</t>
  </si>
  <si>
    <t>CA1 - 20</t>
  </si>
  <si>
    <t>CA1 - 21</t>
  </si>
  <si>
    <t>CA1 - 22</t>
  </si>
  <si>
    <t>CA1 - 23</t>
  </si>
  <si>
    <t>CA1 - 24</t>
  </si>
  <si>
    <t>CA1 - 25</t>
  </si>
  <si>
    <t>CA2 - 25</t>
  </si>
  <si>
    <t>CA2 - 24</t>
  </si>
  <si>
    <t>CA2 - 12</t>
  </si>
  <si>
    <t>CA2 - 13</t>
  </si>
  <si>
    <t>CA2 - 14</t>
  </si>
  <si>
    <t>CA2 - 15</t>
  </si>
  <si>
    <t>CA2 - 16</t>
  </si>
  <si>
    <t>CA2 - 17</t>
  </si>
  <si>
    <t>CA2 - 18</t>
  </si>
  <si>
    <t>CA2 - 19</t>
  </si>
  <si>
    <t>CA2 - 20</t>
  </si>
  <si>
    <t>CA2 - 21</t>
  </si>
  <si>
    <t>CA2 - 22</t>
  </si>
  <si>
    <t>CA2 - 23</t>
  </si>
  <si>
    <t>CA2 - 1</t>
  </si>
  <si>
    <t>CA2 - 2</t>
  </si>
  <si>
    <t>CA2 - 3</t>
  </si>
  <si>
    <t>CA2 - 4</t>
  </si>
  <si>
    <t>CA2 - 5</t>
  </si>
  <si>
    <t>CA2 - 6</t>
  </si>
  <si>
    <t>CA2 - 7</t>
  </si>
  <si>
    <t>CA2 - 8</t>
  </si>
  <si>
    <t>CA2 - 9</t>
  </si>
  <si>
    <t>CA2 - 10</t>
  </si>
  <si>
    <t>CA2 - 11</t>
  </si>
  <si>
    <t>Revision - 8</t>
  </si>
  <si>
    <t>Revision - 9</t>
  </si>
  <si>
    <t>Revision - 10</t>
  </si>
  <si>
    <t>Revision - 11</t>
  </si>
  <si>
    <t>Secondary Storage - 1</t>
  </si>
  <si>
    <t>Secondary Storage - 2</t>
  </si>
  <si>
    <t>Prototyping &amp; Testing 2 - 1</t>
  </si>
  <si>
    <t>Algorithms - 2</t>
  </si>
  <si>
    <t>Networks - 1</t>
  </si>
  <si>
    <t>Client-Server Model - 1</t>
  </si>
  <si>
    <t>Client-Side Programming - 1</t>
  </si>
  <si>
    <t>Client-Side Programming - 2</t>
  </si>
  <si>
    <t>Client-Side Programming - 3</t>
  </si>
  <si>
    <t>Server-Side Programming - 1</t>
  </si>
  <si>
    <t>Prototyping &amp; Testing 3 - 1</t>
  </si>
  <si>
    <t>Server-Side Programming - 2</t>
  </si>
  <si>
    <t>Server-Side Programming - 3</t>
  </si>
  <si>
    <t>Server-Side Programming - 4</t>
  </si>
  <si>
    <t>Computer Technology in Society - 1</t>
  </si>
  <si>
    <t>Homework</t>
  </si>
  <si>
    <t>Autumn Term 1 - 7 weeks - 16 lessons</t>
  </si>
  <si>
    <t>Autumn Term 2 - 7 weeks - 16 lessons</t>
  </si>
  <si>
    <t>Spring Term 1 - 6 Weeks - 15 Lessons</t>
  </si>
  <si>
    <t>Spring Term 2 - 6 Weeks - 15 Lessons</t>
  </si>
  <si>
    <t>Summer Term 1 - 5 Weeks - 12 Lessons</t>
  </si>
  <si>
    <t>Summer Term 2 - 7.5 Weeks - 17 Lessons</t>
  </si>
  <si>
    <t>Deadline for CA1 Submission. Rough Overview to Highlight any missing elements. Return to student</t>
  </si>
  <si>
    <t>Spend time viewing student work prepare list of common missing aspects / misconceptions. Verbal discussion around students work.</t>
  </si>
  <si>
    <t>Feedback with powerpoint of common issues with CA having rough marks.</t>
  </si>
  <si>
    <t>Deadline for CA2 Submission. Rough Overview to Highlight any missing elements. Return to student</t>
  </si>
  <si>
    <r>
      <t>Final Deadline (</t>
    </r>
    <r>
      <rPr>
        <sz val="16"/>
        <color rgb="FFFF0000"/>
        <rFont val="Calibri"/>
        <family val="2"/>
        <scheme val="minor"/>
      </rPr>
      <t>3rd Feb?</t>
    </r>
    <r>
      <rPr>
        <sz val="16"/>
        <color theme="1"/>
        <rFont val="Calibri"/>
        <family val="2"/>
        <scheme val="minor"/>
      </rPr>
      <t>) No further alterations. To be marked during gained time. (By Easter) Duplicate copies of coursework.</t>
    </r>
  </si>
  <si>
    <t>Catchup from any lesson missed</t>
  </si>
  <si>
    <t>Make clear note of students missing lessons for mock exams</t>
  </si>
  <si>
    <t>Year 10</t>
  </si>
  <si>
    <t>Year 11</t>
  </si>
  <si>
    <t>Autumn 1st Half</t>
  </si>
  <si>
    <t>Autumn 2nd Half</t>
  </si>
  <si>
    <t>Spring 1st Half</t>
  </si>
  <si>
    <t>Spring 2nd Half</t>
  </si>
  <si>
    <t>Summer 1st Half</t>
  </si>
  <si>
    <t>Summer 2nd Half</t>
  </si>
  <si>
    <t>Controlled Assessment 1</t>
  </si>
  <si>
    <t>Tracetables</t>
  </si>
  <si>
    <t>Functions &amp; procedures</t>
  </si>
  <si>
    <t>Prototyping &amp; Testing</t>
  </si>
  <si>
    <t>External Databases (text)</t>
  </si>
  <si>
    <t/>
  </si>
  <si>
    <t>Server Side Programming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</si>
</sst>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6"/>
      <color theme="1"/>
      <name val="Calibri"/>
      <family val="2"/>
      <scheme val="minor"/>
    </font>
    <font>
      <sz val="12"/>
      <color theme="1"/>
      <name val="Calibri"/>
      <family val="2"/>
      <scheme val="minor"/>
    </font>
    <font>
      <sz val="24"/>
      <color theme="1"/>
      <name val="Calibri"/>
      <family val="2"/>
      <scheme val="minor"/>
    </font>
    <font>
      <b/>
      <sz val="24"/>
      <color theme="0"/>
      <name val="Calibri"/>
      <family val="2"/>
      <scheme val="minor"/>
    </font>
    <font>
      <b/>
      <sz val="24"/>
      <color theme="1"/>
      <name val="Calibri"/>
      <family val="2"/>
      <scheme val="minor"/>
    </font>
    <font>
      <sz val="14"/>
      <color rgb="FF000000"/>
      <name val="Arial"/>
      <family val="2"/>
    </font>
    <font>
      <b/>
      <sz val="18"/>
      <color theme="0"/>
      <name val="Calibri"/>
      <family val="2"/>
      <scheme val="minor"/>
    </font>
    <font>
      <sz val="16"/>
      <color rgb="FFFF0000"/>
      <name val="Calibri"/>
      <family val="2"/>
      <scheme val="minor"/>
    </font>
    <font>
      <sz val="18"/>
      <color theme="1"/>
      <name val="Calibri"/>
      <family val="2"/>
      <scheme val="minor"/>
    </font>
    <font>
      <sz val="20"/>
      <color theme="1"/>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FF00"/>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horizontal="left" vertical="top" indent="1"/>
    </xf>
    <xf numFmtId="0" fontId="2" fillId="2" borderId="1" xfId="0" applyFont="1" applyFill="1" applyBorder="1" applyAlignment="1">
      <alignment horizontal="left" vertical="top" indent="1"/>
    </xf>
    <xf numFmtId="0" fontId="2" fillId="2" borderId="1" xfId="0" applyFont="1" applyFill="1" applyBorder="1" applyAlignment="1">
      <alignment horizontal="left" vertical="top" wrapText="1" indent="1"/>
    </xf>
    <xf numFmtId="0" fontId="2" fillId="0" borderId="0" xfId="0" applyFont="1" applyAlignment="1">
      <alignment horizontal="left" vertical="top" wrapText="1" indent="1"/>
    </xf>
    <xf numFmtId="0" fontId="2" fillId="3" borderId="1" xfId="0" applyFont="1" applyFill="1" applyBorder="1" applyAlignment="1">
      <alignment horizontal="left" vertical="top" indent="1"/>
    </xf>
    <xf numFmtId="0" fontId="2" fillId="3" borderId="1" xfId="0" applyFont="1" applyFill="1" applyBorder="1" applyAlignment="1">
      <alignment horizontal="left" vertical="top" wrapText="1" indent="1"/>
    </xf>
    <xf numFmtId="0" fontId="3" fillId="0" borderId="0" xfId="0" applyFont="1" applyAlignment="1">
      <alignment horizontal="left" vertical="top" indent="1"/>
    </xf>
    <xf numFmtId="0" fontId="3" fillId="0" borderId="2" xfId="0" applyFont="1" applyFill="1" applyBorder="1" applyAlignment="1">
      <alignment horizontal="left" vertical="top" wrapText="1" indent="1"/>
    </xf>
    <xf numFmtId="0" fontId="4" fillId="4" borderId="1" xfId="0" applyFont="1" applyFill="1" applyBorder="1" applyAlignment="1">
      <alignment horizontal="left" vertical="top" wrapText="1" indent="1"/>
    </xf>
    <xf numFmtId="0" fontId="5" fillId="2" borderId="1" xfId="0" applyFont="1" applyFill="1" applyBorder="1" applyAlignment="1">
      <alignment horizontal="left" vertical="center" wrapText="1" indent="1"/>
    </xf>
    <xf numFmtId="0" fontId="5" fillId="3"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6" fillId="0" borderId="0" xfId="0" applyFont="1"/>
    <xf numFmtId="0" fontId="0" fillId="0" borderId="1" xfId="0" applyFill="1" applyBorder="1" applyAlignment="1">
      <alignment vertical="center" wrapText="1"/>
    </xf>
    <xf numFmtId="0" fontId="1" fillId="0" borderId="1" xfId="0" applyFont="1" applyBorder="1" applyAlignment="1">
      <alignment horizontal="left" vertical="top" wrapText="1"/>
    </xf>
    <xf numFmtId="0" fontId="1" fillId="0" borderId="1" xfId="0" applyFont="1" applyBorder="1"/>
    <xf numFmtId="0" fontId="1" fillId="0" borderId="1" xfId="0" applyFont="1" applyBorder="1" applyAlignment="1">
      <alignment vertical="center" wrapText="1"/>
    </xf>
    <xf numFmtId="0" fontId="1" fillId="0" borderId="1" xfId="0" applyFont="1" applyBorder="1" applyAlignment="1">
      <alignment horizontal="center" vertical="center" textRotation="90" wrapText="1"/>
    </xf>
    <xf numFmtId="0" fontId="1" fillId="0" borderId="1" xfId="0" applyFont="1" applyBorder="1" applyAlignment="1">
      <alignment horizontal="center" vertical="center" textRotation="90"/>
    </xf>
    <xf numFmtId="0" fontId="1" fillId="0" borderId="0" xfId="0" applyFont="1"/>
    <xf numFmtId="0" fontId="1" fillId="6"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wrapText="1"/>
    </xf>
    <xf numFmtId="0" fontId="1" fillId="0" borderId="1" xfId="0" applyFont="1" applyFill="1" applyBorder="1" applyAlignment="1">
      <alignment horizontal="center" vertical="center" textRotation="90"/>
    </xf>
    <xf numFmtId="0" fontId="0" fillId="0" borderId="0" xfId="0" applyAlignment="1">
      <alignment wrapText="1"/>
    </xf>
    <xf numFmtId="0" fontId="0" fillId="0" borderId="5" xfId="0" applyBorder="1" applyAlignment="1">
      <alignment wrapText="1"/>
    </xf>
    <xf numFmtId="0" fontId="0" fillId="0" borderId="1" xfId="0" applyBorder="1" applyAlignment="1">
      <alignment wrapText="1"/>
    </xf>
    <xf numFmtId="0" fontId="0" fillId="8" borderId="1" xfId="0" applyFill="1" applyBorder="1" applyAlignment="1">
      <alignment horizontal="center" wrapText="1"/>
    </xf>
    <xf numFmtId="0" fontId="0" fillId="8" borderId="1" xfId="0" applyFill="1" applyBorder="1" applyAlignment="1">
      <alignment wrapText="1"/>
    </xf>
    <xf numFmtId="0" fontId="0" fillId="0" borderId="0" xfId="0" applyBorder="1" applyAlignment="1">
      <alignment wrapText="1"/>
    </xf>
    <xf numFmtId="0" fontId="0" fillId="0" borderId="0" xfId="0" applyFill="1" applyBorder="1" applyAlignment="1">
      <alignment horizontal="center" wrapText="1"/>
    </xf>
    <xf numFmtId="0" fontId="0" fillId="9" borderId="1" xfId="0" applyFill="1" applyBorder="1" applyAlignment="1">
      <alignment wrapText="1"/>
    </xf>
    <xf numFmtId="0" fontId="0" fillId="9" borderId="3" xfId="0" applyFill="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1" xfId="0" applyBorder="1" applyAlignment="1">
      <alignment horizontal="center" wrapText="1"/>
    </xf>
    <xf numFmtId="0" fontId="0" fillId="7" borderId="4" xfId="0" applyFill="1" applyBorder="1" applyAlignment="1">
      <alignment horizontal="center" wrapText="1"/>
    </xf>
    <xf numFmtId="0" fontId="0" fillId="7" borderId="5" xfId="0" applyFill="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1" xfId="0" applyFont="1" applyBorder="1" applyAlignment="1">
      <alignment horizontal="center" wrapText="1"/>
    </xf>
    <xf numFmtId="0" fontId="9" fillId="0" borderId="7" xfId="0" applyFont="1" applyBorder="1" applyAlignment="1">
      <alignment horizontal="center" vertical="center" textRotation="90" wrapText="1"/>
    </xf>
    <xf numFmtId="0" fontId="9" fillId="0" borderId="8" xfId="0" applyFont="1" applyBorder="1" applyAlignment="1">
      <alignment horizontal="center" vertical="center" textRotation="90" wrapText="1"/>
    </xf>
    <xf numFmtId="0" fontId="9" fillId="0" borderId="6" xfId="0" applyFont="1" applyBorder="1" applyAlignment="1">
      <alignment horizontal="center" vertical="center" textRotation="90" wrapText="1"/>
    </xf>
    <xf numFmtId="0" fontId="0" fillId="7" borderId="3" xfId="0" applyFill="1" applyBorder="1" applyAlignment="1">
      <alignment horizont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0"/>
  <sheetViews>
    <sheetView topLeftCell="A139" zoomScale="55" zoomScaleNormal="55" workbookViewId="0">
      <selection activeCell="B2" sqref="B2:B140"/>
    </sheetView>
  </sheetViews>
  <sheetFormatPr defaultRowHeight="186.75" customHeight="1" x14ac:dyDescent="0.25"/>
  <cols>
    <col min="1" max="2" width="23.42578125" style="1" customWidth="1"/>
    <col min="3" max="3" width="42.42578125" style="1" bestFit="1" customWidth="1"/>
    <col min="4" max="4" width="46.5703125" style="1" bestFit="1" customWidth="1"/>
    <col min="5" max="5" width="46.5703125" style="1" customWidth="1"/>
    <col min="6" max="6" width="12.85546875" style="1" bestFit="1" customWidth="1"/>
    <col min="7" max="9" width="88.7109375" style="1" customWidth="1"/>
    <col min="10" max="10" width="9.140625" style="1"/>
    <col min="11" max="11" width="106" style="1" customWidth="1"/>
    <col min="12" max="16384" width="9.140625" style="1"/>
  </cols>
  <sheetData>
    <row r="1" spans="1:13" s="7" customFormat="1" ht="31.5" x14ac:dyDescent="0.25">
      <c r="A1" s="7">
        <f ca="1">COUNTA(A:A)</f>
        <v>0</v>
      </c>
      <c r="B1" s="7">
        <f ca="1">COUNTA(A:A)</f>
        <v>0</v>
      </c>
      <c r="D1" s="9" t="s">
        <v>0</v>
      </c>
      <c r="E1" s="9" t="s">
        <v>220</v>
      </c>
      <c r="F1" s="9" t="s">
        <v>1</v>
      </c>
      <c r="G1" s="9" t="s">
        <v>2</v>
      </c>
      <c r="H1" s="9" t="s">
        <v>3</v>
      </c>
      <c r="I1" s="9" t="s">
        <v>4</v>
      </c>
      <c r="K1" s="8"/>
    </row>
    <row r="2" spans="1:13" ht="186.75" customHeight="1" x14ac:dyDescent="0.25">
      <c r="A2" s="13" t="str">
        <f t="array" aca="1" ref="A2" ca="1">IF(ROW()-ROW(Topics_Remain_No_Blanks)+1&gt;ROWS(Topics_Remain)-COUNTBLANK(Topics_Remain),"",INDIRECT(ADDRESS(SMALL((IF(Topics_Remain&lt;&gt;"",ROW(Topics_Remain),ROW()+ROWS(Topics_Remain))),ROW()-ROW(Topics_Remain_No_Blanks)+1),COLUMN(Topics_Remain),4)))</f>
        <v>Revision - 12</v>
      </c>
      <c r="B2" s="13" t="str">
        <f>IF(COUNTIF(SOW!$A$3:$A$165,C2)&gt;0,"",C2)</f>
        <v/>
      </c>
      <c r="C2" s="1" t="str">
        <f t="shared" ref="C2:C66" si="0">D2&amp;" - "&amp;E2</f>
        <v>Computer Systems - 1</v>
      </c>
      <c r="D2" s="10" t="s">
        <v>5</v>
      </c>
      <c r="E2" s="10">
        <v>1</v>
      </c>
      <c r="F2" s="2" t="s">
        <v>6</v>
      </c>
      <c r="G2" s="3" t="s">
        <v>66</v>
      </c>
      <c r="H2" s="3" t="s">
        <v>67</v>
      </c>
      <c r="I2" s="3" t="s">
        <v>68</v>
      </c>
      <c r="K2" s="4"/>
      <c r="L2" s="4"/>
      <c r="M2" s="4"/>
    </row>
    <row r="3" spans="1:13" ht="186.75" customHeight="1" x14ac:dyDescent="0.25">
      <c r="A3" s="13" t="str">
        <f t="array" aca="1" ref="A3" ca="1">IF(ROW()-ROW(Topics_Remain_No_Blanks)+1&gt;ROWS(Topics_Remain)-COUNTBLANK(Topics_Remain),"",INDIRECT(ADDRESS(SMALL((IF(Topics_Remain&lt;&gt;"",ROW(Topics_Remain),ROW()+ROWS(Topics_Remain))),ROW()-ROW(Topics_Remain_No_Blanks)+1),COLUMN(Topics_Remain),4)))</f>
        <v>Revision - 13</v>
      </c>
      <c r="B3" s="13" t="str">
        <f>IF(COUNTIF(SOW!$A$3:$A$165,C3)&gt;0,"",C3)</f>
        <v/>
      </c>
      <c r="C3" s="1" t="str">
        <f t="shared" si="0"/>
        <v>Expressions &amp; Types - 1</v>
      </c>
      <c r="D3" s="11" t="s">
        <v>7</v>
      </c>
      <c r="E3" s="11">
        <v>1</v>
      </c>
      <c r="F3" s="5" t="s">
        <v>45</v>
      </c>
      <c r="G3" s="6" t="s">
        <v>69</v>
      </c>
      <c r="H3" s="6" t="s">
        <v>70</v>
      </c>
      <c r="I3" s="5" t="s">
        <v>71</v>
      </c>
      <c r="K3" s="4"/>
      <c r="L3" s="4"/>
      <c r="M3" s="4"/>
    </row>
    <row r="4" spans="1:13" ht="186.75" customHeight="1" x14ac:dyDescent="0.25">
      <c r="A4" s="13" t="str">
        <f t="array" aca="1" ref="A4" ca="1">IF(ROW()-ROW(Topics_Remain_No_Blanks)+1&gt;ROWS(Topics_Remain)-COUNTBLANK(Topics_Remain),"",INDIRECT(ADDRESS(SMALL((IF(Topics_Remain&lt;&gt;"",ROW(Topics_Remain),ROW()+ROWS(Topics_Remain))),ROW()-ROW(Topics_Remain_No_Blanks)+1),COLUMN(Topics_Remain),4)))</f>
        <v>Revision - 14</v>
      </c>
      <c r="B4" s="13" t="str">
        <f>IF(COUNTIF(SOW!$A$3:$A$165,C4)&gt;0,"",C4)</f>
        <v/>
      </c>
      <c r="C4" s="1" t="str">
        <f t="shared" si="0"/>
        <v>Variables &amp; Constants - 1</v>
      </c>
      <c r="D4" s="10" t="s">
        <v>8</v>
      </c>
      <c r="E4" s="10">
        <v>1</v>
      </c>
      <c r="F4" s="2" t="s">
        <v>45</v>
      </c>
      <c r="G4" s="3" t="s">
        <v>72</v>
      </c>
      <c r="H4" s="3" t="s">
        <v>73</v>
      </c>
      <c r="I4" s="3" t="s">
        <v>74</v>
      </c>
      <c r="K4" s="4"/>
      <c r="L4" s="4"/>
      <c r="M4" s="4"/>
    </row>
    <row r="5" spans="1:13" ht="186.75" customHeight="1" x14ac:dyDescent="0.25">
      <c r="A5" s="13" t="str">
        <f t="array" aca="1" ref="A5" ca="1">IF(ROW()-ROW(Topics_Remain_No_Blanks)+1&gt;ROWS(Topics_Remain)-COUNTBLANK(Topics_Remain),"",INDIRECT(ADDRESS(SMALL((IF(Topics_Remain&lt;&gt;"",ROW(Topics_Remain),ROW()+ROWS(Topics_Remain))),ROW()-ROW(Topics_Remain_No_Blanks)+1),COLUMN(Topics_Remain),4)))</f>
        <v>Revision - 15</v>
      </c>
      <c r="B5" s="13" t="str">
        <f>IF(COUNTIF(SOW!$A$3:$A$165,C5)&gt;0,"",C5)</f>
        <v/>
      </c>
      <c r="C5" s="1" t="str">
        <f t="shared" si="0"/>
        <v>Selection - 1</v>
      </c>
      <c r="D5" s="11" t="s">
        <v>9</v>
      </c>
      <c r="E5" s="11">
        <v>1</v>
      </c>
      <c r="F5" s="5" t="s">
        <v>46</v>
      </c>
      <c r="G5" s="6" t="s">
        <v>75</v>
      </c>
      <c r="H5" s="6" t="s">
        <v>76</v>
      </c>
      <c r="I5" s="5" t="s">
        <v>71</v>
      </c>
      <c r="K5" s="4"/>
      <c r="L5" s="4"/>
      <c r="M5" s="4"/>
    </row>
    <row r="6" spans="1:13" ht="186.75" customHeight="1" x14ac:dyDescent="0.25">
      <c r="A6" s="13" t="str">
        <f t="array" aca="1" ref="A6" ca="1">IF(ROW()-ROW(Topics_Remain_No_Blanks)+1&gt;ROWS(Topics_Remain)-COUNTBLANK(Topics_Remain),"",INDIRECT(ADDRESS(SMALL((IF(Topics_Remain&lt;&gt;"",ROW(Topics_Remain),ROW()+ROWS(Topics_Remain))),ROW()-ROW(Topics_Remain_No_Blanks)+1),COLUMN(Topics_Remain),4)))</f>
        <v>Revision - 16</v>
      </c>
      <c r="B6" s="13" t="str">
        <f>IF(COUNTIF(SOW!$A$3:$A$165,C6)&gt;0,"",C6)</f>
        <v/>
      </c>
      <c r="C6" s="1" t="str">
        <f t="shared" si="0"/>
        <v>Selection - 2</v>
      </c>
      <c r="D6" s="11" t="s">
        <v>9</v>
      </c>
      <c r="E6" s="11">
        <v>2</v>
      </c>
      <c r="F6" s="5"/>
      <c r="G6" s="6" t="s">
        <v>77</v>
      </c>
      <c r="H6" s="6" t="s">
        <v>78</v>
      </c>
      <c r="I6" s="6" t="s">
        <v>79</v>
      </c>
      <c r="K6" s="4"/>
      <c r="L6" s="4"/>
      <c r="M6" s="4"/>
    </row>
    <row r="7" spans="1:13" ht="186.75" customHeight="1" x14ac:dyDescent="0.25">
      <c r="A7" s="13" t="str">
        <f t="array" aca="1" ref="A7" ca="1">IF(ROW()-ROW(Topics_Remain_No_Blanks)+1&gt;ROWS(Topics_Remain)-COUNTBLANK(Topics_Remain),"",INDIRECT(ADDRESS(SMALL((IF(Topics_Remain&lt;&gt;"",ROW(Topics_Remain),ROW()+ROWS(Topics_Remain))),ROW()-ROW(Topics_Remain_No_Blanks)+1),COLUMN(Topics_Remain),4)))</f>
        <v/>
      </c>
      <c r="B7" s="13" t="str">
        <f>IF(COUNTIF(SOW!$A$3:$A$165,C7)&gt;0,"",C7)</f>
        <v/>
      </c>
      <c r="C7" s="1" t="str">
        <f t="shared" si="0"/>
        <v>Selection - 3</v>
      </c>
      <c r="D7" s="11" t="s">
        <v>9</v>
      </c>
      <c r="E7" s="11">
        <v>3</v>
      </c>
      <c r="F7" s="5"/>
      <c r="G7" s="6" t="s">
        <v>80</v>
      </c>
      <c r="H7" s="6" t="s">
        <v>81</v>
      </c>
      <c r="I7" s="5" t="s">
        <v>71</v>
      </c>
      <c r="K7" s="4"/>
      <c r="L7" s="4"/>
      <c r="M7" s="4"/>
    </row>
    <row r="8" spans="1:13" ht="186.75" customHeight="1" x14ac:dyDescent="0.25">
      <c r="A8" s="13" t="str">
        <f t="array" aca="1" ref="A8" ca="1">IF(ROW()-ROW(Topics_Remain_No_Blanks)+1&gt;ROWS(Topics_Remain)-COUNTBLANK(Topics_Remain),"",INDIRECT(ADDRESS(SMALL((IF(Topics_Remain&lt;&gt;"",ROW(Topics_Remain),ROW()+ROWS(Topics_Remain))),ROW()-ROW(Topics_Remain_No_Blanks)+1),COLUMN(Topics_Remain),4)))</f>
        <v/>
      </c>
      <c r="B8" s="13" t="str">
        <f>IF(COUNTIF(SOW!$A$3:$A$165,C8)&gt;0,"",C8)</f>
        <v/>
      </c>
      <c r="C8" s="1" t="str">
        <f t="shared" si="0"/>
        <v>Repetition - 1</v>
      </c>
      <c r="D8" s="10" t="s">
        <v>10</v>
      </c>
      <c r="E8" s="10">
        <v>1</v>
      </c>
      <c r="F8" s="2" t="s">
        <v>46</v>
      </c>
      <c r="G8" s="3" t="s">
        <v>82</v>
      </c>
      <c r="H8" s="3" t="s">
        <v>83</v>
      </c>
      <c r="I8" s="3" t="s">
        <v>84</v>
      </c>
      <c r="K8" s="4"/>
      <c r="L8" s="4"/>
      <c r="M8" s="4"/>
    </row>
    <row r="9" spans="1:13" ht="186.75" customHeight="1" x14ac:dyDescent="0.25">
      <c r="A9" s="13" t="str">
        <f t="array" aca="1" ref="A9" ca="1">IF(ROW()-ROW(Topics_Remain_No_Blanks)+1&gt;ROWS(Topics_Remain)-COUNTBLANK(Topics_Remain),"",INDIRECT(ADDRESS(SMALL((IF(Topics_Remain&lt;&gt;"",ROW(Topics_Remain),ROW()+ROWS(Topics_Remain))),ROW()-ROW(Topics_Remain_No_Blanks)+1),COLUMN(Topics_Remain),4)))</f>
        <v/>
      </c>
      <c r="B9" s="13" t="str">
        <f>IF(COUNTIF(SOW!$A$3:$A$165,C9)&gt;0,"",C9)</f>
        <v/>
      </c>
      <c r="C9" s="1" t="str">
        <f t="shared" si="0"/>
        <v>Repetition - 2</v>
      </c>
      <c r="D9" s="10" t="s">
        <v>10</v>
      </c>
      <c r="E9" s="10">
        <v>2</v>
      </c>
      <c r="F9" s="2"/>
      <c r="G9" s="3" t="s">
        <v>85</v>
      </c>
      <c r="H9" s="3" t="s">
        <v>86</v>
      </c>
      <c r="I9" s="3" t="s">
        <v>87</v>
      </c>
      <c r="K9" s="4"/>
      <c r="L9" s="4"/>
      <c r="M9" s="4"/>
    </row>
    <row r="10" spans="1:13" ht="186.75" customHeight="1" x14ac:dyDescent="0.25">
      <c r="A10" s="13" t="str">
        <f t="array" aca="1" ref="A10" ca="1">IF(ROW()-ROW(Topics_Remain_No_Blanks)+1&gt;ROWS(Topics_Remain)-COUNTBLANK(Topics_Remain),"",INDIRECT(ADDRESS(SMALL((IF(Topics_Remain&lt;&gt;"",ROW(Topics_Remain),ROW()+ROWS(Topics_Remain))),ROW()-ROW(Topics_Remain_No_Blanks)+1),COLUMN(Topics_Remain),4)))</f>
        <v/>
      </c>
      <c r="B10" s="13" t="str">
        <f>IF(COUNTIF(SOW!$A$3:$A$165,C10)&gt;0,"",C10)</f>
        <v/>
      </c>
      <c r="C10" s="1" t="str">
        <f t="shared" si="0"/>
        <v>Repetition - 3</v>
      </c>
      <c r="D10" s="10" t="s">
        <v>10</v>
      </c>
      <c r="E10" s="10">
        <v>3</v>
      </c>
      <c r="F10" s="2"/>
      <c r="G10" s="3" t="s">
        <v>88</v>
      </c>
      <c r="H10" s="3" t="s">
        <v>89</v>
      </c>
      <c r="I10" s="2" t="s">
        <v>71</v>
      </c>
      <c r="K10" s="4"/>
      <c r="L10" s="4"/>
      <c r="M10" s="4"/>
    </row>
    <row r="11" spans="1:13" ht="186.75" customHeight="1" x14ac:dyDescent="0.25">
      <c r="A11" s="13" t="str">
        <f t="array" aca="1" ref="A11" ca="1">IF(ROW()-ROW(Topics_Remain_No_Blanks)+1&gt;ROWS(Topics_Remain)-COUNTBLANK(Topics_Remain),"",INDIRECT(ADDRESS(SMALL((IF(Topics_Remain&lt;&gt;"",ROW(Topics_Remain),ROW()+ROWS(Topics_Remain))),ROW()-ROW(Topics_Remain_No_Blanks)+1),COLUMN(Topics_Remain),4)))</f>
        <v/>
      </c>
      <c r="B11" s="13" t="str">
        <f>IF(COUNTIF(SOW!$A$3:$A$165,C11)&gt;0,"",C11)</f>
        <v/>
      </c>
      <c r="C11" s="1" t="str">
        <f t="shared" si="0"/>
        <v>Repetition - 4</v>
      </c>
      <c r="D11" s="10" t="s">
        <v>10</v>
      </c>
      <c r="E11" s="10">
        <v>4</v>
      </c>
      <c r="F11" s="2"/>
      <c r="G11" s="3" t="s">
        <v>90</v>
      </c>
      <c r="H11" s="3" t="s">
        <v>91</v>
      </c>
      <c r="I11" s="2" t="s">
        <v>71</v>
      </c>
      <c r="K11" s="4"/>
      <c r="L11" s="4"/>
      <c r="M11" s="4"/>
    </row>
    <row r="12" spans="1:13" ht="186.75" customHeight="1" x14ac:dyDescent="0.25">
      <c r="A12" s="13" t="str">
        <f t="array" aca="1" ref="A12" ca="1">IF(ROW()-ROW(Topics_Remain_No_Blanks)+1&gt;ROWS(Topics_Remain)-COUNTBLANK(Topics_Remain),"",INDIRECT(ADDRESS(SMALL((IF(Topics_Remain&lt;&gt;"",ROW(Topics_Remain),ROW()+ROWS(Topics_Remain))),ROW()-ROW(Topics_Remain_No_Blanks)+1),COLUMN(Topics_Remain),4)))</f>
        <v/>
      </c>
      <c r="B12" s="13" t="str">
        <f>IF(COUNTIF(SOW!$A$3:$A$165,C12)&gt;0,"",C12)</f>
        <v/>
      </c>
      <c r="C12" s="1" t="str">
        <f t="shared" si="0"/>
        <v>Boolean Operators - 1</v>
      </c>
      <c r="D12" s="11" t="s">
        <v>11</v>
      </c>
      <c r="E12" s="11">
        <v>1</v>
      </c>
      <c r="F12" s="5" t="s">
        <v>45</v>
      </c>
      <c r="G12" s="6" t="s">
        <v>92</v>
      </c>
      <c r="H12" s="6" t="s">
        <v>93</v>
      </c>
      <c r="I12" s="6" t="s">
        <v>94</v>
      </c>
      <c r="K12" s="4"/>
      <c r="L12" s="4"/>
      <c r="M12" s="4"/>
    </row>
    <row r="13" spans="1:13" ht="186.75" customHeight="1" x14ac:dyDescent="0.25">
      <c r="A13" s="13" t="str">
        <f t="array" aca="1" ref="A13" ca="1">IF(ROW()-ROW(Topics_Remain_No_Blanks)+1&gt;ROWS(Topics_Remain)-COUNTBLANK(Topics_Remain),"",INDIRECT(ADDRESS(SMALL((IF(Topics_Remain&lt;&gt;"",ROW(Topics_Remain),ROW()+ROWS(Topics_Remain))),ROW()-ROW(Topics_Remain_No_Blanks)+1),COLUMN(Topics_Remain),4)))</f>
        <v/>
      </c>
      <c r="B13" s="13" t="str">
        <f>IF(COUNTIF(SOW!$A$3:$A$165,C13)&gt;0,"",C13)</f>
        <v/>
      </c>
      <c r="C13" s="1" t="str">
        <f t="shared" si="0"/>
        <v>Boolean Operators - 2</v>
      </c>
      <c r="D13" s="11" t="s">
        <v>11</v>
      </c>
      <c r="E13" s="11">
        <v>2</v>
      </c>
      <c r="F13" s="5"/>
      <c r="G13" s="6" t="s">
        <v>95</v>
      </c>
      <c r="H13" s="6" t="s">
        <v>96</v>
      </c>
      <c r="I13" s="6" t="s">
        <v>97</v>
      </c>
      <c r="K13" s="4"/>
      <c r="L13" s="4"/>
      <c r="M13" s="4"/>
    </row>
    <row r="14" spans="1:13" ht="186.75" customHeight="1" x14ac:dyDescent="0.25">
      <c r="A14" s="13" t="str">
        <f t="array" aca="1" ref="A14" ca="1">IF(ROW()-ROW(Topics_Remain_No_Blanks)+1&gt;ROWS(Topics_Remain)-COUNTBLANK(Topics_Remain),"",INDIRECT(ADDRESS(SMALL((IF(Topics_Remain&lt;&gt;"",ROW(Topics_Remain),ROW()+ROWS(Topics_Remain))),ROW()-ROW(Topics_Remain_No_Blanks)+1),COLUMN(Topics_Remain),4)))</f>
        <v/>
      </c>
      <c r="B14" s="13" t="str">
        <f>IF(COUNTIF(SOW!$A$3:$A$165,C14)&gt;0,"",C14)</f>
        <v/>
      </c>
      <c r="C14" s="1" t="str">
        <f t="shared" si="0"/>
        <v>Arrays - 1</v>
      </c>
      <c r="D14" s="10" t="s">
        <v>12</v>
      </c>
      <c r="E14" s="10">
        <v>1</v>
      </c>
      <c r="F14" s="2" t="s">
        <v>45</v>
      </c>
      <c r="G14" s="3" t="s">
        <v>98</v>
      </c>
      <c r="H14" s="3" t="s">
        <v>99</v>
      </c>
      <c r="I14" s="3" t="s">
        <v>100</v>
      </c>
      <c r="K14" s="4"/>
      <c r="L14" s="4"/>
      <c r="M14" s="4"/>
    </row>
    <row r="15" spans="1:13" ht="186.75" customHeight="1" x14ac:dyDescent="0.25">
      <c r="A15" s="13" t="str">
        <f t="array" aca="1" ref="A15" ca="1">IF(ROW()-ROW(Topics_Remain_No_Blanks)+1&gt;ROWS(Topics_Remain)-COUNTBLANK(Topics_Remain),"",INDIRECT(ADDRESS(SMALL((IF(Topics_Remain&lt;&gt;"",ROW(Topics_Remain),ROW()+ROWS(Topics_Remain))),ROW()-ROW(Topics_Remain_No_Blanks)+1),COLUMN(Topics_Remain),4)))</f>
        <v/>
      </c>
      <c r="B15" s="13" t="str">
        <f>IF(COUNTIF(SOW!$A$3:$A$165,C15)&gt;0,"",C15)</f>
        <v/>
      </c>
      <c r="C15" s="1" t="str">
        <f t="shared" si="0"/>
        <v>Arrays - 2</v>
      </c>
      <c r="D15" s="10" t="s">
        <v>12</v>
      </c>
      <c r="E15" s="10">
        <v>2</v>
      </c>
      <c r="F15" s="2"/>
      <c r="G15" s="3" t="s">
        <v>101</v>
      </c>
      <c r="H15" s="2" t="s">
        <v>71</v>
      </c>
      <c r="I15" s="3" t="s">
        <v>102</v>
      </c>
      <c r="K15" s="4"/>
      <c r="L15" s="4"/>
      <c r="M15" s="4"/>
    </row>
    <row r="16" spans="1:13" ht="186.75" customHeight="1" x14ac:dyDescent="0.25">
      <c r="A16" s="13" t="str">
        <f t="array" aca="1" ref="A16" ca="1">IF(ROW()-ROW(Topics_Remain_No_Blanks)+1&gt;ROWS(Topics_Remain)-COUNTBLANK(Topics_Remain),"",INDIRECT(ADDRESS(SMALL((IF(Topics_Remain&lt;&gt;"",ROW(Topics_Remain),ROW()+ROWS(Topics_Remain))),ROW()-ROW(Topics_Remain_No_Blanks)+1),COLUMN(Topics_Remain),4)))</f>
        <v/>
      </c>
      <c r="B16" s="13" t="str">
        <f>IF(COUNTIF(SOW!$A$3:$A$165,C16)&gt;0,"",C16)</f>
        <v/>
      </c>
      <c r="C16" s="1" t="str">
        <f t="shared" si="0"/>
        <v>Arrays - 3</v>
      </c>
      <c r="D16" s="10" t="s">
        <v>12</v>
      </c>
      <c r="E16" s="10">
        <v>3</v>
      </c>
      <c r="F16" s="2"/>
      <c r="G16" s="3" t="s">
        <v>103</v>
      </c>
      <c r="H16" s="3" t="s">
        <v>104</v>
      </c>
      <c r="I16" s="3" t="s">
        <v>105</v>
      </c>
      <c r="K16" s="4"/>
      <c r="L16" s="4"/>
      <c r="M16" s="4"/>
    </row>
    <row r="17" spans="1:13" ht="186.75" customHeight="1" x14ac:dyDescent="0.25">
      <c r="A17" s="13" t="str">
        <f t="array" aca="1" ref="A17" ca="1">IF(ROW()-ROW(Topics_Remain_No_Blanks)+1&gt;ROWS(Topics_Remain)-COUNTBLANK(Topics_Remain),"",INDIRECT(ADDRESS(SMALL((IF(Topics_Remain&lt;&gt;"",ROW(Topics_Remain),ROW()+ROWS(Topics_Remain))),ROW()-ROW(Topics_Remain_No_Blanks)+1),COLUMN(Topics_Remain),4)))</f>
        <v/>
      </c>
      <c r="B17" s="13" t="str">
        <f>IF(COUNTIF(SOW!$A$3:$A$165,C17)&gt;0,"",C17)</f>
        <v/>
      </c>
      <c r="C17" s="1" t="str">
        <f t="shared" si="0"/>
        <v>Flowcharts - 1</v>
      </c>
      <c r="D17" s="11" t="s">
        <v>13</v>
      </c>
      <c r="E17" s="11">
        <v>1</v>
      </c>
      <c r="F17" s="5" t="s">
        <v>46</v>
      </c>
      <c r="G17" s="6" t="s">
        <v>106</v>
      </c>
      <c r="H17" s="6" t="s">
        <v>107</v>
      </c>
      <c r="I17" s="6" t="s">
        <v>108</v>
      </c>
      <c r="K17" s="4"/>
      <c r="L17" s="4"/>
      <c r="M17" s="4"/>
    </row>
    <row r="18" spans="1:13" ht="186.75" customHeight="1" x14ac:dyDescent="0.25">
      <c r="A18" s="13" t="str">
        <f t="array" aca="1" ref="A18" ca="1">IF(ROW()-ROW(Topics_Remain_No_Blanks)+1&gt;ROWS(Topics_Remain)-COUNTBLANK(Topics_Remain),"",INDIRECT(ADDRESS(SMALL((IF(Topics_Remain&lt;&gt;"",ROW(Topics_Remain),ROW()+ROWS(Topics_Remain))),ROW()-ROW(Topics_Remain_No_Blanks)+1),COLUMN(Topics_Remain),4)))</f>
        <v/>
      </c>
      <c r="B18" s="13" t="str">
        <f>IF(COUNTIF(SOW!$A$3:$A$165,C18)&gt;0,"",C18)</f>
        <v/>
      </c>
      <c r="C18" s="1" t="str">
        <f t="shared" si="0"/>
        <v>Trace Tables - 1</v>
      </c>
      <c r="D18" s="10" t="s">
        <v>14</v>
      </c>
      <c r="E18" s="10">
        <v>1</v>
      </c>
      <c r="F18" s="2" t="s">
        <v>47</v>
      </c>
      <c r="G18" s="3" t="s">
        <v>109</v>
      </c>
      <c r="H18" s="3" t="s">
        <v>110</v>
      </c>
      <c r="I18" s="3" t="s">
        <v>111</v>
      </c>
      <c r="K18" s="4"/>
      <c r="L18" s="4"/>
      <c r="M18" s="4"/>
    </row>
    <row r="19" spans="1:13" ht="186.75" customHeight="1" x14ac:dyDescent="0.25">
      <c r="A19" s="13" t="str">
        <f t="array" aca="1" ref="A19" ca="1">IF(ROW()-ROW(Topics_Remain_No_Blanks)+1&gt;ROWS(Topics_Remain)-COUNTBLANK(Topics_Remain),"",INDIRECT(ADDRESS(SMALL((IF(Topics_Remain&lt;&gt;"",ROW(Topics_Remain),ROW()+ROWS(Topics_Remain))),ROW()-ROW(Topics_Remain_No_Blanks)+1),COLUMN(Topics_Remain),4)))</f>
        <v/>
      </c>
      <c r="B19" s="13" t="str">
        <f>IF(COUNTIF(SOW!$A$3:$A$165,C19)&gt;0,"",C19)</f>
        <v/>
      </c>
      <c r="C19" s="1" t="str">
        <f t="shared" si="0"/>
        <v>Errors - 1</v>
      </c>
      <c r="D19" s="11" t="s">
        <v>15</v>
      </c>
      <c r="E19" s="11">
        <v>1</v>
      </c>
      <c r="F19" s="5" t="s">
        <v>47</v>
      </c>
      <c r="G19" s="6" t="s">
        <v>112</v>
      </c>
      <c r="H19" s="5" t="s">
        <v>71</v>
      </c>
      <c r="I19" s="6" t="s">
        <v>113</v>
      </c>
      <c r="K19" s="4"/>
      <c r="L19" s="4"/>
      <c r="M19" s="4"/>
    </row>
    <row r="20" spans="1:13" ht="186.75" customHeight="1" x14ac:dyDescent="0.25">
      <c r="A20" s="13" t="str">
        <f t="array" aca="1" ref="A20" ca="1">IF(ROW()-ROW(Topics_Remain_No_Blanks)+1&gt;ROWS(Topics_Remain)-COUNTBLANK(Topics_Remain),"",INDIRECT(ADDRESS(SMALL((IF(Topics_Remain&lt;&gt;"",ROW(Topics_Remain),ROW()+ROWS(Topics_Remain))),ROW()-ROW(Topics_Remain_No_Blanks)+1),COLUMN(Topics_Remain),4)))</f>
        <v/>
      </c>
      <c r="B20" s="13" t="str">
        <f>IF(COUNTIF(SOW!$A$3:$A$165,C20)&gt;0,"",C20)</f>
        <v/>
      </c>
      <c r="C20" s="1" t="str">
        <f t="shared" si="0"/>
        <v>Errors - 2</v>
      </c>
      <c r="D20" s="11" t="s">
        <v>15</v>
      </c>
      <c r="E20" s="11">
        <v>2</v>
      </c>
      <c r="F20" s="5"/>
      <c r="G20" s="6" t="s">
        <v>114</v>
      </c>
      <c r="H20" s="6" t="s">
        <v>115</v>
      </c>
      <c r="I20" s="5" t="s">
        <v>71</v>
      </c>
      <c r="K20" s="4"/>
      <c r="L20" s="4"/>
      <c r="M20" s="4"/>
    </row>
    <row r="21" spans="1:13" ht="186.75" customHeight="1" x14ac:dyDescent="0.25">
      <c r="A21" s="13" t="str">
        <f t="array" aca="1" ref="A21" ca="1">IF(ROW()-ROW(Topics_Remain_No_Blanks)+1&gt;ROWS(Topics_Remain)-COUNTBLANK(Topics_Remain),"",INDIRECT(ADDRESS(SMALL((IF(Topics_Remain&lt;&gt;"",ROW(Topics_Remain),ROW()+ROWS(Topics_Remain))),ROW()-ROW(Topics_Remain_No_Blanks)+1),COLUMN(Topics_Remain),4)))</f>
        <v/>
      </c>
      <c r="B21" s="13" t="str">
        <f>IF(COUNTIF(SOW!$A$3:$A$165,C21)&gt;0,"",C21)</f>
        <v/>
      </c>
      <c r="C21" s="1" t="str">
        <f t="shared" si="0"/>
        <v>Functions &amp; Procedures - 1</v>
      </c>
      <c r="D21" s="10" t="s">
        <v>16</v>
      </c>
      <c r="E21" s="10">
        <v>1</v>
      </c>
      <c r="F21" s="3" t="s">
        <v>48</v>
      </c>
      <c r="G21" s="3" t="s">
        <v>116</v>
      </c>
      <c r="H21" s="2" t="s">
        <v>71</v>
      </c>
      <c r="I21" s="2" t="s">
        <v>71</v>
      </c>
      <c r="K21" s="4"/>
      <c r="L21" s="4"/>
      <c r="M21" s="4"/>
    </row>
    <row r="22" spans="1:13" ht="186.75" customHeight="1" x14ac:dyDescent="0.25">
      <c r="A22" s="13" t="str">
        <f t="array" aca="1" ref="A22" ca="1">IF(ROW()-ROW(Topics_Remain_No_Blanks)+1&gt;ROWS(Topics_Remain)-COUNTBLANK(Topics_Remain),"",INDIRECT(ADDRESS(SMALL((IF(Topics_Remain&lt;&gt;"",ROW(Topics_Remain),ROW()+ROWS(Topics_Remain))),ROW()-ROW(Topics_Remain_No_Blanks)+1),COLUMN(Topics_Remain),4)))</f>
        <v/>
      </c>
      <c r="B22" s="13" t="str">
        <f>IF(COUNTIF(SOW!$A$3:$A$165,C22)&gt;0,"",C22)</f>
        <v/>
      </c>
      <c r="C22" s="1" t="str">
        <f t="shared" si="0"/>
        <v>Functions &amp; Procedures - 2</v>
      </c>
      <c r="D22" s="10" t="s">
        <v>16</v>
      </c>
      <c r="E22" s="10">
        <v>2</v>
      </c>
      <c r="F22" s="2"/>
      <c r="G22" s="3" t="s">
        <v>117</v>
      </c>
      <c r="H22" s="2" t="s">
        <v>71</v>
      </c>
      <c r="I22" s="3" t="s">
        <v>118</v>
      </c>
      <c r="K22" s="4"/>
      <c r="L22" s="4"/>
      <c r="M22" s="4"/>
    </row>
    <row r="23" spans="1:13" ht="186.75" customHeight="1" x14ac:dyDescent="0.25">
      <c r="A23" s="13" t="str">
        <f t="array" aca="1" ref="A23" ca="1">IF(ROW()-ROW(Topics_Remain_No_Blanks)+1&gt;ROWS(Topics_Remain)-COUNTBLANK(Topics_Remain),"",INDIRECT(ADDRESS(SMALL((IF(Topics_Remain&lt;&gt;"",ROW(Topics_Remain),ROW()+ROWS(Topics_Remain))),ROW()-ROW(Topics_Remain_No_Blanks)+1),COLUMN(Topics_Remain),4)))</f>
        <v/>
      </c>
      <c r="B23" s="13" t="str">
        <f>IF(COUNTIF(SOW!$A$3:$A$165,C23)&gt;0,"",C23)</f>
        <v/>
      </c>
      <c r="C23" s="1" t="str">
        <f t="shared" si="0"/>
        <v>Functions &amp; Procedures - 3</v>
      </c>
      <c r="D23" s="10" t="s">
        <v>16</v>
      </c>
      <c r="E23" s="10">
        <v>3</v>
      </c>
      <c r="F23" s="2"/>
      <c r="G23" s="3" t="s">
        <v>119</v>
      </c>
      <c r="H23" s="3" t="s">
        <v>120</v>
      </c>
      <c r="I23" s="2" t="s">
        <v>71</v>
      </c>
      <c r="K23" s="4"/>
      <c r="L23" s="4"/>
      <c r="M23" s="4"/>
    </row>
    <row r="24" spans="1:13" ht="186.75" customHeight="1" x14ac:dyDescent="0.25">
      <c r="A24" s="13" t="str">
        <f t="array" aca="1" ref="A24" ca="1">IF(ROW()-ROW(Topics_Remain_No_Blanks)+1&gt;ROWS(Topics_Remain)-COUNTBLANK(Topics_Remain),"",INDIRECT(ADDRESS(SMALL((IF(Topics_Remain&lt;&gt;"",ROW(Topics_Remain),ROW()+ROWS(Topics_Remain))),ROW()-ROW(Topics_Remain_No_Blanks)+1),COLUMN(Topics_Remain),4)))</f>
        <v/>
      </c>
      <c r="B24" s="13" t="str">
        <f>IF(COUNTIF(SOW!$A$3:$A$165,C24)&gt;0,"",C24)</f>
        <v/>
      </c>
      <c r="C24" s="1" t="str">
        <f t="shared" si="0"/>
        <v>Functions &amp; Procedures - 4</v>
      </c>
      <c r="D24" s="10" t="s">
        <v>16</v>
      </c>
      <c r="E24" s="10">
        <v>4</v>
      </c>
      <c r="F24" s="2"/>
      <c r="G24" s="3" t="s">
        <v>121</v>
      </c>
      <c r="H24" s="2" t="s">
        <v>71</v>
      </c>
      <c r="I24" s="3" t="s">
        <v>122</v>
      </c>
      <c r="K24" s="4"/>
      <c r="L24" s="4"/>
      <c r="M24" s="4"/>
    </row>
    <row r="25" spans="1:13" ht="186.75" customHeight="1" x14ac:dyDescent="0.25">
      <c r="A25" s="13" t="str">
        <f t="array" aca="1" ref="A25" ca="1">IF(ROW()-ROW(Topics_Remain_No_Blanks)+1&gt;ROWS(Topics_Remain)-COUNTBLANK(Topics_Remain),"",INDIRECT(ADDRESS(SMALL((IF(Topics_Remain&lt;&gt;"",ROW(Topics_Remain),ROW()+ROWS(Topics_Remain))),ROW()-ROW(Topics_Remain_No_Blanks)+1),COLUMN(Topics_Remain),4)))</f>
        <v/>
      </c>
      <c r="B25" s="13" t="str">
        <f>IF(COUNTIF(SOW!$A$3:$A$165,C25)&gt;0,"",C25)</f>
        <v/>
      </c>
      <c r="C25" s="1" t="str">
        <f t="shared" si="0"/>
        <v>Functions &amp; Procedures - 5</v>
      </c>
      <c r="D25" s="10" t="s">
        <v>16</v>
      </c>
      <c r="E25" s="10">
        <v>5</v>
      </c>
      <c r="F25" s="2"/>
      <c r="G25" s="3" t="s">
        <v>123</v>
      </c>
      <c r="H25" s="2" t="s">
        <v>71</v>
      </c>
      <c r="I25" s="2" t="s">
        <v>71</v>
      </c>
      <c r="K25" s="4"/>
      <c r="L25" s="4"/>
      <c r="M25" s="4"/>
    </row>
    <row r="26" spans="1:13" ht="186.75" customHeight="1" x14ac:dyDescent="0.25">
      <c r="A26" s="13" t="str">
        <f t="array" aca="1" ref="A26" ca="1">IF(ROW()-ROW(Topics_Remain_No_Blanks)+1&gt;ROWS(Topics_Remain)-COUNTBLANK(Topics_Remain),"",INDIRECT(ADDRESS(SMALL((IF(Topics_Remain&lt;&gt;"",ROW(Topics_Remain),ROW()+ROWS(Topics_Remain))),ROW()-ROW(Topics_Remain_No_Blanks)+1),COLUMN(Topics_Remain),4)))</f>
        <v/>
      </c>
      <c r="B26" s="13" t="str">
        <f>IF(COUNTIF(SOW!$A$3:$A$165,C26)&gt;0,"",C26)</f>
        <v/>
      </c>
      <c r="C26" s="1" t="str">
        <f t="shared" si="0"/>
        <v>Scope - 1</v>
      </c>
      <c r="D26" s="11" t="s">
        <v>17</v>
      </c>
      <c r="E26" s="11">
        <v>1</v>
      </c>
      <c r="F26" s="5" t="s">
        <v>49</v>
      </c>
      <c r="G26" s="6" t="s">
        <v>124</v>
      </c>
      <c r="H26" s="5" t="s">
        <v>71</v>
      </c>
      <c r="I26" s="6" t="s">
        <v>125</v>
      </c>
      <c r="K26" s="4"/>
      <c r="L26" s="4"/>
      <c r="M26" s="4"/>
    </row>
    <row r="27" spans="1:13" ht="186.75" customHeight="1" x14ac:dyDescent="0.25">
      <c r="A27" s="13" t="str">
        <f t="array" aca="1" ref="A27" ca="1">IF(ROW()-ROW(Topics_Remain_No_Blanks)+1&gt;ROWS(Topics_Remain)-COUNTBLANK(Topics_Remain),"",INDIRECT(ADDRESS(SMALL((IF(Topics_Remain&lt;&gt;"",ROW(Topics_Remain),ROW()+ROWS(Topics_Remain))),ROW()-ROW(Topics_Remain_No_Blanks)+1),COLUMN(Topics_Remain),4)))</f>
        <v/>
      </c>
      <c r="B27" s="13" t="str">
        <f>IF(COUNTIF(SOW!$A$3:$A$165,C27)&gt;0,"",C27)</f>
        <v/>
      </c>
      <c r="C27" s="1" t="str">
        <f t="shared" si="0"/>
        <v>Bespoke Data Structures - 1</v>
      </c>
      <c r="D27" s="10" t="s">
        <v>18</v>
      </c>
      <c r="E27" s="10">
        <v>1</v>
      </c>
      <c r="F27" s="2" t="s">
        <v>50</v>
      </c>
      <c r="G27" s="3" t="s">
        <v>126</v>
      </c>
      <c r="H27" s="2" t="s">
        <v>71</v>
      </c>
      <c r="I27" s="3" t="s">
        <v>127</v>
      </c>
      <c r="K27" s="4"/>
      <c r="L27" s="4"/>
      <c r="M27" s="4"/>
    </row>
    <row r="28" spans="1:13" ht="186.75" customHeight="1" x14ac:dyDescent="0.25">
      <c r="A28" s="13" t="str">
        <f t="array" aca="1" ref="A28" ca="1">IF(ROW()-ROW(Topics_Remain_No_Blanks)+1&gt;ROWS(Topics_Remain)-COUNTBLANK(Topics_Remain),"",INDIRECT(ADDRESS(SMALL((IF(Topics_Remain&lt;&gt;"",ROW(Topics_Remain),ROW()+ROWS(Topics_Remain))),ROW()-ROW(Topics_Remain_No_Blanks)+1),COLUMN(Topics_Remain),4)))</f>
        <v/>
      </c>
      <c r="B28" s="13" t="str">
        <f>IF(COUNTIF(SOW!$A$3:$A$165,C28)&gt;0,"",C28)</f>
        <v/>
      </c>
      <c r="C28" s="1" t="str">
        <f t="shared" si="0"/>
        <v>Bespoke Data Structures - 2</v>
      </c>
      <c r="D28" s="10" t="s">
        <v>18</v>
      </c>
      <c r="E28" s="10">
        <v>2</v>
      </c>
      <c r="F28" s="2"/>
      <c r="G28" s="3" t="s">
        <v>128</v>
      </c>
      <c r="H28" s="2" t="s">
        <v>71</v>
      </c>
      <c r="I28" s="2" t="s">
        <v>71</v>
      </c>
      <c r="K28" s="4"/>
      <c r="L28" s="4"/>
      <c r="M28" s="4"/>
    </row>
    <row r="29" spans="1:13" ht="186.75" customHeight="1" x14ac:dyDescent="0.25">
      <c r="A29" s="13" t="str">
        <f t="array" aca="1" ref="A29" ca="1">IF(ROW()-ROW(Topics_Remain_No_Blanks)+1&gt;ROWS(Topics_Remain)-COUNTBLANK(Topics_Remain),"",INDIRECT(ADDRESS(SMALL((IF(Topics_Remain&lt;&gt;"",ROW(Topics_Remain),ROW()+ROWS(Topics_Remain))),ROW()-ROW(Topics_Remain_No_Blanks)+1),COLUMN(Topics_Remain),4)))</f>
        <v/>
      </c>
      <c r="B29" s="13" t="str">
        <f>IF(COUNTIF(SOW!$A$3:$A$165,C29)&gt;0,"",C29)</f>
        <v/>
      </c>
      <c r="C29" s="1" t="str">
        <f t="shared" si="0"/>
        <v>Bespoke Data Structures - 3</v>
      </c>
      <c r="D29" s="10" t="s">
        <v>18</v>
      </c>
      <c r="E29" s="10">
        <v>3</v>
      </c>
      <c r="F29" s="2"/>
      <c r="G29" s="3" t="s">
        <v>129</v>
      </c>
      <c r="H29" s="3" t="s">
        <v>130</v>
      </c>
      <c r="I29" s="2" t="s">
        <v>71</v>
      </c>
      <c r="K29" s="4"/>
      <c r="L29" s="4"/>
      <c r="M29" s="4"/>
    </row>
    <row r="30" spans="1:13" ht="186.75" customHeight="1" x14ac:dyDescent="0.25">
      <c r="A30" s="13" t="str">
        <f t="array" aca="1" ref="A30" ca="1">IF(ROW()-ROW(Topics_Remain_No_Blanks)+1&gt;ROWS(Topics_Remain)-COUNTBLANK(Topics_Remain),"",INDIRECT(ADDRESS(SMALL((IF(Topics_Remain&lt;&gt;"",ROW(Topics_Remain),ROW()+ROWS(Topics_Remain))),ROW()-ROW(Topics_Remain_No_Blanks)+1),COLUMN(Topics_Remain),4)))</f>
        <v/>
      </c>
      <c r="B30" s="13" t="str">
        <f>IF(COUNTIF(SOW!$A$3:$A$165,C30)&gt;0,"",C30)</f>
        <v/>
      </c>
      <c r="C30" s="1" t="str">
        <f t="shared" si="0"/>
        <v>Bespoke Data Structures - 4</v>
      </c>
      <c r="D30" s="10" t="s">
        <v>18</v>
      </c>
      <c r="E30" s="10">
        <v>4</v>
      </c>
      <c r="F30" s="2"/>
      <c r="G30" s="3" t="s">
        <v>131</v>
      </c>
      <c r="H30" s="2" t="s">
        <v>71</v>
      </c>
      <c r="I30" s="2" t="s">
        <v>71</v>
      </c>
      <c r="K30" s="4"/>
      <c r="L30" s="4"/>
      <c r="M30" s="4"/>
    </row>
    <row r="31" spans="1:13" ht="186.75" customHeight="1" x14ac:dyDescent="0.25">
      <c r="A31" s="13" t="str">
        <f t="array" aca="1" ref="A31" ca="1">IF(ROW()-ROW(Topics_Remain_No_Blanks)+1&gt;ROWS(Topics_Remain)-COUNTBLANK(Topics_Remain),"",INDIRECT(ADDRESS(SMALL((IF(Topics_Remain&lt;&gt;"",ROW(Topics_Remain),ROW()+ROWS(Topics_Remain))),ROW()-ROW(Topics_Remain_No_Blanks)+1),COLUMN(Topics_Remain),4)))</f>
        <v/>
      </c>
      <c r="B31" s="13" t="str">
        <f>IF(COUNTIF(SOW!$A$3:$A$165,C31)&gt;0,"",C31)</f>
        <v/>
      </c>
      <c r="C31" s="1" t="str">
        <f t="shared" si="0"/>
        <v>Software Development Lifecycle - 1</v>
      </c>
      <c r="D31" s="11" t="s">
        <v>19</v>
      </c>
      <c r="E31" s="11">
        <v>1</v>
      </c>
      <c r="F31" s="5" t="s">
        <v>51</v>
      </c>
      <c r="G31" s="6" t="s">
        <v>132</v>
      </c>
      <c r="H31" s="6" t="s">
        <v>133</v>
      </c>
      <c r="I31" s="5" t="s">
        <v>71</v>
      </c>
      <c r="K31" s="4"/>
      <c r="L31" s="4"/>
      <c r="M31" s="4"/>
    </row>
    <row r="32" spans="1:13" ht="186.75" customHeight="1" x14ac:dyDescent="0.25">
      <c r="A32" s="13" t="str">
        <f t="array" aca="1" ref="A32" ca="1">IF(ROW()-ROW(Topics_Remain_No_Blanks)+1&gt;ROWS(Topics_Remain)-COUNTBLANK(Topics_Remain),"",INDIRECT(ADDRESS(SMALL((IF(Topics_Remain&lt;&gt;"",ROW(Topics_Remain),ROW()+ROWS(Topics_Remain))),ROW()-ROW(Topics_Remain_No_Blanks)+1),COLUMN(Topics_Remain),4)))</f>
        <v/>
      </c>
      <c r="B32" s="13" t="str">
        <f>IF(COUNTIF(SOW!$A$3:$A$165,C32)&gt;0,"",C32)</f>
        <v/>
      </c>
      <c r="C32" s="1" t="str">
        <f t="shared" si="0"/>
        <v>Software Development Lifecycle - 2</v>
      </c>
      <c r="D32" s="11" t="s">
        <v>19</v>
      </c>
      <c r="E32" s="11">
        <v>2</v>
      </c>
      <c r="F32" s="5"/>
      <c r="G32" s="6" t="s">
        <v>134</v>
      </c>
      <c r="H32" s="6" t="s">
        <v>135</v>
      </c>
      <c r="I32" s="6" t="s">
        <v>136</v>
      </c>
      <c r="K32" s="4"/>
      <c r="L32" s="4"/>
      <c r="M32" s="4"/>
    </row>
    <row r="33" spans="1:13" ht="186.75" customHeight="1" x14ac:dyDescent="0.25">
      <c r="A33" s="13" t="str">
        <f t="array" aca="1" ref="A33" ca="1">IF(ROW()-ROW(Topics_Remain_No_Blanks)+1&gt;ROWS(Topics_Remain)-COUNTBLANK(Topics_Remain),"",INDIRECT(ADDRESS(SMALL((IF(Topics_Remain&lt;&gt;"",ROW(Topics_Remain),ROW()+ROWS(Topics_Remain))),ROW()-ROW(Topics_Remain_No_Blanks)+1),COLUMN(Topics_Remain),4)))</f>
        <v/>
      </c>
      <c r="B33" s="13" t="str">
        <f>IF(COUNTIF(SOW!$A$3:$A$165,C33)&gt;0,"",C33)</f>
        <v/>
      </c>
      <c r="C33" s="1" t="str">
        <f t="shared" si="0"/>
        <v>Prototyping &amp; Testing 1 - 1</v>
      </c>
      <c r="D33" s="10" t="s">
        <v>20</v>
      </c>
      <c r="E33" s="10">
        <v>1</v>
      </c>
      <c r="F33" s="3" t="s">
        <v>44</v>
      </c>
      <c r="G33" s="3" t="s">
        <v>137</v>
      </c>
      <c r="H33" s="3" t="s">
        <v>138</v>
      </c>
      <c r="I33" s="2" t="s">
        <v>71</v>
      </c>
      <c r="K33" s="4"/>
      <c r="L33" s="4"/>
      <c r="M33" s="4"/>
    </row>
    <row r="34" spans="1:13" ht="186.75" customHeight="1" x14ac:dyDescent="0.25">
      <c r="A34" s="13" t="str">
        <f t="array" aca="1" ref="A34" ca="1">IF(ROW()-ROW(Topics_Remain_No_Blanks)+1&gt;ROWS(Topics_Remain)-COUNTBLANK(Topics_Remain),"",INDIRECT(ADDRESS(SMALL((IF(Topics_Remain&lt;&gt;"",ROW(Topics_Remain),ROW()+ROWS(Topics_Remain))),ROW()-ROW(Topics_Remain_No_Blanks)+1),COLUMN(Topics_Remain),4)))</f>
        <v/>
      </c>
      <c r="B34" s="13" t="str">
        <f>IF(COUNTIF(SOW!$A$3:$A$165,C34)&gt;0,"",C34)</f>
        <v/>
      </c>
      <c r="C34" s="1" t="str">
        <f t="shared" si="0"/>
        <v>Bits &amp; Bytes - 1</v>
      </c>
      <c r="D34" s="11" t="s">
        <v>21</v>
      </c>
      <c r="E34" s="11">
        <v>1</v>
      </c>
      <c r="F34" s="5" t="s">
        <v>52</v>
      </c>
      <c r="G34" s="6" t="s">
        <v>139</v>
      </c>
      <c r="H34" s="6" t="s">
        <v>140</v>
      </c>
      <c r="I34" s="6" t="s">
        <v>71</v>
      </c>
      <c r="K34" s="4"/>
      <c r="L34" s="4"/>
      <c r="M34" s="4"/>
    </row>
    <row r="35" spans="1:13" ht="186.75" customHeight="1" x14ac:dyDescent="0.25">
      <c r="A35" s="13" t="str">
        <f t="array" aca="1" ref="A35" ca="1">IF(ROW()-ROW(Topics_Remain_No_Blanks)+1&gt;ROWS(Topics_Remain)-COUNTBLANK(Topics_Remain),"",INDIRECT(ADDRESS(SMALL((IF(Topics_Remain&lt;&gt;"",ROW(Topics_Remain),ROW()+ROWS(Topics_Remain))),ROW()-ROW(Topics_Remain_No_Blanks)+1),COLUMN(Topics_Remain),4)))</f>
        <v/>
      </c>
      <c r="B35" s="13" t="str">
        <f>IF(COUNTIF(SOW!$A$3:$A$165,C35)&gt;0,"",C35)</f>
        <v/>
      </c>
      <c r="C35" s="1" t="str">
        <f t="shared" si="0"/>
        <v>Number Systems - 1</v>
      </c>
      <c r="D35" s="10" t="s">
        <v>22</v>
      </c>
      <c r="E35" s="10">
        <v>1</v>
      </c>
      <c r="F35" s="2" t="s">
        <v>52</v>
      </c>
      <c r="G35" s="3" t="s">
        <v>141</v>
      </c>
      <c r="H35" s="3" t="s">
        <v>142</v>
      </c>
      <c r="I35" s="3" t="s">
        <v>143</v>
      </c>
      <c r="K35" s="4"/>
      <c r="L35" s="4"/>
      <c r="M35" s="4"/>
    </row>
    <row r="36" spans="1:13" ht="186.75" customHeight="1" x14ac:dyDescent="0.25">
      <c r="A36" s="13" t="str">
        <f t="array" aca="1" ref="A36" ca="1">IF(ROW()-ROW(Topics_Remain_No_Blanks)+1&gt;ROWS(Topics_Remain)-COUNTBLANK(Topics_Remain),"",INDIRECT(ADDRESS(SMALL((IF(Topics_Remain&lt;&gt;"",ROW(Topics_Remain),ROW()+ROWS(Topics_Remain))),ROW()-ROW(Topics_Remain_No_Blanks)+1),COLUMN(Topics_Remain),4)))</f>
        <v/>
      </c>
      <c r="B36" s="13" t="str">
        <f>IF(COUNTIF(SOW!$A$3:$A$165,C36)&gt;0,"",C36)</f>
        <v/>
      </c>
      <c r="C36" s="1" t="str">
        <f t="shared" si="0"/>
        <v>Number Systems - 2</v>
      </c>
      <c r="D36" s="10" t="s">
        <v>22</v>
      </c>
      <c r="E36" s="10">
        <v>2</v>
      </c>
      <c r="F36" s="2"/>
      <c r="G36" s="3" t="s">
        <v>144</v>
      </c>
      <c r="H36" s="3" t="s">
        <v>145</v>
      </c>
      <c r="I36" s="3" t="s">
        <v>146</v>
      </c>
      <c r="K36" s="4"/>
      <c r="L36" s="4"/>
      <c r="M36" s="4"/>
    </row>
    <row r="37" spans="1:13" ht="186.75" customHeight="1" x14ac:dyDescent="0.25">
      <c r="A37" s="13" t="str">
        <f t="array" aca="1" ref="A37" ca="1">IF(ROW()-ROW(Topics_Remain_No_Blanks)+1&gt;ROWS(Topics_Remain)-COUNTBLANK(Topics_Remain),"",INDIRECT(ADDRESS(SMALL((IF(Topics_Remain&lt;&gt;"",ROW(Topics_Remain),ROW()+ROWS(Topics_Remain))),ROW()-ROW(Topics_Remain_No_Blanks)+1),COLUMN(Topics_Remain),4)))</f>
        <v/>
      </c>
      <c r="B37" s="13" t="str">
        <f>IF(COUNTIF(SOW!$A$3:$A$165,C37)&gt;0,"",C37)</f>
        <v/>
      </c>
      <c r="C37" s="1" t="str">
        <f t="shared" si="0"/>
        <v>Number Systems - 3</v>
      </c>
      <c r="D37" s="10" t="s">
        <v>22</v>
      </c>
      <c r="E37" s="10">
        <v>3</v>
      </c>
      <c r="F37" s="2"/>
      <c r="G37" s="3" t="s">
        <v>147</v>
      </c>
      <c r="H37" s="3" t="s">
        <v>148</v>
      </c>
      <c r="I37" s="2" t="s">
        <v>71</v>
      </c>
      <c r="K37" s="4"/>
      <c r="L37" s="4"/>
      <c r="M37" s="4"/>
    </row>
    <row r="38" spans="1:13" ht="186.75" customHeight="1" x14ac:dyDescent="0.25">
      <c r="A38" s="13" t="str">
        <f t="array" aca="1" ref="A38" ca="1">IF(ROW()-ROW(Topics_Remain_No_Blanks)+1&gt;ROWS(Topics_Remain)-COUNTBLANK(Topics_Remain),"",INDIRECT(ADDRESS(SMALL((IF(Topics_Remain&lt;&gt;"",ROW(Topics_Remain),ROW()+ROWS(Topics_Remain))),ROW()-ROW(Topics_Remain_No_Blanks)+1),COLUMN(Topics_Remain),4)))</f>
        <v/>
      </c>
      <c r="B38" s="13" t="str">
        <f>IF(COUNTIF(SOW!$A$3:$A$165,C38)&gt;0,"",C38)</f>
        <v/>
      </c>
      <c r="C38" s="1" t="str">
        <f t="shared" si="0"/>
        <v>Character Sets - 1</v>
      </c>
      <c r="D38" s="11" t="s">
        <v>23</v>
      </c>
      <c r="E38" s="11">
        <v>1</v>
      </c>
      <c r="F38" s="5" t="s">
        <v>53</v>
      </c>
      <c r="G38" s="6" t="s">
        <v>149</v>
      </c>
      <c r="H38" s="6" t="s">
        <v>150</v>
      </c>
      <c r="I38" s="6" t="s">
        <v>151</v>
      </c>
      <c r="K38" s="4"/>
      <c r="L38" s="4"/>
      <c r="M38" s="4"/>
    </row>
    <row r="39" spans="1:13" ht="186.75" customHeight="1" x14ac:dyDescent="0.25">
      <c r="A39" s="13" t="str">
        <f t="array" aca="1" ref="A39" ca="1">IF(ROW()-ROW(Topics_Remain_No_Blanks)+1&gt;ROWS(Topics_Remain)-COUNTBLANK(Topics_Remain),"",INDIRECT(ADDRESS(SMALL((IF(Topics_Remain&lt;&gt;"",ROW(Topics_Remain),ROW()+ROWS(Topics_Remain))),ROW()-ROW(Topics_Remain_No_Blanks)+1),COLUMN(Topics_Remain),4)))</f>
        <v/>
      </c>
      <c r="B39" s="13" t="str">
        <f>IF(COUNTIF(SOW!$A$3:$A$165,C39)&gt;0,"",C39)</f>
        <v/>
      </c>
      <c r="C39" s="1" t="str">
        <f t="shared" si="0"/>
        <v>Sound - 1</v>
      </c>
      <c r="D39" s="10" t="s">
        <v>24</v>
      </c>
      <c r="E39" s="10">
        <v>1</v>
      </c>
      <c r="F39" s="2" t="s">
        <v>52</v>
      </c>
      <c r="G39" s="3" t="s">
        <v>152</v>
      </c>
      <c r="H39" s="3" t="s">
        <v>153</v>
      </c>
      <c r="I39" s="2" t="s">
        <v>71</v>
      </c>
      <c r="K39" s="4"/>
      <c r="L39" s="4"/>
      <c r="M39" s="4"/>
    </row>
    <row r="40" spans="1:13" ht="186.75" customHeight="1" x14ac:dyDescent="0.25">
      <c r="A40" s="13" t="str">
        <f t="array" aca="1" ref="A40" ca="1">IF(ROW()-ROW(Topics_Remain_No_Blanks)+1&gt;ROWS(Topics_Remain)-COUNTBLANK(Topics_Remain),"",INDIRECT(ADDRESS(SMALL((IF(Topics_Remain&lt;&gt;"",ROW(Topics_Remain),ROW()+ROWS(Topics_Remain))),ROW()-ROW(Topics_Remain_No_Blanks)+1),COLUMN(Topics_Remain),4)))</f>
        <v/>
      </c>
      <c r="B40" s="13" t="str">
        <f>IF(COUNTIF(SOW!$A$3:$A$165,C40)&gt;0,"",C40)</f>
        <v/>
      </c>
      <c r="C40" s="1" t="str">
        <f t="shared" si="0"/>
        <v>Sound - 2</v>
      </c>
      <c r="D40" s="10" t="s">
        <v>24</v>
      </c>
      <c r="E40" s="10">
        <v>2</v>
      </c>
      <c r="F40" s="2"/>
      <c r="G40" s="3" t="s">
        <v>154</v>
      </c>
      <c r="H40" s="3" t="s">
        <v>155</v>
      </c>
      <c r="I40" s="2" t="s">
        <v>71</v>
      </c>
      <c r="K40" s="4"/>
      <c r="L40" s="4"/>
      <c r="M40" s="4"/>
    </row>
    <row r="41" spans="1:13" ht="186.75" customHeight="1" x14ac:dyDescent="0.25">
      <c r="A41" s="13" t="str">
        <f t="array" aca="1" ref="A41" ca="1">IF(ROW()-ROW(Topics_Remain_No_Blanks)+1&gt;ROWS(Topics_Remain)-COUNTBLANK(Topics_Remain),"",INDIRECT(ADDRESS(SMALL((IF(Topics_Remain&lt;&gt;"",ROW(Topics_Remain),ROW()+ROWS(Topics_Remain))),ROW()-ROW(Topics_Remain_No_Blanks)+1),COLUMN(Topics_Remain),4)))</f>
        <v/>
      </c>
      <c r="B41" s="13" t="str">
        <f>IF(COUNTIF(SOW!$A$3:$A$165,C41)&gt;0,"",C41)</f>
        <v/>
      </c>
      <c r="C41" s="1" t="str">
        <f t="shared" si="0"/>
        <v>Bitmap Images - 1</v>
      </c>
      <c r="D41" s="11" t="s">
        <v>25</v>
      </c>
      <c r="E41" s="11">
        <v>1</v>
      </c>
      <c r="F41" s="5" t="s">
        <v>52</v>
      </c>
      <c r="G41" s="6" t="s">
        <v>156</v>
      </c>
      <c r="H41" s="6" t="s">
        <v>157</v>
      </c>
      <c r="I41" s="6" t="s">
        <v>71</v>
      </c>
      <c r="K41" s="4"/>
      <c r="L41" s="4"/>
      <c r="M41" s="4"/>
    </row>
    <row r="42" spans="1:13" ht="186.75" customHeight="1" x14ac:dyDescent="0.25">
      <c r="A42" s="13" t="str">
        <f t="array" aca="1" ref="A42" ca="1">IF(ROW()-ROW(Topics_Remain_No_Blanks)+1&gt;ROWS(Topics_Remain)-COUNTBLANK(Topics_Remain),"",INDIRECT(ADDRESS(SMALL((IF(Topics_Remain&lt;&gt;"",ROW(Topics_Remain),ROW()+ROWS(Topics_Remain))),ROW()-ROW(Topics_Remain_No_Blanks)+1),COLUMN(Topics_Remain),4)))</f>
        <v/>
      </c>
      <c r="B42" s="13" t="str">
        <f>IF(COUNTIF(SOW!$A$3:$A$165,C42)&gt;0,"",C42)</f>
        <v/>
      </c>
      <c r="C42" s="1" t="str">
        <f t="shared" si="0"/>
        <v>Instructions &amp; the CPU - 1</v>
      </c>
      <c r="D42" s="10" t="s">
        <v>26</v>
      </c>
      <c r="E42" s="10">
        <v>1</v>
      </c>
      <c r="F42" s="3" t="s">
        <v>54</v>
      </c>
      <c r="G42" s="3" t="s">
        <v>158</v>
      </c>
      <c r="H42" s="3" t="s">
        <v>159</v>
      </c>
      <c r="I42" s="3" t="s">
        <v>160</v>
      </c>
      <c r="K42" s="4"/>
      <c r="L42" s="4"/>
      <c r="M42" s="4"/>
    </row>
    <row r="43" spans="1:13" ht="186.75" customHeight="1" x14ac:dyDescent="0.25">
      <c r="A43" s="13" t="str">
        <f t="array" aca="1" ref="A43" ca="1">IF(ROW()-ROW(Topics_Remain_No_Blanks)+1&gt;ROWS(Topics_Remain)-COUNTBLANK(Topics_Remain),"",INDIRECT(ADDRESS(SMALL((IF(Topics_Remain&lt;&gt;"",ROW(Topics_Remain),ROW()+ROWS(Topics_Remain))),ROW()-ROW(Topics_Remain_No_Blanks)+1),COLUMN(Topics_Remain),4)))</f>
        <v/>
      </c>
      <c r="B43" s="13" t="str">
        <f>IF(COUNTIF(SOW!$A$3:$A$165,C43)&gt;0,"",C43)</f>
        <v/>
      </c>
      <c r="C43" s="1" t="str">
        <f t="shared" si="0"/>
        <v>Instructions &amp; the CPU - 2</v>
      </c>
      <c r="D43" s="10" t="s">
        <v>26</v>
      </c>
      <c r="E43" s="10">
        <v>2</v>
      </c>
      <c r="F43" s="2"/>
      <c r="G43" s="3" t="s">
        <v>161</v>
      </c>
      <c r="H43" s="2" t="s">
        <v>71</v>
      </c>
      <c r="I43" s="2" t="s">
        <v>71</v>
      </c>
      <c r="K43" s="4"/>
      <c r="L43" s="4"/>
      <c r="M43" s="4"/>
    </row>
    <row r="44" spans="1:13" ht="186.75" customHeight="1" x14ac:dyDescent="0.25">
      <c r="A44" s="13" t="str">
        <f t="array" aca="1" ref="A44" ca="1">IF(ROW()-ROW(Topics_Remain_No_Blanks)+1&gt;ROWS(Topics_Remain)-COUNTBLANK(Topics_Remain),"",INDIRECT(ADDRESS(SMALL((IF(Topics_Remain&lt;&gt;"",ROW(Topics_Remain),ROW()+ROWS(Topics_Remain))),ROW()-ROW(Topics_Remain_No_Blanks)+1),COLUMN(Topics_Remain),4)))</f>
        <v/>
      </c>
      <c r="B44" s="13" t="str">
        <f>IF(COUNTIF(SOW!$A$3:$A$165,C44)&gt;0,"",C44)</f>
        <v/>
      </c>
      <c r="C44" s="1" t="str">
        <f t="shared" si="0"/>
        <v>Memory - 1</v>
      </c>
      <c r="D44" s="11" t="s">
        <v>27</v>
      </c>
      <c r="E44" s="11">
        <v>1</v>
      </c>
      <c r="F44" s="5" t="s">
        <v>55</v>
      </c>
      <c r="G44" s="6" t="s">
        <v>162</v>
      </c>
      <c r="H44" s="6" t="s">
        <v>163</v>
      </c>
      <c r="I44" s="5" t="s">
        <v>71</v>
      </c>
      <c r="K44" s="4"/>
      <c r="L44" s="4"/>
      <c r="M44" s="4"/>
    </row>
    <row r="45" spans="1:13" ht="186.75" customHeight="1" x14ac:dyDescent="0.25">
      <c r="A45" s="13" t="str">
        <f t="array" aca="1" ref="A45" ca="1">IF(ROW()-ROW(Topics_Remain_No_Blanks)+1&gt;ROWS(Topics_Remain)-COUNTBLANK(Topics_Remain),"",INDIRECT(ADDRESS(SMALL((IF(Topics_Remain&lt;&gt;"",ROW(Topics_Remain),ROW()+ROWS(Topics_Remain))),ROW()-ROW(Topics_Remain_No_Blanks)+1),COLUMN(Topics_Remain),4)))</f>
        <v/>
      </c>
      <c r="B45" s="13" t="str">
        <f>IF(COUNTIF(SOW!$A$3:$A$165,C45)&gt;0,"",C45)</f>
        <v/>
      </c>
      <c r="C45" s="1" t="str">
        <f t="shared" si="0"/>
        <v>Memory - 2</v>
      </c>
      <c r="D45" s="11" t="s">
        <v>27</v>
      </c>
      <c r="E45" s="11">
        <v>2</v>
      </c>
      <c r="F45" s="5"/>
      <c r="G45" s="6" t="s">
        <v>164</v>
      </c>
      <c r="H45" s="5" t="s">
        <v>71</v>
      </c>
      <c r="I45" s="5" t="s">
        <v>71</v>
      </c>
      <c r="K45" s="4"/>
      <c r="L45" s="4"/>
      <c r="M45" s="4"/>
    </row>
    <row r="46" spans="1:13" ht="186.75" customHeight="1" x14ac:dyDescent="0.25">
      <c r="A46" s="13" t="str">
        <f t="array" aca="1" ref="A46" ca="1">IF(ROW()-ROW(Topics_Remain_No_Blanks)+1&gt;ROWS(Topics_Remain)-COUNTBLANK(Topics_Remain),"",INDIRECT(ADDRESS(SMALL((IF(Topics_Remain&lt;&gt;"",ROW(Topics_Remain),ROW()+ROWS(Topics_Remain))),ROW()-ROW(Topics_Remain_No_Blanks)+1),COLUMN(Topics_Remain),4)))</f>
        <v/>
      </c>
      <c r="B46" s="13" t="str">
        <f>IF(COUNTIF(SOW!$A$3:$A$165,C46)&gt;0,"",C46)</f>
        <v/>
      </c>
      <c r="C46" s="1" t="str">
        <f t="shared" si="0"/>
        <v>Secondary Storage - 1</v>
      </c>
      <c r="D46" s="10" t="s">
        <v>28</v>
      </c>
      <c r="E46" s="10">
        <v>1</v>
      </c>
      <c r="F46" s="2" t="s">
        <v>56</v>
      </c>
      <c r="G46" s="3" t="s">
        <v>165</v>
      </c>
      <c r="H46" s="2" t="s">
        <v>71</v>
      </c>
      <c r="I46" s="2" t="s">
        <v>71</v>
      </c>
      <c r="K46" s="4"/>
      <c r="L46" s="4"/>
      <c r="M46" s="4"/>
    </row>
    <row r="47" spans="1:13" ht="186.75" customHeight="1" x14ac:dyDescent="0.25">
      <c r="A47" s="13" t="str">
        <f t="array" aca="1" ref="A47" ca="1">IF(ROW()-ROW(Topics_Remain_No_Blanks)+1&gt;ROWS(Topics_Remain)-COUNTBLANK(Topics_Remain),"",INDIRECT(ADDRESS(SMALL((IF(Topics_Remain&lt;&gt;"",ROW(Topics_Remain),ROW()+ROWS(Topics_Remain))),ROW()-ROW(Topics_Remain_No_Blanks)+1),COLUMN(Topics_Remain),4)))</f>
        <v/>
      </c>
      <c r="B47" s="13" t="str">
        <f>IF(COUNTIF(SOW!$A$3:$A$165,C47)&gt;0,"",C47)</f>
        <v/>
      </c>
      <c r="C47" s="1" t="str">
        <f t="shared" si="0"/>
        <v>Secondary Storage - 2</v>
      </c>
      <c r="D47" s="10" t="s">
        <v>28</v>
      </c>
      <c r="E47" s="10">
        <v>2</v>
      </c>
      <c r="F47" s="2"/>
      <c r="G47" s="3" t="s">
        <v>166</v>
      </c>
      <c r="H47" s="3" t="s">
        <v>167</v>
      </c>
      <c r="I47" s="2" t="s">
        <v>71</v>
      </c>
      <c r="K47" s="4"/>
      <c r="L47" s="4"/>
      <c r="M47" s="4"/>
    </row>
    <row r="48" spans="1:13" ht="186.75" customHeight="1" x14ac:dyDescent="0.25">
      <c r="A48" s="13" t="str">
        <f t="array" aca="1" ref="A48" ca="1">IF(ROW()-ROW(Topics_Remain_No_Blanks)+1&gt;ROWS(Topics_Remain)-COUNTBLANK(Topics_Remain),"",INDIRECT(ADDRESS(SMALL((IF(Topics_Remain&lt;&gt;"",ROW(Topics_Remain),ROW()+ROWS(Topics_Remain))),ROW()-ROW(Topics_Remain_No_Blanks)+1),COLUMN(Topics_Remain),4)))</f>
        <v/>
      </c>
      <c r="B48" s="13" t="str">
        <f>IF(COUNTIF(SOW!$A$3:$A$165,C48)&gt;0,"",C48)</f>
        <v/>
      </c>
      <c r="C48" s="1" t="str">
        <f t="shared" si="0"/>
        <v>Input and Output Devices - 1</v>
      </c>
      <c r="D48" s="11" t="s">
        <v>29</v>
      </c>
      <c r="E48" s="11">
        <v>1</v>
      </c>
      <c r="F48" s="5" t="s">
        <v>57</v>
      </c>
      <c r="G48" s="6" t="s">
        <v>168</v>
      </c>
      <c r="H48" s="6" t="s">
        <v>169</v>
      </c>
      <c r="I48" s="5" t="s">
        <v>71</v>
      </c>
      <c r="K48" s="4"/>
      <c r="L48" s="4"/>
      <c r="M48" s="4"/>
    </row>
    <row r="49" spans="1:13" ht="186.75" customHeight="1" x14ac:dyDescent="0.25">
      <c r="A49" s="13" t="str">
        <f t="array" aca="1" ref="A49" ca="1">IF(ROW()-ROW(Topics_Remain_No_Blanks)+1&gt;ROWS(Topics_Remain)-COUNTBLANK(Topics_Remain),"",INDIRECT(ADDRESS(SMALL((IF(Topics_Remain&lt;&gt;"",ROW(Topics_Remain),ROW()+ROWS(Topics_Remain))),ROW()-ROW(Topics_Remain_No_Blanks)+1),COLUMN(Topics_Remain),4)))</f>
        <v/>
      </c>
      <c r="B49" s="13" t="str">
        <f>IF(COUNTIF(SOW!$A$3:$A$165,C49)&gt;0,"",C49)</f>
        <v/>
      </c>
      <c r="C49" s="1" t="str">
        <f t="shared" si="0"/>
        <v>Prototyping &amp; Testing 2 - 1</v>
      </c>
      <c r="D49" s="10" t="s">
        <v>30</v>
      </c>
      <c r="E49" s="10">
        <v>1</v>
      </c>
      <c r="F49" s="3" t="s">
        <v>44</v>
      </c>
      <c r="G49" s="3" t="s">
        <v>170</v>
      </c>
      <c r="H49" s="3" t="s">
        <v>171</v>
      </c>
      <c r="I49" s="2" t="s">
        <v>71</v>
      </c>
      <c r="K49" s="4"/>
      <c r="L49" s="4"/>
      <c r="M49" s="4"/>
    </row>
    <row r="50" spans="1:13" ht="186.75" customHeight="1" x14ac:dyDescent="0.25">
      <c r="A50" s="13" t="str">
        <f t="array" aca="1" ref="A50" ca="1">IF(ROW()-ROW(Topics_Remain_No_Blanks)+1&gt;ROWS(Topics_Remain)-COUNTBLANK(Topics_Remain),"",INDIRECT(ADDRESS(SMALL((IF(Topics_Remain&lt;&gt;"",ROW(Topics_Remain),ROW()+ROWS(Topics_Remain))),ROW()-ROW(Topics_Remain_No_Blanks)+1),COLUMN(Topics_Remain),4)))</f>
        <v/>
      </c>
      <c r="B50" s="13" t="str">
        <f>IF(COUNTIF(SOW!$A$3:$A$165,C50)&gt;0,"",C50)</f>
        <v/>
      </c>
      <c r="C50" s="1" t="str">
        <f t="shared" si="0"/>
        <v>Algorithms - 1</v>
      </c>
      <c r="D50" s="11" t="s">
        <v>31</v>
      </c>
      <c r="E50" s="11">
        <v>1</v>
      </c>
      <c r="F50" s="5" t="s">
        <v>58</v>
      </c>
      <c r="G50" s="6" t="s">
        <v>172</v>
      </c>
      <c r="H50" s="6" t="s">
        <v>173</v>
      </c>
      <c r="I50" s="6" t="s">
        <v>174</v>
      </c>
      <c r="K50" s="4"/>
      <c r="L50" s="4"/>
      <c r="M50" s="4"/>
    </row>
    <row r="51" spans="1:13" ht="186.75" customHeight="1" x14ac:dyDescent="0.25">
      <c r="A51" s="13" t="str">
        <f t="array" aca="1" ref="A51" ca="1">IF(ROW()-ROW(Topics_Remain_No_Blanks)+1&gt;ROWS(Topics_Remain)-COUNTBLANK(Topics_Remain),"",INDIRECT(ADDRESS(SMALL((IF(Topics_Remain&lt;&gt;"",ROW(Topics_Remain),ROW()+ROWS(Topics_Remain))),ROW()-ROW(Topics_Remain_No_Blanks)+1),COLUMN(Topics_Remain),4)))</f>
        <v/>
      </c>
      <c r="B51" s="13" t="str">
        <f>IF(COUNTIF(SOW!$A$3:$A$165,C51)&gt;0,"",C51)</f>
        <v/>
      </c>
      <c r="C51" s="1" t="str">
        <f t="shared" si="0"/>
        <v>Algorithms - 2</v>
      </c>
      <c r="D51" s="11" t="s">
        <v>31</v>
      </c>
      <c r="E51" s="11">
        <v>2</v>
      </c>
      <c r="F51" s="5"/>
      <c r="G51" s="6" t="s">
        <v>175</v>
      </c>
      <c r="H51" s="6" t="s">
        <v>176</v>
      </c>
      <c r="I51" s="6" t="s">
        <v>177</v>
      </c>
      <c r="K51" s="4"/>
      <c r="L51" s="4"/>
      <c r="M51" s="4"/>
    </row>
    <row r="52" spans="1:13" ht="186.75" customHeight="1" x14ac:dyDescent="0.25">
      <c r="A52" s="13" t="str">
        <f t="array" aca="1" ref="A52" ca="1">IF(ROW()-ROW(Topics_Remain_No_Blanks)+1&gt;ROWS(Topics_Remain)-COUNTBLANK(Topics_Remain),"",INDIRECT(ADDRESS(SMALL((IF(Topics_Remain&lt;&gt;"",ROW(Topics_Remain),ROW()+ROWS(Topics_Remain))),ROW()-ROW(Topics_Remain_No_Blanks)+1),COLUMN(Topics_Remain),4)))</f>
        <v/>
      </c>
      <c r="B52" s="13" t="str">
        <f>IF(COUNTIF(SOW!$A$3:$A$165,C52)&gt;0,"",C52)</f>
        <v/>
      </c>
      <c r="C52" s="1" t="str">
        <f t="shared" si="0"/>
        <v>Language Libraries - 1</v>
      </c>
      <c r="D52" s="10" t="s">
        <v>32</v>
      </c>
      <c r="E52" s="10">
        <v>1</v>
      </c>
      <c r="F52" s="2" t="s">
        <v>59</v>
      </c>
      <c r="G52" s="3" t="s">
        <v>178</v>
      </c>
      <c r="H52" s="3" t="s">
        <v>179</v>
      </c>
      <c r="I52" s="2" t="s">
        <v>71</v>
      </c>
      <c r="K52" s="4"/>
      <c r="L52" s="4"/>
      <c r="M52" s="4"/>
    </row>
    <row r="53" spans="1:13" ht="186.75" customHeight="1" x14ac:dyDescent="0.25">
      <c r="A53" s="13" t="str">
        <f t="array" aca="1" ref="A53" ca="1">IF(ROW()-ROW(Topics_Remain_No_Blanks)+1&gt;ROWS(Topics_Remain)-COUNTBLANK(Topics_Remain),"",INDIRECT(ADDRESS(SMALL((IF(Topics_Remain&lt;&gt;"",ROW(Topics_Remain),ROW()+ROWS(Topics_Remain))),ROW()-ROW(Topics_Remain_No_Blanks)+1),COLUMN(Topics_Remain),4)))</f>
        <v/>
      </c>
      <c r="B53" s="13" t="str">
        <f>IF(COUNTIF(SOW!$A$3:$A$165,C53)&gt;0,"",C53)</f>
        <v/>
      </c>
      <c r="C53" s="1" t="str">
        <f t="shared" si="0"/>
        <v>Language Libraries - 2</v>
      </c>
      <c r="D53" s="10" t="s">
        <v>32</v>
      </c>
      <c r="E53" s="10">
        <v>2</v>
      </c>
      <c r="F53" s="2"/>
      <c r="G53" s="2" t="s">
        <v>180</v>
      </c>
      <c r="H53" s="2" t="s">
        <v>71</v>
      </c>
      <c r="I53" s="2" t="s">
        <v>71</v>
      </c>
      <c r="K53" s="4"/>
      <c r="L53" s="4"/>
      <c r="M53" s="4"/>
    </row>
    <row r="54" spans="1:13" ht="186.75" customHeight="1" x14ac:dyDescent="0.25">
      <c r="A54" s="13" t="str">
        <f t="array" aca="1" ref="A54" ca="1">IF(ROW()-ROW(Topics_Remain_No_Blanks)+1&gt;ROWS(Topics_Remain)-COUNTBLANK(Topics_Remain),"",INDIRECT(ADDRESS(SMALL((IF(Topics_Remain&lt;&gt;"",ROW(Topics_Remain),ROW()+ROWS(Topics_Remain))),ROW()-ROW(Topics_Remain_No_Blanks)+1),COLUMN(Topics_Remain),4)))</f>
        <v/>
      </c>
      <c r="B54" s="13" t="str">
        <f>IF(COUNTIF(SOW!$A$3:$A$165,C54)&gt;0,"",C54)</f>
        <v/>
      </c>
      <c r="C54" s="1" t="str">
        <f t="shared" si="0"/>
        <v>Language Libraries - 3</v>
      </c>
      <c r="D54" s="10" t="s">
        <v>32</v>
      </c>
      <c r="E54" s="10">
        <v>3</v>
      </c>
      <c r="F54" s="2"/>
      <c r="G54" s="2" t="s">
        <v>180</v>
      </c>
      <c r="H54" s="2" t="s">
        <v>71</v>
      </c>
      <c r="I54" s="2" t="s">
        <v>71</v>
      </c>
      <c r="K54" s="4"/>
      <c r="L54" s="4"/>
      <c r="M54" s="4"/>
    </row>
    <row r="55" spans="1:13" ht="186.75" customHeight="1" x14ac:dyDescent="0.25">
      <c r="A55" s="13" t="str">
        <f t="array" aca="1" ref="A55" ca="1">IF(ROW()-ROW(Topics_Remain_No_Blanks)+1&gt;ROWS(Topics_Remain)-COUNTBLANK(Topics_Remain),"",INDIRECT(ADDRESS(SMALL((IF(Topics_Remain&lt;&gt;"",ROW(Topics_Remain),ROW()+ROWS(Topics_Remain))),ROW()-ROW(Topics_Remain_No_Blanks)+1),COLUMN(Topics_Remain),4)))</f>
        <v/>
      </c>
      <c r="B55" s="13" t="str">
        <f>IF(COUNTIF(SOW!$A$3:$A$165,C55)&gt;0,"",C55)</f>
        <v/>
      </c>
      <c r="C55" s="1" t="str">
        <f t="shared" si="0"/>
        <v>External Databases (Text) - 1</v>
      </c>
      <c r="D55" s="11" t="s">
        <v>33</v>
      </c>
      <c r="E55" s="11">
        <v>1</v>
      </c>
      <c r="F55" s="5" t="s">
        <v>60</v>
      </c>
      <c r="G55" s="6" t="s">
        <v>181</v>
      </c>
      <c r="H55" s="6" t="s">
        <v>182</v>
      </c>
      <c r="I55" s="5" t="s">
        <v>71</v>
      </c>
      <c r="K55" s="4"/>
      <c r="L55" s="4"/>
      <c r="M55" s="4"/>
    </row>
    <row r="56" spans="1:13" ht="186.75" customHeight="1" x14ac:dyDescent="0.25">
      <c r="A56" s="13" t="str">
        <f t="array" aca="1" ref="A56" ca="1">IF(ROW()-ROW(Topics_Remain_No_Blanks)+1&gt;ROWS(Topics_Remain)-COUNTBLANK(Topics_Remain),"",INDIRECT(ADDRESS(SMALL((IF(Topics_Remain&lt;&gt;"",ROW(Topics_Remain),ROW()+ROWS(Topics_Remain))),ROW()-ROW(Topics_Remain_No_Blanks)+1),COLUMN(Topics_Remain),4)))</f>
        <v/>
      </c>
      <c r="B56" s="13" t="str">
        <f>IF(COUNTIF(SOW!$A$3:$A$165,C56)&gt;0,"",C56)</f>
        <v/>
      </c>
      <c r="C56" s="1" t="str">
        <f t="shared" si="0"/>
        <v>External Databases (Text) - 2</v>
      </c>
      <c r="D56" s="11" t="s">
        <v>33</v>
      </c>
      <c r="E56" s="11">
        <v>2</v>
      </c>
      <c r="F56" s="5"/>
      <c r="G56" s="6" t="s">
        <v>183</v>
      </c>
      <c r="H56" s="6" t="s">
        <v>184</v>
      </c>
      <c r="I56" s="5" t="s">
        <v>71</v>
      </c>
      <c r="K56" s="4"/>
      <c r="L56" s="4"/>
      <c r="M56" s="4"/>
    </row>
    <row r="57" spans="1:13" ht="186.75" customHeight="1" x14ac:dyDescent="0.25">
      <c r="A57" s="13" t="str">
        <f t="array" aca="1" ref="A57" ca="1">IF(ROW()-ROW(Topics_Remain_No_Blanks)+1&gt;ROWS(Topics_Remain)-COUNTBLANK(Topics_Remain),"",INDIRECT(ADDRESS(SMALL((IF(Topics_Remain&lt;&gt;"",ROW(Topics_Remain),ROW()+ROWS(Topics_Remain))),ROW()-ROW(Topics_Remain_No_Blanks)+1),COLUMN(Topics_Remain),4)))</f>
        <v/>
      </c>
      <c r="B57" s="13" t="str">
        <f>IF(COUNTIF(SOW!$A$3:$A$165,C57)&gt;0,"",C57)</f>
        <v/>
      </c>
      <c r="C57" s="1" t="str">
        <f t="shared" si="0"/>
        <v>External Databases (SQL) - 1</v>
      </c>
      <c r="D57" s="10" t="s">
        <v>34</v>
      </c>
      <c r="E57" s="10">
        <v>1</v>
      </c>
      <c r="F57" s="3" t="s">
        <v>61</v>
      </c>
      <c r="G57" s="3" t="s">
        <v>185</v>
      </c>
      <c r="H57" s="3" t="s">
        <v>186</v>
      </c>
      <c r="I57" s="2" t="s">
        <v>71</v>
      </c>
      <c r="K57" s="4"/>
      <c r="L57" s="4"/>
      <c r="M57" s="4"/>
    </row>
    <row r="58" spans="1:13" ht="186.75" customHeight="1" x14ac:dyDescent="0.25">
      <c r="A58" s="13" t="str">
        <f t="array" aca="1" ref="A58" ca="1">IF(ROW()-ROW(Topics_Remain_No_Blanks)+1&gt;ROWS(Topics_Remain)-COUNTBLANK(Topics_Remain),"",INDIRECT(ADDRESS(SMALL((IF(Topics_Remain&lt;&gt;"",ROW(Topics_Remain),ROW()+ROWS(Topics_Remain))),ROW()-ROW(Topics_Remain_No_Blanks)+1),COLUMN(Topics_Remain),4)))</f>
        <v/>
      </c>
      <c r="B58" s="13" t="str">
        <f>IF(COUNTIF(SOW!$A$3:$A$165,C58)&gt;0,"",C58)</f>
        <v/>
      </c>
      <c r="C58" s="1" t="str">
        <f t="shared" si="0"/>
        <v>External Databases (SQL) - 2</v>
      </c>
      <c r="D58" s="10" t="s">
        <v>34</v>
      </c>
      <c r="E58" s="10">
        <v>2</v>
      </c>
      <c r="F58" s="2"/>
      <c r="G58" s="3" t="s">
        <v>187</v>
      </c>
      <c r="H58" s="3" t="s">
        <v>188</v>
      </c>
      <c r="I58" s="2" t="s">
        <v>71</v>
      </c>
      <c r="K58" s="4"/>
      <c r="L58" s="4"/>
      <c r="M58" s="4"/>
    </row>
    <row r="59" spans="1:13" ht="186.75" customHeight="1" x14ac:dyDescent="0.25">
      <c r="A59" s="13" t="str">
        <f t="array" aca="1" ref="A59" ca="1">IF(ROW()-ROW(Topics_Remain_No_Blanks)+1&gt;ROWS(Topics_Remain)-COUNTBLANK(Topics_Remain),"",INDIRECT(ADDRESS(SMALL((IF(Topics_Remain&lt;&gt;"",ROW(Topics_Remain),ROW()+ROWS(Topics_Remain))),ROW()-ROW(Topics_Remain_No_Blanks)+1),COLUMN(Topics_Remain),4)))</f>
        <v/>
      </c>
      <c r="B59" s="13" t="str">
        <f>IF(COUNTIF(SOW!$A$3:$A$165,C59)&gt;0,"",C59)</f>
        <v/>
      </c>
      <c r="C59" s="1" t="str">
        <f t="shared" si="0"/>
        <v>External Databases (SQL) - 3</v>
      </c>
      <c r="D59" s="10" t="s">
        <v>34</v>
      </c>
      <c r="E59" s="10">
        <v>3</v>
      </c>
      <c r="F59" s="2"/>
      <c r="G59" s="3" t="s">
        <v>189</v>
      </c>
      <c r="H59" s="2" t="s">
        <v>71</v>
      </c>
      <c r="I59" s="3" t="s">
        <v>190</v>
      </c>
      <c r="K59" s="4"/>
      <c r="L59" s="4"/>
      <c r="M59" s="4"/>
    </row>
    <row r="60" spans="1:13" ht="186.75" customHeight="1" x14ac:dyDescent="0.25">
      <c r="A60" s="13" t="str">
        <f t="array" aca="1" ref="A60" ca="1">IF(ROW()-ROW(Topics_Remain_No_Blanks)+1&gt;ROWS(Topics_Remain)-COUNTBLANK(Topics_Remain),"",INDIRECT(ADDRESS(SMALL((IF(Topics_Remain&lt;&gt;"",ROW(Topics_Remain),ROW()+ROWS(Topics_Remain))),ROW()-ROW(Topics_Remain_No_Blanks)+1),COLUMN(Topics_Remain),4)))</f>
        <v/>
      </c>
      <c r="B60" s="13" t="str">
        <f>IF(COUNTIF(SOW!$A$3:$A$165,C60)&gt;0,"",C60)</f>
        <v/>
      </c>
      <c r="C60" s="1" t="str">
        <f t="shared" si="0"/>
        <v>External Databases (SQL) - 4</v>
      </c>
      <c r="D60" s="10" t="s">
        <v>34</v>
      </c>
      <c r="E60" s="10">
        <v>4</v>
      </c>
      <c r="F60" s="2"/>
      <c r="G60" s="3" t="s">
        <v>191</v>
      </c>
      <c r="H60" s="2" t="s">
        <v>71</v>
      </c>
      <c r="I60" s="2" t="s">
        <v>71</v>
      </c>
      <c r="K60" s="4"/>
      <c r="L60" s="4"/>
      <c r="M60" s="4"/>
    </row>
    <row r="61" spans="1:13" ht="186.75" customHeight="1" x14ac:dyDescent="0.25">
      <c r="A61" s="13" t="str">
        <f t="array" aca="1" ref="A61" ca="1">IF(ROW()-ROW(Topics_Remain_No_Blanks)+1&gt;ROWS(Topics_Remain)-COUNTBLANK(Topics_Remain),"",INDIRECT(ADDRESS(SMALL((IF(Topics_Remain&lt;&gt;"",ROW(Topics_Remain),ROW()+ROWS(Topics_Remain))),ROW()-ROW(Topics_Remain_No_Blanks)+1),COLUMN(Topics_Remain),4)))</f>
        <v/>
      </c>
      <c r="B61" s="13" t="str">
        <f>IF(COUNTIF(SOW!$A$3:$A$165,C61)&gt;0,"",C61)</f>
        <v/>
      </c>
      <c r="C61" s="1" t="str">
        <f t="shared" si="0"/>
        <v>Networks - 1</v>
      </c>
      <c r="D61" s="11" t="s">
        <v>35</v>
      </c>
      <c r="E61" s="11">
        <v>1</v>
      </c>
      <c r="F61" s="5" t="s">
        <v>62</v>
      </c>
      <c r="G61" s="6" t="s">
        <v>192</v>
      </c>
      <c r="H61" s="6" t="s">
        <v>193</v>
      </c>
      <c r="I61" s="6" t="s">
        <v>194</v>
      </c>
      <c r="K61" s="4"/>
      <c r="L61" s="4"/>
      <c r="M61" s="4"/>
    </row>
    <row r="62" spans="1:13" ht="186.75" customHeight="1" x14ac:dyDescent="0.25">
      <c r="A62" s="13" t="str">
        <f t="array" aca="1" ref="A62" ca="1">IF(ROW()-ROW(Topics_Remain_No_Blanks)+1&gt;ROWS(Topics_Remain)-COUNTBLANK(Topics_Remain),"",INDIRECT(ADDRESS(SMALL((IF(Topics_Remain&lt;&gt;"",ROW(Topics_Remain),ROW()+ROWS(Topics_Remain))),ROW()-ROW(Topics_Remain_No_Blanks)+1),COLUMN(Topics_Remain),4)))</f>
        <v/>
      </c>
      <c r="B62" s="13" t="str">
        <f>IF(COUNTIF(SOW!$A$3:$A$165,C62)&gt;0,"",C62)</f>
        <v/>
      </c>
      <c r="C62" s="1" t="str">
        <f t="shared" si="0"/>
        <v>Client-Server Model - 1</v>
      </c>
      <c r="D62" s="10" t="s">
        <v>36</v>
      </c>
      <c r="E62" s="10">
        <v>1</v>
      </c>
      <c r="F62" s="2" t="s">
        <v>63</v>
      </c>
      <c r="G62" s="3" t="s">
        <v>195</v>
      </c>
      <c r="H62" s="3" t="s">
        <v>196</v>
      </c>
      <c r="I62" s="2" t="s">
        <v>71</v>
      </c>
      <c r="K62" s="4"/>
      <c r="L62" s="4"/>
      <c r="M62" s="4"/>
    </row>
    <row r="63" spans="1:13" ht="186.75" customHeight="1" x14ac:dyDescent="0.25">
      <c r="A63" s="13" t="str">
        <f t="array" aca="1" ref="A63" ca="1">IF(ROW()-ROW(Topics_Remain_No_Blanks)+1&gt;ROWS(Topics_Remain)-COUNTBLANK(Topics_Remain),"",INDIRECT(ADDRESS(SMALL((IF(Topics_Remain&lt;&gt;"",ROW(Topics_Remain),ROW()+ROWS(Topics_Remain))),ROW()-ROW(Topics_Remain_No_Blanks)+1),COLUMN(Topics_Remain),4)))</f>
        <v/>
      </c>
      <c r="B63" s="13" t="str">
        <f>IF(COUNTIF(SOW!$A$3:$A$165,C63)&gt;0,"",C63)</f>
        <v/>
      </c>
      <c r="C63" s="1" t="str">
        <f t="shared" si="0"/>
        <v>Client-Side Programming - 1</v>
      </c>
      <c r="D63" s="11" t="s">
        <v>37</v>
      </c>
      <c r="E63" s="11">
        <v>1</v>
      </c>
      <c r="F63" s="6" t="s">
        <v>64</v>
      </c>
      <c r="G63" s="6" t="s">
        <v>197</v>
      </c>
      <c r="H63" s="6" t="s">
        <v>198</v>
      </c>
      <c r="I63" s="5" t="s">
        <v>71</v>
      </c>
      <c r="K63" s="4"/>
      <c r="L63" s="4"/>
      <c r="M63" s="4"/>
    </row>
    <row r="64" spans="1:13" ht="186.75" customHeight="1" x14ac:dyDescent="0.25">
      <c r="A64" s="13" t="str">
        <f t="array" aca="1" ref="A64" ca="1">IF(ROW()-ROW(Topics_Remain_No_Blanks)+1&gt;ROWS(Topics_Remain)-COUNTBLANK(Topics_Remain),"",INDIRECT(ADDRESS(SMALL((IF(Topics_Remain&lt;&gt;"",ROW(Topics_Remain),ROW()+ROWS(Topics_Remain))),ROW()-ROW(Topics_Remain_No_Blanks)+1),COLUMN(Topics_Remain),4)))</f>
        <v/>
      </c>
      <c r="B64" s="13" t="str">
        <f>IF(COUNTIF(SOW!$A$3:$A$165,C64)&gt;0,"",C64)</f>
        <v/>
      </c>
      <c r="C64" s="1" t="str">
        <f t="shared" si="0"/>
        <v>Client-Side Programming - 2</v>
      </c>
      <c r="D64" s="11" t="s">
        <v>37</v>
      </c>
      <c r="E64" s="11">
        <v>2</v>
      </c>
      <c r="F64" s="5"/>
      <c r="G64" s="6" t="s">
        <v>199</v>
      </c>
      <c r="H64" s="6" t="s">
        <v>200</v>
      </c>
      <c r="I64" s="5" t="s">
        <v>71</v>
      </c>
      <c r="K64" s="4"/>
      <c r="L64" s="4"/>
      <c r="M64" s="4"/>
    </row>
    <row r="65" spans="1:13" ht="186.75" customHeight="1" x14ac:dyDescent="0.25">
      <c r="A65" s="13" t="str">
        <f t="array" aca="1" ref="A65" ca="1">IF(ROW()-ROW(Topics_Remain_No_Blanks)+1&gt;ROWS(Topics_Remain)-COUNTBLANK(Topics_Remain),"",INDIRECT(ADDRESS(SMALL((IF(Topics_Remain&lt;&gt;"",ROW(Topics_Remain),ROW()+ROWS(Topics_Remain))),ROW()-ROW(Topics_Remain_No_Blanks)+1),COLUMN(Topics_Remain),4)))</f>
        <v/>
      </c>
      <c r="B65" s="13" t="str">
        <f>IF(COUNTIF(SOW!$A$3:$A$165,C65)&gt;0,"",C65)</f>
        <v/>
      </c>
      <c r="C65" s="1" t="str">
        <f t="shared" si="0"/>
        <v>Client-Side Programming - 3</v>
      </c>
      <c r="D65" s="11" t="s">
        <v>37</v>
      </c>
      <c r="E65" s="11">
        <v>3</v>
      </c>
      <c r="F65" s="5"/>
      <c r="G65" s="6" t="s">
        <v>201</v>
      </c>
      <c r="H65" s="6" t="s">
        <v>202</v>
      </c>
      <c r="I65" s="6" t="s">
        <v>203</v>
      </c>
      <c r="K65" s="4"/>
      <c r="L65" s="4"/>
      <c r="M65" s="4"/>
    </row>
    <row r="66" spans="1:13" ht="186.75" customHeight="1" x14ac:dyDescent="0.25">
      <c r="A66" s="13" t="str">
        <f t="array" aca="1" ref="A66" ca="1">IF(ROW()-ROW(Topics_Remain_No_Blanks)+1&gt;ROWS(Topics_Remain)-COUNTBLANK(Topics_Remain),"",INDIRECT(ADDRESS(SMALL((IF(Topics_Remain&lt;&gt;"",ROW(Topics_Remain),ROW()+ROWS(Topics_Remain))),ROW()-ROW(Topics_Remain_No_Blanks)+1),COLUMN(Topics_Remain),4)))</f>
        <v/>
      </c>
      <c r="B66" s="13" t="str">
        <f>IF(COUNTIF(SOW!$A$3:$A$165,C66)&gt;0,"",C66)</f>
        <v/>
      </c>
      <c r="C66" s="1" t="str">
        <f t="shared" si="0"/>
        <v>Server-Side Programming - 1</v>
      </c>
      <c r="D66" s="10" t="s">
        <v>38</v>
      </c>
      <c r="E66" s="10">
        <v>1</v>
      </c>
      <c r="F66" s="3" t="s">
        <v>65</v>
      </c>
      <c r="G66" s="3" t="s">
        <v>204</v>
      </c>
      <c r="H66" s="3" t="s">
        <v>205</v>
      </c>
      <c r="I66" s="3" t="s">
        <v>206</v>
      </c>
      <c r="K66" s="4"/>
      <c r="L66" s="4"/>
      <c r="M66" s="4"/>
    </row>
    <row r="67" spans="1:13" ht="186.75" customHeight="1" x14ac:dyDescent="0.25">
      <c r="A67" s="13" t="str">
        <f t="array" aca="1" ref="A67" ca="1">IF(ROW()-ROW(Topics_Remain_No_Blanks)+1&gt;ROWS(Topics_Remain)-COUNTBLANK(Topics_Remain),"",INDIRECT(ADDRESS(SMALL((IF(Topics_Remain&lt;&gt;"",ROW(Topics_Remain),ROW()+ROWS(Topics_Remain))),ROW()-ROW(Topics_Remain_No_Blanks)+1),COLUMN(Topics_Remain),4)))</f>
        <v/>
      </c>
      <c r="B67" s="13" t="str">
        <f>IF(COUNTIF(SOW!$A$3:$A$165,C67)&gt;0,"",C67)</f>
        <v/>
      </c>
      <c r="C67" s="1" t="str">
        <f t="shared" ref="C67:C130" si="1">D67&amp;" - "&amp;E67</f>
        <v>Server-Side Programming - 2</v>
      </c>
      <c r="D67" s="10" t="s">
        <v>38</v>
      </c>
      <c r="E67" s="10">
        <v>2</v>
      </c>
      <c r="F67" s="2"/>
      <c r="G67" s="2" t="s">
        <v>207</v>
      </c>
      <c r="H67" s="2" t="s">
        <v>71</v>
      </c>
      <c r="I67" s="2" t="s">
        <v>71</v>
      </c>
      <c r="K67" s="4"/>
      <c r="L67" s="4"/>
      <c r="M67" s="4"/>
    </row>
    <row r="68" spans="1:13" ht="186.75" customHeight="1" x14ac:dyDescent="0.25">
      <c r="A68" s="13" t="str">
        <f t="array" aca="1" ref="A68" ca="1">IF(ROW()-ROW(Topics_Remain_No_Blanks)+1&gt;ROWS(Topics_Remain)-COUNTBLANK(Topics_Remain),"",INDIRECT(ADDRESS(SMALL((IF(Topics_Remain&lt;&gt;"",ROW(Topics_Remain),ROW()+ROWS(Topics_Remain))),ROW()-ROW(Topics_Remain_No_Blanks)+1),COLUMN(Topics_Remain),4)))</f>
        <v/>
      </c>
      <c r="B68" s="13" t="str">
        <f>IF(COUNTIF(SOW!$A$3:$A$165,C68)&gt;0,"",C68)</f>
        <v/>
      </c>
      <c r="C68" s="1" t="str">
        <f t="shared" si="1"/>
        <v>Server-Side Programming - 3</v>
      </c>
      <c r="D68" s="10" t="s">
        <v>38</v>
      </c>
      <c r="E68" s="10">
        <v>3</v>
      </c>
      <c r="F68" s="2"/>
      <c r="G68" s="2" t="s">
        <v>207</v>
      </c>
      <c r="H68" s="2" t="s">
        <v>71</v>
      </c>
      <c r="I68" s="2" t="s">
        <v>71</v>
      </c>
      <c r="K68" s="4"/>
      <c r="L68" s="4"/>
      <c r="M68" s="4"/>
    </row>
    <row r="69" spans="1:13" ht="186.75" customHeight="1" x14ac:dyDescent="0.25">
      <c r="A69" s="13" t="str">
        <f t="array" aca="1" ref="A69" ca="1">IF(ROW()-ROW(Topics_Remain_No_Blanks)+1&gt;ROWS(Topics_Remain)-COUNTBLANK(Topics_Remain),"",INDIRECT(ADDRESS(SMALL((IF(Topics_Remain&lt;&gt;"",ROW(Topics_Remain),ROW()+ROWS(Topics_Remain))),ROW()-ROW(Topics_Remain_No_Blanks)+1),COLUMN(Topics_Remain),4)))</f>
        <v/>
      </c>
      <c r="B69" s="13" t="str">
        <f>IF(COUNTIF(SOW!$A$3:$A$165,C69)&gt;0,"",C69)</f>
        <v/>
      </c>
      <c r="C69" s="1" t="str">
        <f t="shared" si="1"/>
        <v>Server-Side Programming - 4</v>
      </c>
      <c r="D69" s="10" t="s">
        <v>38</v>
      </c>
      <c r="E69" s="10">
        <v>4</v>
      </c>
      <c r="F69" s="2"/>
      <c r="G69" s="2" t="s">
        <v>207</v>
      </c>
      <c r="H69" s="2" t="s">
        <v>71</v>
      </c>
      <c r="I69" s="2" t="s">
        <v>71</v>
      </c>
      <c r="K69" s="4"/>
      <c r="L69" s="4"/>
      <c r="M69" s="4"/>
    </row>
    <row r="70" spans="1:13" ht="186.75" customHeight="1" x14ac:dyDescent="0.25">
      <c r="A70" s="13" t="str">
        <f t="array" aca="1" ref="A70" ca="1">IF(ROW()-ROW(Topics_Remain_No_Blanks)+1&gt;ROWS(Topics_Remain)-COUNTBLANK(Topics_Remain),"",INDIRECT(ADDRESS(SMALL((IF(Topics_Remain&lt;&gt;"",ROW(Topics_Remain),ROW()+ROWS(Topics_Remain))),ROW()-ROW(Topics_Remain_No_Blanks)+1),COLUMN(Topics_Remain),4)))</f>
        <v/>
      </c>
      <c r="B70" s="13" t="str">
        <f>IF(COUNTIF(SOW!$A$3:$A$165,C70)&gt;0,"",C70)</f>
        <v/>
      </c>
      <c r="C70" s="1" t="str">
        <f t="shared" si="1"/>
        <v>Prototyping &amp; Testing 3 - 1</v>
      </c>
      <c r="D70" s="11" t="s">
        <v>40</v>
      </c>
      <c r="E70" s="11">
        <v>1</v>
      </c>
      <c r="F70" s="6" t="s">
        <v>44</v>
      </c>
      <c r="G70" s="6" t="s">
        <v>208</v>
      </c>
      <c r="H70" s="6" t="s">
        <v>209</v>
      </c>
      <c r="I70" s="5" t="s">
        <v>71</v>
      </c>
      <c r="K70" s="4"/>
      <c r="L70" s="4"/>
      <c r="M70" s="4"/>
    </row>
    <row r="71" spans="1:13" ht="186.75" customHeight="1" x14ac:dyDescent="0.25">
      <c r="A71" s="13" t="str">
        <f t="array" aca="1" ref="A71" ca="1">IF(ROW()-ROW(Topics_Remain_No_Blanks)+1&gt;ROWS(Topics_Remain)-COUNTBLANK(Topics_Remain),"",INDIRECT(ADDRESS(SMALL((IF(Topics_Remain&lt;&gt;"",ROW(Topics_Remain),ROW()+ROWS(Topics_Remain))),ROW()-ROW(Topics_Remain_No_Blanks)+1),COLUMN(Topics_Remain),4)))</f>
        <v/>
      </c>
      <c r="B71" s="13" t="str">
        <f>IF(COUNTIF(SOW!$A$3:$A$165,C71)&gt;0,"",C71)</f>
        <v/>
      </c>
      <c r="C71" s="1" t="str">
        <f t="shared" si="1"/>
        <v>External Code Sources - 1</v>
      </c>
      <c r="D71" s="10" t="s">
        <v>39</v>
      </c>
      <c r="E71" s="10">
        <v>1</v>
      </c>
      <c r="F71" s="2" t="s">
        <v>43</v>
      </c>
      <c r="G71" s="3" t="s">
        <v>210</v>
      </c>
      <c r="H71" s="3" t="s">
        <v>211</v>
      </c>
      <c r="I71" s="2" t="s">
        <v>71</v>
      </c>
      <c r="K71" s="4"/>
      <c r="L71" s="4"/>
      <c r="M71" s="4"/>
    </row>
    <row r="72" spans="1:13" ht="186.75" customHeight="1" x14ac:dyDescent="0.25">
      <c r="A72" s="13" t="str">
        <f t="array" aca="1" ref="A72" ca="1">IF(ROW()-ROW(Topics_Remain_No_Blanks)+1&gt;ROWS(Topics_Remain)-COUNTBLANK(Topics_Remain),"",INDIRECT(ADDRESS(SMALL((IF(Topics_Remain&lt;&gt;"",ROW(Topics_Remain),ROW()+ROWS(Topics_Remain))),ROW()-ROW(Topics_Remain_No_Blanks)+1),COLUMN(Topics_Remain),4)))</f>
        <v/>
      </c>
      <c r="B72" s="13" t="str">
        <f>IF(COUNTIF(SOW!$A$3:$A$165,C72)&gt;0,"",C72)</f>
        <v/>
      </c>
      <c r="C72" s="1" t="str">
        <f t="shared" si="1"/>
        <v>External Code Sources - 2</v>
      </c>
      <c r="D72" s="10" t="s">
        <v>39</v>
      </c>
      <c r="E72" s="10">
        <v>2</v>
      </c>
      <c r="F72" s="2"/>
      <c r="G72" s="3" t="s">
        <v>212</v>
      </c>
      <c r="H72" s="3" t="s">
        <v>213</v>
      </c>
      <c r="I72" s="2" t="s">
        <v>71</v>
      </c>
      <c r="K72" s="4"/>
      <c r="L72" s="4"/>
      <c r="M72" s="4"/>
    </row>
    <row r="73" spans="1:13" ht="186.75" customHeight="1" x14ac:dyDescent="0.25">
      <c r="A73" s="13" t="str">
        <f t="array" aca="1" ref="A73" ca="1">IF(ROW()-ROW(Topics_Remain_No_Blanks)+1&gt;ROWS(Topics_Remain)-COUNTBLANK(Topics_Remain),"",INDIRECT(ADDRESS(SMALL((IF(Topics_Remain&lt;&gt;"",ROW(Topics_Remain),ROW()+ROWS(Topics_Remain))),ROW()-ROW(Topics_Remain_No_Blanks)+1),COLUMN(Topics_Remain),4)))</f>
        <v/>
      </c>
      <c r="B73" s="13" t="str">
        <f>IF(COUNTIF(SOW!$A$3:$A$165,C73)&gt;0,"",C73)</f>
        <v/>
      </c>
      <c r="C73" s="1" t="str">
        <f t="shared" si="1"/>
        <v>Computer Technology in Society - 1</v>
      </c>
      <c r="D73" s="11" t="s">
        <v>41</v>
      </c>
      <c r="E73" s="11">
        <v>1</v>
      </c>
      <c r="F73" s="6" t="s">
        <v>42</v>
      </c>
      <c r="G73" s="6" t="s">
        <v>214</v>
      </c>
      <c r="H73" s="6" t="s">
        <v>215</v>
      </c>
      <c r="I73" s="5" t="s">
        <v>71</v>
      </c>
      <c r="K73" s="4"/>
      <c r="L73" s="4"/>
      <c r="M73" s="4"/>
    </row>
    <row r="74" spans="1:13" ht="186.75" customHeight="1" x14ac:dyDescent="0.25">
      <c r="A74" s="13" t="str">
        <f t="array" aca="1" ref="A74" ca="1">IF(ROW()-ROW(Topics_Remain_No_Blanks)+1&gt;ROWS(Topics_Remain)-COUNTBLANK(Topics_Remain),"",INDIRECT(ADDRESS(SMALL((IF(Topics_Remain&lt;&gt;"",ROW(Topics_Remain),ROW()+ROWS(Topics_Remain))),ROW()-ROW(Topics_Remain_No_Blanks)+1),COLUMN(Topics_Remain),4)))</f>
        <v/>
      </c>
      <c r="B74" s="13" t="str">
        <f>IF(COUNTIF(SOW!$A$3:$A$165,C74)&gt;0,"",C74)</f>
        <v/>
      </c>
      <c r="C74" s="1" t="str">
        <f t="shared" si="1"/>
        <v>Computer Technology in Society - 2</v>
      </c>
      <c r="D74" s="11" t="s">
        <v>41</v>
      </c>
      <c r="E74" s="12">
        <v>2</v>
      </c>
      <c r="F74" s="5"/>
      <c r="G74" s="6" t="s">
        <v>216</v>
      </c>
      <c r="H74" s="6" t="s">
        <v>217</v>
      </c>
      <c r="I74" s="5" t="s">
        <v>71</v>
      </c>
      <c r="K74" s="4"/>
      <c r="L74" s="4"/>
      <c r="M74" s="4"/>
    </row>
    <row r="75" spans="1:13" ht="186.75" customHeight="1" x14ac:dyDescent="0.25">
      <c r="A75" s="13" t="str">
        <f t="array" aca="1" ref="A75" ca="1">IF(ROW()-ROW(Topics_Remain_No_Blanks)+1&gt;ROWS(Topics_Remain)-COUNTBLANK(Topics_Remain),"",INDIRECT(ADDRESS(SMALL((IF(Topics_Remain&lt;&gt;"",ROW(Topics_Remain),ROW()+ROWS(Topics_Remain))),ROW()-ROW(Topics_Remain_No_Blanks)+1),COLUMN(Topics_Remain),4)))</f>
        <v/>
      </c>
      <c r="B75" s="13" t="str">
        <f>IF(COUNTIF(SOW!$A$3:$A$165,C75)&gt;0,"",C75)</f>
        <v/>
      </c>
      <c r="C75" s="1" t="str">
        <f t="shared" si="1"/>
        <v>CA1 - 1</v>
      </c>
      <c r="D75" s="10" t="s">
        <v>218</v>
      </c>
      <c r="E75" s="10">
        <v>1</v>
      </c>
      <c r="F75" s="2"/>
      <c r="G75" s="3"/>
      <c r="H75" s="3"/>
      <c r="I75" s="2" t="s">
        <v>71</v>
      </c>
    </row>
    <row r="76" spans="1:13" ht="186.75" customHeight="1" x14ac:dyDescent="0.25">
      <c r="A76" s="13" t="str">
        <f t="array" aca="1" ref="A76" ca="1">IF(ROW()-ROW(Topics_Remain_No_Blanks)+1&gt;ROWS(Topics_Remain)-COUNTBLANK(Topics_Remain),"",INDIRECT(ADDRESS(SMALL((IF(Topics_Remain&lt;&gt;"",ROW(Topics_Remain),ROW()+ROWS(Topics_Remain))),ROW()-ROW(Topics_Remain_No_Blanks)+1),COLUMN(Topics_Remain),4)))</f>
        <v/>
      </c>
      <c r="B76" s="13" t="str">
        <f>IF(COUNTIF(SOW!$A$3:$A$165,C76)&gt;0,"",C76)</f>
        <v/>
      </c>
      <c r="C76" s="1" t="str">
        <f t="shared" si="1"/>
        <v>CA1 - 2</v>
      </c>
      <c r="D76" s="10" t="s">
        <v>218</v>
      </c>
      <c r="E76" s="10">
        <v>2</v>
      </c>
      <c r="F76" s="2"/>
      <c r="G76" s="3"/>
      <c r="H76" s="3"/>
      <c r="I76" s="2" t="s">
        <v>71</v>
      </c>
    </row>
    <row r="77" spans="1:13" ht="186.75" customHeight="1" x14ac:dyDescent="0.25">
      <c r="A77" s="13" t="str">
        <f t="array" aca="1" ref="A77" ca="1">IF(ROW()-ROW(Topics_Remain_No_Blanks)+1&gt;ROWS(Topics_Remain)-COUNTBLANK(Topics_Remain),"",INDIRECT(ADDRESS(SMALL((IF(Topics_Remain&lt;&gt;"",ROW(Topics_Remain),ROW()+ROWS(Topics_Remain))),ROW()-ROW(Topics_Remain_No_Blanks)+1),COLUMN(Topics_Remain),4)))</f>
        <v/>
      </c>
      <c r="B77" s="13" t="str">
        <f>IF(COUNTIF(SOW!$A$3:$A$165,C77)&gt;0,"",C77)</f>
        <v/>
      </c>
      <c r="C77" s="1" t="str">
        <f t="shared" si="1"/>
        <v>CA1 - 3</v>
      </c>
      <c r="D77" s="10" t="s">
        <v>218</v>
      </c>
      <c r="E77" s="10">
        <v>3</v>
      </c>
      <c r="F77" s="2"/>
      <c r="G77" s="3"/>
      <c r="H77" s="3"/>
      <c r="I77" s="2" t="s">
        <v>71</v>
      </c>
    </row>
    <row r="78" spans="1:13" ht="186.75" customHeight="1" x14ac:dyDescent="0.25">
      <c r="A78" s="13" t="str">
        <f t="array" aca="1" ref="A78" ca="1">IF(ROW()-ROW(Topics_Remain_No_Blanks)+1&gt;ROWS(Topics_Remain)-COUNTBLANK(Topics_Remain),"",INDIRECT(ADDRESS(SMALL((IF(Topics_Remain&lt;&gt;"",ROW(Topics_Remain),ROW()+ROWS(Topics_Remain))),ROW()-ROW(Topics_Remain_No_Blanks)+1),COLUMN(Topics_Remain),4)))</f>
        <v/>
      </c>
      <c r="B78" s="13" t="str">
        <f>IF(COUNTIF(SOW!$A$3:$A$165,C78)&gt;0,"",C78)</f>
        <v/>
      </c>
      <c r="C78" s="1" t="str">
        <f t="shared" si="1"/>
        <v>CA1 - 4</v>
      </c>
      <c r="D78" s="10" t="s">
        <v>218</v>
      </c>
      <c r="E78" s="10">
        <v>4</v>
      </c>
      <c r="F78" s="2"/>
      <c r="G78" s="3"/>
      <c r="H78" s="3"/>
      <c r="I78" s="2" t="s">
        <v>71</v>
      </c>
    </row>
    <row r="79" spans="1:13" ht="186.75" customHeight="1" x14ac:dyDescent="0.25">
      <c r="A79" s="13" t="str">
        <f t="array" aca="1" ref="A79" ca="1">IF(ROW()-ROW(Topics_Remain_No_Blanks)+1&gt;ROWS(Topics_Remain)-COUNTBLANK(Topics_Remain),"",INDIRECT(ADDRESS(SMALL((IF(Topics_Remain&lt;&gt;"",ROW(Topics_Remain),ROW()+ROWS(Topics_Remain))),ROW()-ROW(Topics_Remain_No_Blanks)+1),COLUMN(Topics_Remain),4)))</f>
        <v/>
      </c>
      <c r="B79" s="13" t="str">
        <f>IF(COUNTIF(SOW!$A$3:$A$165,C79)&gt;0,"",C79)</f>
        <v/>
      </c>
      <c r="C79" s="1" t="str">
        <f t="shared" si="1"/>
        <v>CA1 - 5</v>
      </c>
      <c r="D79" s="10" t="s">
        <v>218</v>
      </c>
      <c r="E79" s="10">
        <v>5</v>
      </c>
      <c r="F79" s="2"/>
      <c r="G79" s="3"/>
      <c r="H79" s="3"/>
      <c r="I79" s="2" t="s">
        <v>71</v>
      </c>
    </row>
    <row r="80" spans="1:13" ht="186.75" customHeight="1" x14ac:dyDescent="0.25">
      <c r="A80" s="13" t="str">
        <f t="array" aca="1" ref="A80" ca="1">IF(ROW()-ROW(Topics_Remain_No_Blanks)+1&gt;ROWS(Topics_Remain)-COUNTBLANK(Topics_Remain),"",INDIRECT(ADDRESS(SMALL((IF(Topics_Remain&lt;&gt;"",ROW(Topics_Remain),ROW()+ROWS(Topics_Remain))),ROW()-ROW(Topics_Remain_No_Blanks)+1),COLUMN(Topics_Remain),4)))</f>
        <v/>
      </c>
      <c r="B80" s="13" t="str">
        <f>IF(COUNTIF(SOW!$A$3:$A$165,C80)&gt;0,"",C80)</f>
        <v/>
      </c>
      <c r="C80" s="1" t="str">
        <f t="shared" si="1"/>
        <v>CA1 - 6</v>
      </c>
      <c r="D80" s="10" t="s">
        <v>218</v>
      </c>
      <c r="E80" s="10">
        <v>6</v>
      </c>
      <c r="F80" s="2"/>
      <c r="G80" s="3"/>
      <c r="H80" s="3"/>
      <c r="I80" s="2" t="s">
        <v>71</v>
      </c>
    </row>
    <row r="81" spans="1:9" ht="186.75" customHeight="1" x14ac:dyDescent="0.25">
      <c r="A81" s="13" t="str">
        <f t="array" aca="1" ref="A81" ca="1">IF(ROW()-ROW(Topics_Remain_No_Blanks)+1&gt;ROWS(Topics_Remain)-COUNTBLANK(Topics_Remain),"",INDIRECT(ADDRESS(SMALL((IF(Topics_Remain&lt;&gt;"",ROW(Topics_Remain),ROW()+ROWS(Topics_Remain))),ROW()-ROW(Topics_Remain_No_Blanks)+1),COLUMN(Topics_Remain),4)))</f>
        <v/>
      </c>
      <c r="B81" s="13" t="str">
        <f>IF(COUNTIF(SOW!$A$3:$A$165,C81)&gt;0,"",C81)</f>
        <v/>
      </c>
      <c r="C81" s="1" t="str">
        <f t="shared" si="1"/>
        <v>CA1 - 7</v>
      </c>
      <c r="D81" s="10" t="s">
        <v>218</v>
      </c>
      <c r="E81" s="10">
        <v>7</v>
      </c>
      <c r="F81" s="2"/>
      <c r="G81" s="3"/>
      <c r="H81" s="3"/>
      <c r="I81" s="2" t="s">
        <v>71</v>
      </c>
    </row>
    <row r="82" spans="1:9" ht="186.75" customHeight="1" x14ac:dyDescent="0.25">
      <c r="A82" s="13" t="str">
        <f t="array" aca="1" ref="A82" ca="1">IF(ROW()-ROW(Topics_Remain_No_Blanks)+1&gt;ROWS(Topics_Remain)-COUNTBLANK(Topics_Remain),"",INDIRECT(ADDRESS(SMALL((IF(Topics_Remain&lt;&gt;"",ROW(Topics_Remain),ROW()+ROWS(Topics_Remain))),ROW()-ROW(Topics_Remain_No_Blanks)+1),COLUMN(Topics_Remain),4)))</f>
        <v/>
      </c>
      <c r="B82" s="13" t="str">
        <f>IF(COUNTIF(SOW!$A$3:$A$165,C82)&gt;0,"",C82)</f>
        <v/>
      </c>
      <c r="C82" s="1" t="str">
        <f t="shared" si="1"/>
        <v>CA1 - 8</v>
      </c>
      <c r="D82" s="10" t="s">
        <v>218</v>
      </c>
      <c r="E82" s="10">
        <v>8</v>
      </c>
      <c r="F82" s="2"/>
      <c r="G82" s="3"/>
      <c r="H82" s="3"/>
      <c r="I82" s="2" t="s">
        <v>71</v>
      </c>
    </row>
    <row r="83" spans="1:9" ht="186.75" customHeight="1" x14ac:dyDescent="0.25">
      <c r="A83" s="13" t="str">
        <f t="array" aca="1" ref="A83" ca="1">IF(ROW()-ROW(Topics_Remain_No_Blanks)+1&gt;ROWS(Topics_Remain)-COUNTBLANK(Topics_Remain),"",INDIRECT(ADDRESS(SMALL((IF(Topics_Remain&lt;&gt;"",ROW(Topics_Remain),ROW()+ROWS(Topics_Remain))),ROW()-ROW(Topics_Remain_No_Blanks)+1),COLUMN(Topics_Remain),4)))</f>
        <v/>
      </c>
      <c r="B83" s="13" t="str">
        <f>IF(COUNTIF(SOW!$A$3:$A$165,C83)&gt;0,"",C83)</f>
        <v/>
      </c>
      <c r="C83" s="1" t="str">
        <f t="shared" si="1"/>
        <v>CA1 - 9</v>
      </c>
      <c r="D83" s="10" t="s">
        <v>218</v>
      </c>
      <c r="E83" s="10">
        <v>9</v>
      </c>
      <c r="F83" s="2"/>
      <c r="G83" s="3"/>
      <c r="H83" s="3"/>
      <c r="I83" s="2" t="s">
        <v>71</v>
      </c>
    </row>
    <row r="84" spans="1:9" ht="186.75" customHeight="1" x14ac:dyDescent="0.25">
      <c r="A84" s="13" t="str">
        <f t="array" aca="1" ref="A84" ca="1">IF(ROW()-ROW(Topics_Remain_No_Blanks)+1&gt;ROWS(Topics_Remain)-COUNTBLANK(Topics_Remain),"",INDIRECT(ADDRESS(SMALL((IF(Topics_Remain&lt;&gt;"",ROW(Topics_Remain),ROW()+ROWS(Topics_Remain))),ROW()-ROW(Topics_Remain_No_Blanks)+1),COLUMN(Topics_Remain),4)))</f>
        <v/>
      </c>
      <c r="B84" s="13" t="str">
        <f>IF(COUNTIF(SOW!$A$3:$A$165,C84)&gt;0,"",C84)</f>
        <v/>
      </c>
      <c r="C84" s="1" t="str">
        <f t="shared" si="1"/>
        <v>CA1 - 10</v>
      </c>
      <c r="D84" s="10" t="s">
        <v>218</v>
      </c>
      <c r="E84" s="10">
        <v>10</v>
      </c>
      <c r="F84" s="2"/>
      <c r="G84" s="3"/>
      <c r="H84" s="3"/>
      <c r="I84" s="2" t="s">
        <v>71</v>
      </c>
    </row>
    <row r="85" spans="1:9" ht="186.75" customHeight="1" x14ac:dyDescent="0.25">
      <c r="A85" s="13" t="str">
        <f t="array" aca="1" ref="A85" ca="1">IF(ROW()-ROW(Topics_Remain_No_Blanks)+1&gt;ROWS(Topics_Remain)-COUNTBLANK(Topics_Remain),"",INDIRECT(ADDRESS(SMALL((IF(Topics_Remain&lt;&gt;"",ROW(Topics_Remain),ROW()+ROWS(Topics_Remain))),ROW()-ROW(Topics_Remain_No_Blanks)+1),COLUMN(Topics_Remain),4)))</f>
        <v/>
      </c>
      <c r="B85" s="13" t="str">
        <f>IF(COUNTIF(SOW!$A$3:$A$165,C85)&gt;0,"",C85)</f>
        <v/>
      </c>
      <c r="C85" s="1" t="str">
        <f t="shared" si="1"/>
        <v>CA1 - 11</v>
      </c>
      <c r="D85" s="10" t="s">
        <v>218</v>
      </c>
      <c r="E85" s="10">
        <v>11</v>
      </c>
      <c r="F85" s="2"/>
      <c r="G85" s="3"/>
      <c r="H85" s="3"/>
      <c r="I85" s="2" t="s">
        <v>71</v>
      </c>
    </row>
    <row r="86" spans="1:9" ht="186.75" customHeight="1" x14ac:dyDescent="0.25">
      <c r="A86" s="13" t="str">
        <f t="array" aca="1" ref="A86" ca="1">IF(ROW()-ROW(Topics_Remain_No_Blanks)+1&gt;ROWS(Topics_Remain)-COUNTBLANK(Topics_Remain),"",INDIRECT(ADDRESS(SMALL((IF(Topics_Remain&lt;&gt;"",ROW(Topics_Remain),ROW()+ROWS(Topics_Remain))),ROW()-ROW(Topics_Remain_No_Blanks)+1),COLUMN(Topics_Remain),4)))</f>
        <v/>
      </c>
      <c r="B86" s="13" t="str">
        <f>IF(COUNTIF(SOW!$A$3:$A$165,C86)&gt;0,"",C86)</f>
        <v/>
      </c>
      <c r="C86" s="1" t="str">
        <f t="shared" si="1"/>
        <v>CA1 - 12</v>
      </c>
      <c r="D86" s="10" t="s">
        <v>218</v>
      </c>
      <c r="E86" s="10">
        <v>12</v>
      </c>
      <c r="F86" s="2"/>
      <c r="G86" s="3"/>
      <c r="H86" s="3"/>
      <c r="I86" s="2" t="s">
        <v>71</v>
      </c>
    </row>
    <row r="87" spans="1:9" ht="186.75" customHeight="1" x14ac:dyDescent="0.25">
      <c r="A87" s="13" t="str">
        <f t="array" aca="1" ref="A87" ca="1">IF(ROW()-ROW(Topics_Remain_No_Blanks)+1&gt;ROWS(Topics_Remain)-COUNTBLANK(Topics_Remain),"",INDIRECT(ADDRESS(SMALL((IF(Topics_Remain&lt;&gt;"",ROW(Topics_Remain),ROW()+ROWS(Topics_Remain))),ROW()-ROW(Topics_Remain_No_Blanks)+1),COLUMN(Topics_Remain),4)))</f>
        <v/>
      </c>
      <c r="B87" s="13" t="str">
        <f>IF(COUNTIF(SOW!$A$3:$A$165,C87)&gt;0,"",C87)</f>
        <v/>
      </c>
      <c r="C87" s="1" t="str">
        <f t="shared" si="1"/>
        <v>CA1 - 13</v>
      </c>
      <c r="D87" s="10" t="s">
        <v>218</v>
      </c>
      <c r="E87" s="10">
        <v>13</v>
      </c>
      <c r="F87" s="2"/>
      <c r="G87" s="3"/>
      <c r="H87" s="3"/>
      <c r="I87" s="2" t="s">
        <v>71</v>
      </c>
    </row>
    <row r="88" spans="1:9" ht="186.75" customHeight="1" x14ac:dyDescent="0.25">
      <c r="A88" s="13" t="str">
        <f t="array" aca="1" ref="A88" ca="1">IF(ROW()-ROW(Topics_Remain_No_Blanks)+1&gt;ROWS(Topics_Remain)-COUNTBLANK(Topics_Remain),"",INDIRECT(ADDRESS(SMALL((IF(Topics_Remain&lt;&gt;"",ROW(Topics_Remain),ROW()+ROWS(Topics_Remain))),ROW()-ROW(Topics_Remain_No_Blanks)+1),COLUMN(Topics_Remain),4)))</f>
        <v/>
      </c>
      <c r="B88" s="13" t="str">
        <f>IF(COUNTIF(SOW!$A$3:$A$165,C88)&gt;0,"",C88)</f>
        <v/>
      </c>
      <c r="C88" s="1" t="str">
        <f t="shared" si="1"/>
        <v>CA1 - 14</v>
      </c>
      <c r="D88" s="10" t="s">
        <v>218</v>
      </c>
      <c r="E88" s="10">
        <v>14</v>
      </c>
      <c r="F88" s="2"/>
      <c r="G88" s="3"/>
      <c r="H88" s="3"/>
      <c r="I88" s="2" t="s">
        <v>71</v>
      </c>
    </row>
    <row r="89" spans="1:9" ht="186.75" customHeight="1" x14ac:dyDescent="0.25">
      <c r="A89" s="13" t="str">
        <f t="array" aca="1" ref="A89" ca="1">IF(ROW()-ROW(Topics_Remain_No_Blanks)+1&gt;ROWS(Topics_Remain)-COUNTBLANK(Topics_Remain),"",INDIRECT(ADDRESS(SMALL((IF(Topics_Remain&lt;&gt;"",ROW(Topics_Remain),ROW()+ROWS(Topics_Remain))),ROW()-ROW(Topics_Remain_No_Blanks)+1),COLUMN(Topics_Remain),4)))</f>
        <v/>
      </c>
      <c r="B89" s="13" t="str">
        <f>IF(COUNTIF(SOW!$A$3:$A$165,C89)&gt;0,"",C89)</f>
        <v/>
      </c>
      <c r="C89" s="1" t="str">
        <f t="shared" si="1"/>
        <v>CA1 - 15</v>
      </c>
      <c r="D89" s="10" t="s">
        <v>218</v>
      </c>
      <c r="E89" s="10">
        <v>15</v>
      </c>
      <c r="F89" s="2"/>
      <c r="G89" s="3"/>
      <c r="H89" s="3"/>
      <c r="I89" s="2" t="s">
        <v>71</v>
      </c>
    </row>
    <row r="90" spans="1:9" ht="186.75" customHeight="1" x14ac:dyDescent="0.25">
      <c r="A90" s="13" t="str">
        <f t="array" aca="1" ref="A90" ca="1">IF(ROW()-ROW(Topics_Remain_No_Blanks)+1&gt;ROWS(Topics_Remain)-COUNTBLANK(Topics_Remain),"",INDIRECT(ADDRESS(SMALL((IF(Topics_Remain&lt;&gt;"",ROW(Topics_Remain),ROW()+ROWS(Topics_Remain))),ROW()-ROW(Topics_Remain_No_Blanks)+1),COLUMN(Topics_Remain),4)))</f>
        <v/>
      </c>
      <c r="B90" s="13" t="str">
        <f>IF(COUNTIF(SOW!$A$3:$A$165,C90)&gt;0,"",C90)</f>
        <v/>
      </c>
      <c r="C90" s="1" t="str">
        <f t="shared" si="1"/>
        <v>CA1 - 16</v>
      </c>
      <c r="D90" s="10" t="s">
        <v>218</v>
      </c>
      <c r="E90" s="10">
        <v>16</v>
      </c>
      <c r="F90" s="2"/>
      <c r="G90" s="3"/>
      <c r="H90" s="3"/>
      <c r="I90" s="2" t="s">
        <v>71</v>
      </c>
    </row>
    <row r="91" spans="1:9" ht="186.75" customHeight="1" x14ac:dyDescent="0.25">
      <c r="A91" s="13" t="str">
        <f t="array" aca="1" ref="A91" ca="1">IF(ROW()-ROW(Topics_Remain_No_Blanks)+1&gt;ROWS(Topics_Remain)-COUNTBLANK(Topics_Remain),"",INDIRECT(ADDRESS(SMALL((IF(Topics_Remain&lt;&gt;"",ROW(Topics_Remain),ROW()+ROWS(Topics_Remain))),ROW()-ROW(Topics_Remain_No_Blanks)+1),COLUMN(Topics_Remain),4)))</f>
        <v/>
      </c>
      <c r="B91" s="13" t="str">
        <f>IF(COUNTIF(SOW!$A$3:$A$165,C91)&gt;0,"",C91)</f>
        <v/>
      </c>
      <c r="C91" s="1" t="str">
        <f t="shared" si="1"/>
        <v>CA1 - 17</v>
      </c>
      <c r="D91" s="10" t="s">
        <v>218</v>
      </c>
      <c r="E91" s="10">
        <v>17</v>
      </c>
      <c r="F91" s="2"/>
      <c r="G91" s="3"/>
      <c r="H91" s="3"/>
      <c r="I91" s="2" t="s">
        <v>71</v>
      </c>
    </row>
    <row r="92" spans="1:9" ht="186.75" customHeight="1" x14ac:dyDescent="0.25">
      <c r="A92" s="13" t="str">
        <f t="array" aca="1" ref="A92" ca="1">IF(ROW()-ROW(Topics_Remain_No_Blanks)+1&gt;ROWS(Topics_Remain)-COUNTBLANK(Topics_Remain),"",INDIRECT(ADDRESS(SMALL((IF(Topics_Remain&lt;&gt;"",ROW(Topics_Remain),ROW()+ROWS(Topics_Remain))),ROW()-ROW(Topics_Remain_No_Blanks)+1),COLUMN(Topics_Remain),4)))</f>
        <v/>
      </c>
      <c r="B92" s="13" t="str">
        <f>IF(COUNTIF(SOW!$A$3:$A$165,C92)&gt;0,"",C92)</f>
        <v/>
      </c>
      <c r="C92" s="1" t="str">
        <f t="shared" si="1"/>
        <v>CA1 - 18</v>
      </c>
      <c r="D92" s="10" t="s">
        <v>218</v>
      </c>
      <c r="E92" s="10">
        <v>18</v>
      </c>
      <c r="F92" s="2"/>
      <c r="G92" s="3"/>
      <c r="H92" s="3"/>
      <c r="I92" s="2" t="s">
        <v>71</v>
      </c>
    </row>
    <row r="93" spans="1:9" ht="186.75" customHeight="1" x14ac:dyDescent="0.25">
      <c r="A93" s="13" t="str">
        <f t="array" aca="1" ref="A93" ca="1">IF(ROW()-ROW(Topics_Remain_No_Blanks)+1&gt;ROWS(Topics_Remain)-COUNTBLANK(Topics_Remain),"",INDIRECT(ADDRESS(SMALL((IF(Topics_Remain&lt;&gt;"",ROW(Topics_Remain),ROW()+ROWS(Topics_Remain))),ROW()-ROW(Topics_Remain_No_Blanks)+1),COLUMN(Topics_Remain),4)))</f>
        <v/>
      </c>
      <c r="B93" s="13" t="str">
        <f>IF(COUNTIF(SOW!$A$3:$A$165,C93)&gt;0,"",C93)</f>
        <v/>
      </c>
      <c r="C93" s="1" t="str">
        <f t="shared" si="1"/>
        <v>CA1 - 19</v>
      </c>
      <c r="D93" s="10" t="s">
        <v>218</v>
      </c>
      <c r="E93" s="10">
        <v>19</v>
      </c>
      <c r="F93" s="2"/>
      <c r="G93" s="3"/>
      <c r="H93" s="3"/>
      <c r="I93" s="2" t="s">
        <v>71</v>
      </c>
    </row>
    <row r="94" spans="1:9" ht="186.75" customHeight="1" x14ac:dyDescent="0.25">
      <c r="A94" s="13" t="str">
        <f t="array" aca="1" ref="A94" ca="1">IF(ROW()-ROW(Topics_Remain_No_Blanks)+1&gt;ROWS(Topics_Remain)-COUNTBLANK(Topics_Remain),"",INDIRECT(ADDRESS(SMALL((IF(Topics_Remain&lt;&gt;"",ROW(Topics_Remain),ROW()+ROWS(Topics_Remain))),ROW()-ROW(Topics_Remain_No_Blanks)+1),COLUMN(Topics_Remain),4)))</f>
        <v/>
      </c>
      <c r="B94" s="13" t="str">
        <f>IF(COUNTIF(SOW!$A$3:$A$165,C94)&gt;0,"",C94)</f>
        <v/>
      </c>
      <c r="C94" s="1" t="str">
        <f t="shared" si="1"/>
        <v>CA1 - 20</v>
      </c>
      <c r="D94" s="10" t="s">
        <v>218</v>
      </c>
      <c r="E94" s="10">
        <v>20</v>
      </c>
      <c r="F94" s="2"/>
      <c r="G94" s="3"/>
      <c r="H94" s="3"/>
      <c r="I94" s="2" t="s">
        <v>71</v>
      </c>
    </row>
    <row r="95" spans="1:9" ht="186.75" customHeight="1" x14ac:dyDescent="0.25">
      <c r="A95" s="13" t="str">
        <f t="array" aca="1" ref="A95" ca="1">IF(ROW()-ROW(Topics_Remain_No_Blanks)+1&gt;ROWS(Topics_Remain)-COUNTBLANK(Topics_Remain),"",INDIRECT(ADDRESS(SMALL((IF(Topics_Remain&lt;&gt;"",ROW(Topics_Remain),ROW()+ROWS(Topics_Remain))),ROW()-ROW(Topics_Remain_No_Blanks)+1),COLUMN(Topics_Remain),4)))</f>
        <v/>
      </c>
      <c r="B95" s="13" t="str">
        <f>IF(COUNTIF(SOW!$A$3:$A$165,C95)&gt;0,"",C95)</f>
        <v/>
      </c>
      <c r="C95" s="1" t="str">
        <f t="shared" si="1"/>
        <v>CA1 - 21</v>
      </c>
      <c r="D95" s="10" t="s">
        <v>218</v>
      </c>
      <c r="E95" s="10">
        <v>21</v>
      </c>
      <c r="F95" s="2"/>
      <c r="G95" s="3"/>
      <c r="H95" s="3"/>
      <c r="I95" s="2" t="s">
        <v>71</v>
      </c>
    </row>
    <row r="96" spans="1:9" ht="186.75" customHeight="1" x14ac:dyDescent="0.25">
      <c r="A96" s="13" t="str">
        <f t="array" aca="1" ref="A96" ca="1">IF(ROW()-ROW(Topics_Remain_No_Blanks)+1&gt;ROWS(Topics_Remain)-COUNTBLANK(Topics_Remain),"",INDIRECT(ADDRESS(SMALL((IF(Topics_Remain&lt;&gt;"",ROW(Topics_Remain),ROW()+ROWS(Topics_Remain))),ROW()-ROW(Topics_Remain_No_Blanks)+1),COLUMN(Topics_Remain),4)))</f>
        <v/>
      </c>
      <c r="B96" s="13" t="str">
        <f>IF(COUNTIF(SOW!$A$3:$A$165,C96)&gt;0,"",C96)</f>
        <v/>
      </c>
      <c r="C96" s="1" t="str">
        <f t="shared" si="1"/>
        <v>CA1 - 22</v>
      </c>
      <c r="D96" s="10" t="s">
        <v>218</v>
      </c>
      <c r="E96" s="10">
        <v>22</v>
      </c>
      <c r="F96" s="2"/>
      <c r="G96" s="3"/>
      <c r="H96" s="3"/>
      <c r="I96" s="2" t="s">
        <v>71</v>
      </c>
    </row>
    <row r="97" spans="1:9" ht="186.75" customHeight="1" x14ac:dyDescent="0.25">
      <c r="A97" s="13" t="str">
        <f t="array" aca="1" ref="A97" ca="1">IF(ROW()-ROW(Topics_Remain_No_Blanks)+1&gt;ROWS(Topics_Remain)-COUNTBLANK(Topics_Remain),"",INDIRECT(ADDRESS(SMALL((IF(Topics_Remain&lt;&gt;"",ROW(Topics_Remain),ROW()+ROWS(Topics_Remain))),ROW()-ROW(Topics_Remain_No_Blanks)+1),COLUMN(Topics_Remain),4)))</f>
        <v/>
      </c>
      <c r="B97" s="13" t="str">
        <f>IF(COUNTIF(SOW!$A$3:$A$165,C97)&gt;0,"",C97)</f>
        <v/>
      </c>
      <c r="C97" s="1" t="str">
        <f t="shared" si="1"/>
        <v>CA1 - 23</v>
      </c>
      <c r="D97" s="10" t="s">
        <v>218</v>
      </c>
      <c r="E97" s="10">
        <v>23</v>
      </c>
      <c r="F97" s="2"/>
      <c r="G97" s="3"/>
      <c r="H97" s="3"/>
      <c r="I97" s="2" t="s">
        <v>71</v>
      </c>
    </row>
    <row r="98" spans="1:9" ht="186.75" customHeight="1" x14ac:dyDescent="0.25">
      <c r="A98" s="13" t="str">
        <f t="array" aca="1" ref="A98" ca="1">IF(ROW()-ROW(Topics_Remain_No_Blanks)+1&gt;ROWS(Topics_Remain)-COUNTBLANK(Topics_Remain),"",INDIRECT(ADDRESS(SMALL((IF(Topics_Remain&lt;&gt;"",ROW(Topics_Remain),ROW()+ROWS(Topics_Remain))),ROW()-ROW(Topics_Remain_No_Blanks)+1),COLUMN(Topics_Remain),4)))</f>
        <v/>
      </c>
      <c r="B98" s="13" t="str">
        <f>IF(COUNTIF(SOW!$A$3:$A$165,C98)&gt;0,"",C98)</f>
        <v/>
      </c>
      <c r="C98" s="1" t="str">
        <f t="shared" si="1"/>
        <v>CA1 - 24</v>
      </c>
      <c r="D98" s="10" t="s">
        <v>218</v>
      </c>
      <c r="E98" s="10">
        <v>24</v>
      </c>
      <c r="F98" s="2"/>
      <c r="G98" s="3"/>
      <c r="H98" s="3"/>
      <c r="I98" s="2" t="s">
        <v>71</v>
      </c>
    </row>
    <row r="99" spans="1:9" ht="186.75" customHeight="1" x14ac:dyDescent="0.25">
      <c r="A99" s="13" t="str">
        <f t="array" aca="1" ref="A99" ca="1">IF(ROW()-ROW(Topics_Remain_No_Blanks)+1&gt;ROWS(Topics_Remain)-COUNTBLANK(Topics_Remain),"",INDIRECT(ADDRESS(SMALL((IF(Topics_Remain&lt;&gt;"",ROW(Topics_Remain),ROW()+ROWS(Topics_Remain))),ROW()-ROW(Topics_Remain_No_Blanks)+1),COLUMN(Topics_Remain),4)))</f>
        <v/>
      </c>
      <c r="B99" s="13" t="str">
        <f>IF(COUNTIF(SOW!$A$3:$A$165,C99)&gt;0,"",C99)</f>
        <v/>
      </c>
      <c r="C99" s="1" t="str">
        <f t="shared" si="1"/>
        <v>CA1 - 25</v>
      </c>
      <c r="D99" s="10" t="s">
        <v>218</v>
      </c>
      <c r="E99" s="10">
        <v>25</v>
      </c>
      <c r="F99" s="2"/>
      <c r="G99" s="3"/>
      <c r="H99" s="3"/>
      <c r="I99" s="2" t="s">
        <v>71</v>
      </c>
    </row>
    <row r="100" spans="1:9" ht="186.75" customHeight="1" x14ac:dyDescent="0.25">
      <c r="A100" s="13" t="str">
        <f t="array" aca="1" ref="A100" ca="1">IF(ROW()-ROW(Topics_Remain_No_Blanks)+1&gt;ROWS(Topics_Remain)-COUNTBLANK(Topics_Remain),"",INDIRECT(ADDRESS(SMALL((IF(Topics_Remain&lt;&gt;"",ROW(Topics_Remain),ROW()+ROWS(Topics_Remain))),ROW()-ROW(Topics_Remain_No_Blanks)+1),COLUMN(Topics_Remain),4)))</f>
        <v/>
      </c>
      <c r="B100" s="13" t="str">
        <f>IF(COUNTIF(SOW!$A$3:$A$165,C100)&gt;0,"",C100)</f>
        <v/>
      </c>
      <c r="C100" s="1" t="str">
        <f t="shared" si="1"/>
        <v>CA2 - 1</v>
      </c>
      <c r="D100" s="11" t="s">
        <v>219</v>
      </c>
      <c r="E100" s="11">
        <v>1</v>
      </c>
      <c r="F100" s="6"/>
      <c r="G100" s="6"/>
      <c r="H100" s="6"/>
      <c r="I100" s="5"/>
    </row>
    <row r="101" spans="1:9" ht="186.75" customHeight="1" x14ac:dyDescent="0.25">
      <c r="A101" s="13" t="str">
        <f t="array" aca="1" ref="A101" ca="1">IF(ROW()-ROW(Topics_Remain_No_Blanks)+1&gt;ROWS(Topics_Remain)-COUNTBLANK(Topics_Remain),"",INDIRECT(ADDRESS(SMALL((IF(Topics_Remain&lt;&gt;"",ROW(Topics_Remain),ROW()+ROWS(Topics_Remain))),ROW()-ROW(Topics_Remain_No_Blanks)+1),COLUMN(Topics_Remain),4)))</f>
        <v/>
      </c>
      <c r="B101" s="13" t="str">
        <f>IF(COUNTIF(SOW!$A$3:$A$165,C101)&gt;0,"",C101)</f>
        <v/>
      </c>
      <c r="C101" s="1" t="str">
        <f t="shared" si="1"/>
        <v>CA2 - 2</v>
      </c>
      <c r="D101" s="11" t="s">
        <v>219</v>
      </c>
      <c r="E101" s="11">
        <v>2</v>
      </c>
      <c r="F101" s="6"/>
      <c r="G101" s="6"/>
      <c r="H101" s="6"/>
      <c r="I101" s="5"/>
    </row>
    <row r="102" spans="1:9" ht="186.75" customHeight="1" x14ac:dyDescent="0.25">
      <c r="A102" s="13" t="str">
        <f t="array" aca="1" ref="A102" ca="1">IF(ROW()-ROW(Topics_Remain_No_Blanks)+1&gt;ROWS(Topics_Remain)-COUNTBLANK(Topics_Remain),"",INDIRECT(ADDRESS(SMALL((IF(Topics_Remain&lt;&gt;"",ROW(Topics_Remain),ROW()+ROWS(Topics_Remain))),ROW()-ROW(Topics_Remain_No_Blanks)+1),COLUMN(Topics_Remain),4)))</f>
        <v/>
      </c>
      <c r="B102" s="13" t="str">
        <f>IF(COUNTIF(SOW!$A$3:$A$165,C102)&gt;0,"",C102)</f>
        <v/>
      </c>
      <c r="C102" s="1" t="str">
        <f t="shared" si="1"/>
        <v>CA2 - 3</v>
      </c>
      <c r="D102" s="11" t="s">
        <v>219</v>
      </c>
      <c r="E102" s="11">
        <v>3</v>
      </c>
      <c r="F102" s="6"/>
      <c r="G102" s="6"/>
      <c r="H102" s="6"/>
      <c r="I102" s="5"/>
    </row>
    <row r="103" spans="1:9" ht="186.75" customHeight="1" x14ac:dyDescent="0.25">
      <c r="A103" s="13" t="str">
        <f t="array" aca="1" ref="A103" ca="1">IF(ROW()-ROW(Topics_Remain_No_Blanks)+1&gt;ROWS(Topics_Remain)-COUNTBLANK(Topics_Remain),"",INDIRECT(ADDRESS(SMALL((IF(Topics_Remain&lt;&gt;"",ROW(Topics_Remain),ROW()+ROWS(Topics_Remain))),ROW()-ROW(Topics_Remain_No_Blanks)+1),COLUMN(Topics_Remain),4)))</f>
        <v/>
      </c>
      <c r="B103" s="13" t="str">
        <f>IF(COUNTIF(SOW!$A$3:$A$165,C103)&gt;0,"",C103)</f>
        <v/>
      </c>
      <c r="C103" s="1" t="str">
        <f t="shared" si="1"/>
        <v>CA2 - 4</v>
      </c>
      <c r="D103" s="11" t="s">
        <v>219</v>
      </c>
      <c r="E103" s="11">
        <v>4</v>
      </c>
      <c r="F103" s="6"/>
      <c r="G103" s="6"/>
      <c r="H103" s="6"/>
      <c r="I103" s="5"/>
    </row>
    <row r="104" spans="1:9" ht="186.75" customHeight="1" x14ac:dyDescent="0.25">
      <c r="A104" s="13" t="str">
        <f t="array" aca="1" ref="A104" ca="1">IF(ROW()-ROW(Topics_Remain_No_Blanks)+1&gt;ROWS(Topics_Remain)-COUNTBLANK(Topics_Remain),"",INDIRECT(ADDRESS(SMALL((IF(Topics_Remain&lt;&gt;"",ROW(Topics_Remain),ROW()+ROWS(Topics_Remain))),ROW()-ROW(Topics_Remain_No_Blanks)+1),COLUMN(Topics_Remain),4)))</f>
        <v/>
      </c>
      <c r="B104" s="13" t="str">
        <f>IF(COUNTIF(SOW!$A$3:$A$165,C104)&gt;0,"",C104)</f>
        <v/>
      </c>
      <c r="C104" s="1" t="str">
        <f t="shared" si="1"/>
        <v>CA2 - 5</v>
      </c>
      <c r="D104" s="11" t="s">
        <v>219</v>
      </c>
      <c r="E104" s="11">
        <v>5</v>
      </c>
      <c r="F104" s="6"/>
      <c r="G104" s="6"/>
      <c r="H104" s="6"/>
      <c r="I104" s="5"/>
    </row>
    <row r="105" spans="1:9" ht="186.75" customHeight="1" x14ac:dyDescent="0.25">
      <c r="A105" s="13" t="str">
        <f t="array" aca="1" ref="A105" ca="1">IF(ROW()-ROW(Topics_Remain_No_Blanks)+1&gt;ROWS(Topics_Remain)-COUNTBLANK(Topics_Remain),"",INDIRECT(ADDRESS(SMALL((IF(Topics_Remain&lt;&gt;"",ROW(Topics_Remain),ROW()+ROWS(Topics_Remain))),ROW()-ROW(Topics_Remain_No_Blanks)+1),COLUMN(Topics_Remain),4)))</f>
        <v/>
      </c>
      <c r="B105" s="13" t="str">
        <f>IF(COUNTIF(SOW!$A$3:$A$165,C105)&gt;0,"",C105)</f>
        <v/>
      </c>
      <c r="C105" s="1" t="str">
        <f t="shared" si="1"/>
        <v>CA2 - 6</v>
      </c>
      <c r="D105" s="11" t="s">
        <v>219</v>
      </c>
      <c r="E105" s="11">
        <v>6</v>
      </c>
      <c r="F105" s="6"/>
      <c r="G105" s="6"/>
      <c r="H105" s="6"/>
      <c r="I105" s="5"/>
    </row>
    <row r="106" spans="1:9" ht="186.75" customHeight="1" x14ac:dyDescent="0.25">
      <c r="A106" s="13" t="str">
        <f t="array" aca="1" ref="A106" ca="1">IF(ROW()-ROW(Topics_Remain_No_Blanks)+1&gt;ROWS(Topics_Remain)-COUNTBLANK(Topics_Remain),"",INDIRECT(ADDRESS(SMALL((IF(Topics_Remain&lt;&gt;"",ROW(Topics_Remain),ROW()+ROWS(Topics_Remain))),ROW()-ROW(Topics_Remain_No_Blanks)+1),COLUMN(Topics_Remain),4)))</f>
        <v/>
      </c>
      <c r="B106" s="13" t="str">
        <f>IF(COUNTIF(SOW!$A$3:$A$165,C106)&gt;0,"",C106)</f>
        <v/>
      </c>
      <c r="C106" s="1" t="str">
        <f t="shared" si="1"/>
        <v>CA2 - 7</v>
      </c>
      <c r="D106" s="11" t="s">
        <v>219</v>
      </c>
      <c r="E106" s="11">
        <v>7</v>
      </c>
      <c r="F106" s="6"/>
      <c r="G106" s="6"/>
      <c r="H106" s="6"/>
      <c r="I106" s="5"/>
    </row>
    <row r="107" spans="1:9" ht="186.75" customHeight="1" x14ac:dyDescent="0.25">
      <c r="A107" s="13" t="str">
        <f t="array" aca="1" ref="A107" ca="1">IF(ROW()-ROW(Topics_Remain_No_Blanks)+1&gt;ROWS(Topics_Remain)-COUNTBLANK(Topics_Remain),"",INDIRECT(ADDRESS(SMALL((IF(Topics_Remain&lt;&gt;"",ROW(Topics_Remain),ROW()+ROWS(Topics_Remain))),ROW()-ROW(Topics_Remain_No_Blanks)+1),COLUMN(Topics_Remain),4)))</f>
        <v/>
      </c>
      <c r="B107" s="13" t="str">
        <f>IF(COUNTIF(SOW!$A$3:$A$165,C107)&gt;0,"",C107)</f>
        <v/>
      </c>
      <c r="C107" s="1" t="str">
        <f t="shared" si="1"/>
        <v>CA2 - 8</v>
      </c>
      <c r="D107" s="11" t="s">
        <v>219</v>
      </c>
      <c r="E107" s="11">
        <v>8</v>
      </c>
      <c r="F107" s="6"/>
      <c r="G107" s="6"/>
      <c r="H107" s="6"/>
      <c r="I107" s="5"/>
    </row>
    <row r="108" spans="1:9" ht="186.75" customHeight="1" x14ac:dyDescent="0.25">
      <c r="A108" s="13" t="str">
        <f t="array" aca="1" ref="A108" ca="1">IF(ROW()-ROW(Topics_Remain_No_Blanks)+1&gt;ROWS(Topics_Remain)-COUNTBLANK(Topics_Remain),"",INDIRECT(ADDRESS(SMALL((IF(Topics_Remain&lt;&gt;"",ROW(Topics_Remain),ROW()+ROWS(Topics_Remain))),ROW()-ROW(Topics_Remain_No_Blanks)+1),COLUMN(Topics_Remain),4)))</f>
        <v/>
      </c>
      <c r="B108" s="13" t="str">
        <f>IF(COUNTIF(SOW!$A$3:$A$165,C108)&gt;0,"",C108)</f>
        <v/>
      </c>
      <c r="C108" s="1" t="str">
        <f t="shared" si="1"/>
        <v>CA2 - 9</v>
      </c>
      <c r="D108" s="11" t="s">
        <v>219</v>
      </c>
      <c r="E108" s="11">
        <v>9</v>
      </c>
      <c r="F108" s="6"/>
      <c r="G108" s="6"/>
      <c r="H108" s="6"/>
      <c r="I108" s="5"/>
    </row>
    <row r="109" spans="1:9" ht="186.75" customHeight="1" x14ac:dyDescent="0.25">
      <c r="A109" s="13" t="str">
        <f t="array" aca="1" ref="A109" ca="1">IF(ROW()-ROW(Topics_Remain_No_Blanks)+1&gt;ROWS(Topics_Remain)-COUNTBLANK(Topics_Remain),"",INDIRECT(ADDRESS(SMALL((IF(Topics_Remain&lt;&gt;"",ROW(Topics_Remain),ROW()+ROWS(Topics_Remain))),ROW()-ROW(Topics_Remain_No_Blanks)+1),COLUMN(Topics_Remain),4)))</f>
        <v/>
      </c>
      <c r="B109" s="13" t="str">
        <f>IF(COUNTIF(SOW!$A$3:$A$165,C109)&gt;0,"",C109)</f>
        <v/>
      </c>
      <c r="C109" s="1" t="str">
        <f t="shared" si="1"/>
        <v>CA2 - 10</v>
      </c>
      <c r="D109" s="11" t="s">
        <v>219</v>
      </c>
      <c r="E109" s="11">
        <v>10</v>
      </c>
      <c r="F109" s="6"/>
      <c r="G109" s="6"/>
      <c r="H109" s="6"/>
      <c r="I109" s="5"/>
    </row>
    <row r="110" spans="1:9" ht="186.75" customHeight="1" x14ac:dyDescent="0.25">
      <c r="A110" s="13" t="str">
        <f t="array" aca="1" ref="A110" ca="1">IF(ROW()-ROW(Topics_Remain_No_Blanks)+1&gt;ROWS(Topics_Remain)-COUNTBLANK(Topics_Remain),"",INDIRECT(ADDRESS(SMALL((IF(Topics_Remain&lt;&gt;"",ROW(Topics_Remain),ROW()+ROWS(Topics_Remain))),ROW()-ROW(Topics_Remain_No_Blanks)+1),COLUMN(Topics_Remain),4)))</f>
        <v/>
      </c>
      <c r="B110" s="13" t="str">
        <f>IF(COUNTIF(SOW!$A$3:$A$165,C110)&gt;0,"",C110)</f>
        <v/>
      </c>
      <c r="C110" s="1" t="str">
        <f t="shared" si="1"/>
        <v>CA2 - 11</v>
      </c>
      <c r="D110" s="11" t="s">
        <v>219</v>
      </c>
      <c r="E110" s="11">
        <v>11</v>
      </c>
      <c r="F110" s="6"/>
      <c r="G110" s="6"/>
      <c r="H110" s="6"/>
      <c r="I110" s="5"/>
    </row>
    <row r="111" spans="1:9" ht="186.75" customHeight="1" x14ac:dyDescent="0.25">
      <c r="A111" s="13" t="str">
        <f t="array" aca="1" ref="A111" ca="1">IF(ROW()-ROW(Topics_Remain_No_Blanks)+1&gt;ROWS(Topics_Remain)-COUNTBLANK(Topics_Remain),"",INDIRECT(ADDRESS(SMALL((IF(Topics_Remain&lt;&gt;"",ROW(Topics_Remain),ROW()+ROWS(Topics_Remain))),ROW()-ROW(Topics_Remain_No_Blanks)+1),COLUMN(Topics_Remain),4)))</f>
        <v/>
      </c>
      <c r="B111" s="13" t="str">
        <f>IF(COUNTIF(SOW!$A$3:$A$165,C111)&gt;0,"",C111)</f>
        <v/>
      </c>
      <c r="C111" s="1" t="str">
        <f t="shared" si="1"/>
        <v>CA2 - 12</v>
      </c>
      <c r="D111" s="11" t="s">
        <v>219</v>
      </c>
      <c r="E111" s="11">
        <v>12</v>
      </c>
      <c r="F111" s="6"/>
      <c r="G111" s="6"/>
      <c r="H111" s="6"/>
      <c r="I111" s="5"/>
    </row>
    <row r="112" spans="1:9" ht="186.75" customHeight="1" x14ac:dyDescent="0.25">
      <c r="A112" s="13" t="str">
        <f t="array" aca="1" ref="A112" ca="1">IF(ROW()-ROW(Topics_Remain_No_Blanks)+1&gt;ROWS(Topics_Remain)-COUNTBLANK(Topics_Remain),"",INDIRECT(ADDRESS(SMALL((IF(Topics_Remain&lt;&gt;"",ROW(Topics_Remain),ROW()+ROWS(Topics_Remain))),ROW()-ROW(Topics_Remain_No_Blanks)+1),COLUMN(Topics_Remain),4)))</f>
        <v/>
      </c>
      <c r="B112" s="13" t="str">
        <f>IF(COUNTIF(SOW!$A$3:$A$165,C112)&gt;0,"",C112)</f>
        <v/>
      </c>
      <c r="C112" s="1" t="str">
        <f t="shared" si="1"/>
        <v>CA2 - 13</v>
      </c>
      <c r="D112" s="11" t="s">
        <v>219</v>
      </c>
      <c r="E112" s="11">
        <v>13</v>
      </c>
      <c r="F112" s="6"/>
      <c r="G112" s="6"/>
      <c r="H112" s="6"/>
      <c r="I112" s="5"/>
    </row>
    <row r="113" spans="1:9" ht="186.75" customHeight="1" x14ac:dyDescent="0.25">
      <c r="A113" s="13" t="str">
        <f t="array" aca="1" ref="A113" ca="1">IF(ROW()-ROW(Topics_Remain_No_Blanks)+1&gt;ROWS(Topics_Remain)-COUNTBLANK(Topics_Remain),"",INDIRECT(ADDRESS(SMALL((IF(Topics_Remain&lt;&gt;"",ROW(Topics_Remain),ROW()+ROWS(Topics_Remain))),ROW()-ROW(Topics_Remain_No_Blanks)+1),COLUMN(Topics_Remain),4)))</f>
        <v/>
      </c>
      <c r="B113" s="13" t="str">
        <f>IF(COUNTIF(SOW!$A$3:$A$165,C113)&gt;0,"",C113)</f>
        <v/>
      </c>
      <c r="C113" s="1" t="str">
        <f t="shared" si="1"/>
        <v>CA2 - 14</v>
      </c>
      <c r="D113" s="11" t="s">
        <v>219</v>
      </c>
      <c r="E113" s="11">
        <v>14</v>
      </c>
      <c r="F113" s="6"/>
      <c r="G113" s="6"/>
      <c r="H113" s="6"/>
      <c r="I113" s="5"/>
    </row>
    <row r="114" spans="1:9" ht="186.75" customHeight="1" x14ac:dyDescent="0.25">
      <c r="A114" s="13" t="str">
        <f t="array" aca="1" ref="A114" ca="1">IF(ROW()-ROW(Topics_Remain_No_Blanks)+1&gt;ROWS(Topics_Remain)-COUNTBLANK(Topics_Remain),"",INDIRECT(ADDRESS(SMALL((IF(Topics_Remain&lt;&gt;"",ROW(Topics_Remain),ROW()+ROWS(Topics_Remain))),ROW()-ROW(Topics_Remain_No_Blanks)+1),COLUMN(Topics_Remain),4)))</f>
        <v/>
      </c>
      <c r="B114" s="13" t="str">
        <f>IF(COUNTIF(SOW!$A$3:$A$165,C114)&gt;0,"",C114)</f>
        <v/>
      </c>
      <c r="C114" s="1" t="str">
        <f t="shared" si="1"/>
        <v>CA2 - 15</v>
      </c>
      <c r="D114" s="11" t="s">
        <v>219</v>
      </c>
      <c r="E114" s="11">
        <v>15</v>
      </c>
      <c r="F114" s="6"/>
      <c r="G114" s="6"/>
      <c r="H114" s="6"/>
      <c r="I114" s="5"/>
    </row>
    <row r="115" spans="1:9" ht="186.75" customHeight="1" x14ac:dyDescent="0.25">
      <c r="A115" s="13" t="str">
        <f t="array" aca="1" ref="A115" ca="1">IF(ROW()-ROW(Topics_Remain_No_Blanks)+1&gt;ROWS(Topics_Remain)-COUNTBLANK(Topics_Remain),"",INDIRECT(ADDRESS(SMALL((IF(Topics_Remain&lt;&gt;"",ROW(Topics_Remain),ROW()+ROWS(Topics_Remain))),ROW()-ROW(Topics_Remain_No_Blanks)+1),COLUMN(Topics_Remain),4)))</f>
        <v/>
      </c>
      <c r="B115" s="13" t="str">
        <f>IF(COUNTIF(SOW!$A$3:$A$165,C115)&gt;0,"",C115)</f>
        <v/>
      </c>
      <c r="C115" s="1" t="str">
        <f t="shared" si="1"/>
        <v>CA2 - 16</v>
      </c>
      <c r="D115" s="11" t="s">
        <v>219</v>
      </c>
      <c r="E115" s="11">
        <v>16</v>
      </c>
      <c r="F115" s="6"/>
      <c r="G115" s="6"/>
      <c r="H115" s="6"/>
      <c r="I115" s="5"/>
    </row>
    <row r="116" spans="1:9" ht="186.75" customHeight="1" x14ac:dyDescent="0.25">
      <c r="A116" s="13" t="str">
        <f t="array" aca="1" ref="A116" ca="1">IF(ROW()-ROW(Topics_Remain_No_Blanks)+1&gt;ROWS(Topics_Remain)-COUNTBLANK(Topics_Remain),"",INDIRECT(ADDRESS(SMALL((IF(Topics_Remain&lt;&gt;"",ROW(Topics_Remain),ROW()+ROWS(Topics_Remain))),ROW()-ROW(Topics_Remain_No_Blanks)+1),COLUMN(Topics_Remain),4)))</f>
        <v/>
      </c>
      <c r="B116" s="13" t="str">
        <f>IF(COUNTIF(SOW!$A$3:$A$165,C116)&gt;0,"",C116)</f>
        <v/>
      </c>
      <c r="C116" s="1" t="str">
        <f t="shared" si="1"/>
        <v>CA2 - 17</v>
      </c>
      <c r="D116" s="11" t="s">
        <v>219</v>
      </c>
      <c r="E116" s="11">
        <v>17</v>
      </c>
      <c r="F116" s="6"/>
      <c r="G116" s="6"/>
      <c r="H116" s="6"/>
      <c r="I116" s="5"/>
    </row>
    <row r="117" spans="1:9" ht="186.75" customHeight="1" x14ac:dyDescent="0.25">
      <c r="A117" s="13" t="str">
        <f t="array" aca="1" ref="A117" ca="1">IF(ROW()-ROW(Topics_Remain_No_Blanks)+1&gt;ROWS(Topics_Remain)-COUNTBLANK(Topics_Remain),"",INDIRECT(ADDRESS(SMALL((IF(Topics_Remain&lt;&gt;"",ROW(Topics_Remain),ROW()+ROWS(Topics_Remain))),ROW()-ROW(Topics_Remain_No_Blanks)+1),COLUMN(Topics_Remain),4)))</f>
        <v/>
      </c>
      <c r="B117" s="13" t="str">
        <f>IF(COUNTIF(SOW!$A$3:$A$165,C117)&gt;0,"",C117)</f>
        <v/>
      </c>
      <c r="C117" s="1" t="str">
        <f t="shared" si="1"/>
        <v>CA2 - 18</v>
      </c>
      <c r="D117" s="11" t="s">
        <v>219</v>
      </c>
      <c r="E117" s="11">
        <v>18</v>
      </c>
      <c r="F117" s="6"/>
      <c r="G117" s="6"/>
      <c r="H117" s="6"/>
      <c r="I117" s="5"/>
    </row>
    <row r="118" spans="1:9" ht="186.75" customHeight="1" x14ac:dyDescent="0.25">
      <c r="A118" s="13" t="str">
        <f t="array" aca="1" ref="A118" ca="1">IF(ROW()-ROW(Topics_Remain_No_Blanks)+1&gt;ROWS(Topics_Remain)-COUNTBLANK(Topics_Remain),"",INDIRECT(ADDRESS(SMALL((IF(Topics_Remain&lt;&gt;"",ROW(Topics_Remain),ROW()+ROWS(Topics_Remain))),ROW()-ROW(Topics_Remain_No_Blanks)+1),COLUMN(Topics_Remain),4)))</f>
        <v/>
      </c>
      <c r="B118" s="13" t="str">
        <f>IF(COUNTIF(SOW!$A$3:$A$165,C118)&gt;0,"",C118)</f>
        <v/>
      </c>
      <c r="C118" s="1" t="str">
        <f t="shared" si="1"/>
        <v>CA2 - 19</v>
      </c>
      <c r="D118" s="11" t="s">
        <v>219</v>
      </c>
      <c r="E118" s="11">
        <v>19</v>
      </c>
      <c r="F118" s="6"/>
      <c r="G118" s="6"/>
      <c r="H118" s="6"/>
      <c r="I118" s="5"/>
    </row>
    <row r="119" spans="1:9" ht="186.75" customHeight="1" x14ac:dyDescent="0.25">
      <c r="A119" s="13" t="str">
        <f t="array" aca="1" ref="A119" ca="1">IF(ROW()-ROW(Topics_Remain_No_Blanks)+1&gt;ROWS(Topics_Remain)-COUNTBLANK(Topics_Remain),"",INDIRECT(ADDRESS(SMALL((IF(Topics_Remain&lt;&gt;"",ROW(Topics_Remain),ROW()+ROWS(Topics_Remain))),ROW()-ROW(Topics_Remain_No_Blanks)+1),COLUMN(Topics_Remain),4)))</f>
        <v/>
      </c>
      <c r="B119" s="13" t="str">
        <f>IF(COUNTIF(SOW!$A$3:$A$165,C119)&gt;0,"",C119)</f>
        <v/>
      </c>
      <c r="C119" s="1" t="str">
        <f t="shared" si="1"/>
        <v>CA2 - 20</v>
      </c>
      <c r="D119" s="11" t="s">
        <v>219</v>
      </c>
      <c r="E119" s="11">
        <v>20</v>
      </c>
      <c r="F119" s="6"/>
      <c r="G119" s="6"/>
      <c r="H119" s="6"/>
      <c r="I119" s="5"/>
    </row>
    <row r="120" spans="1:9" ht="186.75" customHeight="1" x14ac:dyDescent="0.25">
      <c r="A120" s="13" t="str">
        <f t="array" aca="1" ref="A120" ca="1">IF(ROW()-ROW(Topics_Remain_No_Blanks)+1&gt;ROWS(Topics_Remain)-COUNTBLANK(Topics_Remain),"",INDIRECT(ADDRESS(SMALL((IF(Topics_Remain&lt;&gt;"",ROW(Topics_Remain),ROW()+ROWS(Topics_Remain))),ROW()-ROW(Topics_Remain_No_Blanks)+1),COLUMN(Topics_Remain),4)))</f>
        <v/>
      </c>
      <c r="B120" s="13" t="str">
        <f>IF(COUNTIF(SOW!$A$3:$A$165,C120)&gt;0,"",C120)</f>
        <v/>
      </c>
      <c r="C120" s="1" t="str">
        <f t="shared" si="1"/>
        <v>CA2 - 21</v>
      </c>
      <c r="D120" s="11" t="s">
        <v>219</v>
      </c>
      <c r="E120" s="11">
        <v>21</v>
      </c>
      <c r="F120" s="6"/>
      <c r="G120" s="6"/>
      <c r="H120" s="6"/>
      <c r="I120" s="5"/>
    </row>
    <row r="121" spans="1:9" ht="186.75" customHeight="1" x14ac:dyDescent="0.25">
      <c r="A121" s="13" t="str">
        <f t="array" aca="1" ref="A121" ca="1">IF(ROW()-ROW(Topics_Remain_No_Blanks)+1&gt;ROWS(Topics_Remain)-COUNTBLANK(Topics_Remain),"",INDIRECT(ADDRESS(SMALL((IF(Topics_Remain&lt;&gt;"",ROW(Topics_Remain),ROW()+ROWS(Topics_Remain))),ROW()-ROW(Topics_Remain_No_Blanks)+1),COLUMN(Topics_Remain),4)))</f>
        <v/>
      </c>
      <c r="B121" s="13" t="str">
        <f>IF(COUNTIF(SOW!$A$3:$A$165,C121)&gt;0,"",C121)</f>
        <v/>
      </c>
      <c r="C121" s="1" t="str">
        <f t="shared" si="1"/>
        <v>CA2 - 22</v>
      </c>
      <c r="D121" s="11" t="s">
        <v>219</v>
      </c>
      <c r="E121" s="11">
        <v>22</v>
      </c>
      <c r="F121" s="6"/>
      <c r="G121" s="6"/>
      <c r="H121" s="6"/>
      <c r="I121" s="5"/>
    </row>
    <row r="122" spans="1:9" ht="186.75" customHeight="1" x14ac:dyDescent="0.25">
      <c r="A122" s="13" t="str">
        <f t="array" aca="1" ref="A122" ca="1">IF(ROW()-ROW(Topics_Remain_No_Blanks)+1&gt;ROWS(Topics_Remain)-COUNTBLANK(Topics_Remain),"",INDIRECT(ADDRESS(SMALL((IF(Topics_Remain&lt;&gt;"",ROW(Topics_Remain),ROW()+ROWS(Topics_Remain))),ROW()-ROW(Topics_Remain_No_Blanks)+1),COLUMN(Topics_Remain),4)))</f>
        <v/>
      </c>
      <c r="B122" s="13" t="str">
        <f>IF(COUNTIF(SOW!$A$3:$A$165,C122)&gt;0,"",C122)</f>
        <v/>
      </c>
      <c r="C122" s="1" t="str">
        <f t="shared" si="1"/>
        <v>CA2 - 23</v>
      </c>
      <c r="D122" s="11" t="s">
        <v>219</v>
      </c>
      <c r="E122" s="11">
        <v>23</v>
      </c>
      <c r="F122" s="6"/>
      <c r="G122" s="6"/>
      <c r="H122" s="6"/>
      <c r="I122" s="5"/>
    </row>
    <row r="123" spans="1:9" ht="186.75" customHeight="1" x14ac:dyDescent="0.25">
      <c r="A123" s="13" t="str">
        <f t="array" aca="1" ref="A123" ca="1">IF(ROW()-ROW(Topics_Remain_No_Blanks)+1&gt;ROWS(Topics_Remain)-COUNTBLANK(Topics_Remain),"",INDIRECT(ADDRESS(SMALL((IF(Topics_Remain&lt;&gt;"",ROW(Topics_Remain),ROW()+ROWS(Topics_Remain))),ROW()-ROW(Topics_Remain_No_Blanks)+1),COLUMN(Topics_Remain),4)))</f>
        <v/>
      </c>
      <c r="B123" s="13" t="str">
        <f>IF(COUNTIF(SOW!$A$3:$A$165,C123)&gt;0,"",C123)</f>
        <v/>
      </c>
      <c r="C123" s="1" t="str">
        <f t="shared" si="1"/>
        <v>CA2 - 24</v>
      </c>
      <c r="D123" s="11" t="s">
        <v>219</v>
      </c>
      <c r="E123" s="11">
        <v>24</v>
      </c>
      <c r="F123" s="6"/>
      <c r="G123" s="6"/>
      <c r="H123" s="6"/>
      <c r="I123" s="5"/>
    </row>
    <row r="124" spans="1:9" ht="186.75" customHeight="1" x14ac:dyDescent="0.25">
      <c r="A124" s="13" t="str">
        <f t="array" aca="1" ref="A124" ca="1">IF(ROW()-ROW(Topics_Remain_No_Blanks)+1&gt;ROWS(Topics_Remain)-COUNTBLANK(Topics_Remain),"",INDIRECT(ADDRESS(SMALL((IF(Topics_Remain&lt;&gt;"",ROW(Topics_Remain),ROW()+ROWS(Topics_Remain))),ROW()-ROW(Topics_Remain_No_Blanks)+1),COLUMN(Topics_Remain),4)))</f>
        <v/>
      </c>
      <c r="B124" s="13" t="str">
        <f>IF(COUNTIF(SOW!$A$3:$A$165,C124)&gt;0,"",C124)</f>
        <v/>
      </c>
      <c r="C124" s="1" t="str">
        <f t="shared" si="1"/>
        <v>CA2 - 25</v>
      </c>
      <c r="D124" s="11" t="s">
        <v>219</v>
      </c>
      <c r="E124" s="11">
        <v>25</v>
      </c>
      <c r="F124" s="6"/>
      <c r="G124" s="6"/>
      <c r="H124" s="6"/>
      <c r="I124" s="5"/>
    </row>
    <row r="125" spans="1:9" ht="186.75" customHeight="1" x14ac:dyDescent="0.25">
      <c r="A125" s="13" t="str">
        <f t="array" aca="1" ref="A125" ca="1">IF(ROW()-ROW(Topics_Remain_No_Blanks)+1&gt;ROWS(Topics_Remain)-COUNTBLANK(Topics_Remain),"",INDIRECT(ADDRESS(SMALL((IF(Topics_Remain&lt;&gt;"",ROW(Topics_Remain),ROW()+ROWS(Topics_Remain))),ROW()-ROW(Topics_Remain_No_Blanks)+1),COLUMN(Topics_Remain),4)))</f>
        <v/>
      </c>
      <c r="B125" s="13" t="str">
        <f>IF(COUNTIF(SOW!$A$3:$A$165,C125)&gt;0,"",C125)</f>
        <v/>
      </c>
      <c r="C125" s="1" t="str">
        <f t="shared" si="1"/>
        <v>Revision - 1</v>
      </c>
      <c r="D125" s="1" t="s">
        <v>236</v>
      </c>
      <c r="E125" s="1">
        <v>1</v>
      </c>
    </row>
    <row r="126" spans="1:9" ht="186.75" customHeight="1" x14ac:dyDescent="0.25">
      <c r="A126" s="13" t="str">
        <f t="array" aca="1" ref="A126" ca="1">IF(ROW()-ROW(Topics_Remain_No_Blanks)+1&gt;ROWS(Topics_Remain)-COUNTBLANK(Topics_Remain),"",INDIRECT(ADDRESS(SMALL((IF(Topics_Remain&lt;&gt;"",ROW(Topics_Remain),ROW()+ROWS(Topics_Remain))),ROW()-ROW(Topics_Remain_No_Blanks)+1),COLUMN(Topics_Remain),4)))</f>
        <v/>
      </c>
      <c r="B126" s="13" t="str">
        <f>IF(COUNTIF(SOW!$A$3:$A$165,C126)&gt;0,"",C126)</f>
        <v/>
      </c>
      <c r="C126" s="1" t="str">
        <f t="shared" si="1"/>
        <v>Revision - 2</v>
      </c>
      <c r="D126" s="1" t="s">
        <v>236</v>
      </c>
      <c r="E126" s="1">
        <v>2</v>
      </c>
    </row>
    <row r="127" spans="1:9" ht="186.75" customHeight="1" x14ac:dyDescent="0.25">
      <c r="A127" s="13" t="str">
        <f t="array" aca="1" ref="A127" ca="1">IF(ROW()-ROW(Topics_Remain_No_Blanks)+1&gt;ROWS(Topics_Remain)-COUNTBLANK(Topics_Remain),"",INDIRECT(ADDRESS(SMALL((IF(Topics_Remain&lt;&gt;"",ROW(Topics_Remain),ROW()+ROWS(Topics_Remain))),ROW()-ROW(Topics_Remain_No_Blanks)+1),COLUMN(Topics_Remain),4)))</f>
        <v/>
      </c>
      <c r="B127" s="13" t="str">
        <f>IF(COUNTIF(SOW!$A$3:$A$165,C127)&gt;0,"",C127)</f>
        <v/>
      </c>
      <c r="C127" s="1" t="str">
        <f t="shared" si="1"/>
        <v>Revision - 3</v>
      </c>
      <c r="D127" s="1" t="s">
        <v>236</v>
      </c>
      <c r="E127" s="1">
        <v>3</v>
      </c>
    </row>
    <row r="128" spans="1:9" ht="186.75" customHeight="1" x14ac:dyDescent="0.25">
      <c r="A128" s="13" t="str">
        <f t="array" aca="1" ref="A128" ca="1">IF(ROW()-ROW(Topics_Remain_No_Blanks)+1&gt;ROWS(Topics_Remain)-COUNTBLANK(Topics_Remain),"",INDIRECT(ADDRESS(SMALL((IF(Topics_Remain&lt;&gt;"",ROW(Topics_Remain),ROW()+ROWS(Topics_Remain))),ROW()-ROW(Topics_Remain_No_Blanks)+1),COLUMN(Topics_Remain),4)))</f>
        <v/>
      </c>
      <c r="B128" s="13" t="str">
        <f>IF(COUNTIF(SOW!$A$3:$A$165,C128)&gt;0,"",C128)</f>
        <v/>
      </c>
      <c r="C128" s="1" t="str">
        <f t="shared" si="1"/>
        <v>Revision - 4</v>
      </c>
      <c r="D128" s="1" t="s">
        <v>236</v>
      </c>
      <c r="E128" s="1">
        <v>4</v>
      </c>
    </row>
    <row r="129" spans="1:5" ht="186.75" customHeight="1" x14ac:dyDescent="0.25">
      <c r="A129" s="13" t="str">
        <f t="array" aca="1" ref="A129" ca="1">IF(ROW()-ROW(Topics_Remain_No_Blanks)+1&gt;ROWS(Topics_Remain)-COUNTBLANK(Topics_Remain),"",INDIRECT(ADDRESS(SMALL((IF(Topics_Remain&lt;&gt;"",ROW(Topics_Remain),ROW()+ROWS(Topics_Remain))),ROW()-ROW(Topics_Remain_No_Blanks)+1),COLUMN(Topics_Remain),4)))</f>
        <v/>
      </c>
      <c r="B129" s="13" t="str">
        <f>IF(COUNTIF(SOW!$A$3:$A$165,C129)&gt;0,"",C129)</f>
        <v/>
      </c>
      <c r="C129" s="1" t="str">
        <f t="shared" si="1"/>
        <v>Revision - 5</v>
      </c>
      <c r="D129" s="1" t="s">
        <v>236</v>
      </c>
      <c r="E129" s="1">
        <v>5</v>
      </c>
    </row>
    <row r="130" spans="1:5" ht="186.75" customHeight="1" x14ac:dyDescent="0.25">
      <c r="A130" s="13" t="str">
        <f t="array" aca="1" ref="A130" ca="1">IF(ROW()-ROW(Topics_Remain_No_Blanks)+1&gt;ROWS(Topics_Remain)-COUNTBLANK(Topics_Remain),"",INDIRECT(ADDRESS(SMALL((IF(Topics_Remain&lt;&gt;"",ROW(Topics_Remain),ROW()+ROWS(Topics_Remain))),ROW()-ROW(Topics_Remain_No_Blanks)+1),COLUMN(Topics_Remain),4)))</f>
        <v/>
      </c>
      <c r="B130" s="13" t="str">
        <f>IF(COUNTIF(SOW!$A$3:$A$165,C130)&gt;0,"",C130)</f>
        <v/>
      </c>
      <c r="C130" s="1" t="str">
        <f t="shared" si="1"/>
        <v>Revision - 6</v>
      </c>
      <c r="D130" s="1" t="s">
        <v>236</v>
      </c>
      <c r="E130" s="1">
        <v>6</v>
      </c>
    </row>
    <row r="131" spans="1:5" ht="186.75" customHeight="1" x14ac:dyDescent="0.25">
      <c r="A131" s="13" t="str">
        <f t="array" aca="1" ref="A131" ca="1">IF(ROW()-ROW(Topics_Remain_No_Blanks)+1&gt;ROWS(Topics_Remain)-COUNTBLANK(Topics_Remain),"",INDIRECT(ADDRESS(SMALL((IF(Topics_Remain&lt;&gt;"",ROW(Topics_Remain),ROW()+ROWS(Topics_Remain))),ROW()-ROW(Topics_Remain_No_Blanks)+1),COLUMN(Topics_Remain),4)))</f>
        <v/>
      </c>
      <c r="B131" s="13" t="str">
        <f>IF(COUNTIF(SOW!$A$3:$A$165,C131)&gt;0,"",C131)</f>
        <v/>
      </c>
      <c r="C131" s="1" t="str">
        <f t="shared" ref="C131:C140" si="2">D131&amp;" - "&amp;E131</f>
        <v>Revision - 7</v>
      </c>
      <c r="D131" s="1" t="s">
        <v>236</v>
      </c>
      <c r="E131" s="1">
        <v>7</v>
      </c>
    </row>
    <row r="132" spans="1:5" ht="186.75" customHeight="1" x14ac:dyDescent="0.25">
      <c r="A132" s="13" t="str">
        <f t="array" aca="1" ref="A132" ca="1">IF(ROW()-ROW(Topics_Remain_No_Blanks)+1&gt;ROWS(Topics_Remain)-COUNTBLANK(Topics_Remain),"",INDIRECT(ADDRESS(SMALL((IF(Topics_Remain&lt;&gt;"",ROW(Topics_Remain),ROW()+ROWS(Topics_Remain))),ROW()-ROW(Topics_Remain_No_Blanks)+1),COLUMN(Topics_Remain),4)))</f>
        <v/>
      </c>
      <c r="B132" s="13" t="str">
        <f>IF(COUNTIF(SOW!$A$3:$A$165,C132)&gt;0,"",C132)</f>
        <v/>
      </c>
      <c r="C132" s="1" t="str">
        <f t="shared" si="2"/>
        <v>Revision - 8</v>
      </c>
      <c r="D132" s="1" t="s">
        <v>236</v>
      </c>
      <c r="E132" s="1">
        <v>8</v>
      </c>
    </row>
    <row r="133" spans="1:5" ht="186.75" customHeight="1" x14ac:dyDescent="0.25">
      <c r="A133" s="13" t="str">
        <f t="array" aca="1" ref="A133" ca="1">IF(ROW()-ROW(Topics_Remain_No_Blanks)+1&gt;ROWS(Topics_Remain)-COUNTBLANK(Topics_Remain),"",INDIRECT(ADDRESS(SMALL((IF(Topics_Remain&lt;&gt;"",ROW(Topics_Remain),ROW()+ROWS(Topics_Remain))),ROW()-ROW(Topics_Remain_No_Blanks)+1),COLUMN(Topics_Remain),4)))</f>
        <v/>
      </c>
      <c r="B133" s="13" t="str">
        <f>IF(COUNTIF(SOW!$A$3:$A$165,C133)&gt;0,"",C133)</f>
        <v/>
      </c>
      <c r="C133" s="1" t="str">
        <f t="shared" si="2"/>
        <v>Revision - 9</v>
      </c>
      <c r="D133" s="1" t="s">
        <v>236</v>
      </c>
      <c r="E133" s="1">
        <v>9</v>
      </c>
    </row>
    <row r="134" spans="1:5" ht="186.75" customHeight="1" x14ac:dyDescent="0.25">
      <c r="A134" s="13" t="str">
        <f t="array" aca="1" ref="A134" ca="1">IF(ROW()-ROW(Topics_Remain_No_Blanks)+1&gt;ROWS(Topics_Remain)-COUNTBLANK(Topics_Remain),"",INDIRECT(ADDRESS(SMALL((IF(Topics_Remain&lt;&gt;"",ROW(Topics_Remain),ROW()+ROWS(Topics_Remain))),ROW()-ROW(Topics_Remain_No_Blanks)+1),COLUMN(Topics_Remain),4)))</f>
        <v/>
      </c>
      <c r="B134" s="13" t="str">
        <f>IF(COUNTIF(SOW!$A$3:$A$165,C134)&gt;0,"",C134)</f>
        <v/>
      </c>
      <c r="C134" s="1" t="str">
        <f t="shared" si="2"/>
        <v>Revision - 10</v>
      </c>
      <c r="D134" s="1" t="s">
        <v>236</v>
      </c>
      <c r="E134" s="1">
        <v>10</v>
      </c>
    </row>
    <row r="135" spans="1:5" ht="186.75" customHeight="1" x14ac:dyDescent="0.25">
      <c r="A135" s="13" t="str">
        <f t="array" aca="1" ref="A135" ca="1">IF(ROW()-ROW(Topics_Remain_No_Blanks)+1&gt;ROWS(Topics_Remain)-COUNTBLANK(Topics_Remain),"",INDIRECT(ADDRESS(SMALL((IF(Topics_Remain&lt;&gt;"",ROW(Topics_Remain),ROW()+ROWS(Topics_Remain))),ROW()-ROW(Topics_Remain_No_Blanks)+1),COLUMN(Topics_Remain),4)))</f>
        <v/>
      </c>
      <c r="B135" s="13" t="str">
        <f>IF(COUNTIF(SOW!$A$3:$A$165,C135)&gt;0,"",C135)</f>
        <v/>
      </c>
      <c r="C135" s="1" t="str">
        <f t="shared" si="2"/>
        <v>Revision - 11</v>
      </c>
      <c r="D135" s="1" t="s">
        <v>236</v>
      </c>
      <c r="E135" s="1">
        <v>11</v>
      </c>
    </row>
    <row r="136" spans="1:5" ht="186.75" customHeight="1" x14ac:dyDescent="0.25">
      <c r="A136" s="13" t="str">
        <f t="array" aca="1" ref="A136" ca="1">IF(ROW()-ROW(Topics_Remain_No_Blanks)+1&gt;ROWS(Topics_Remain)-COUNTBLANK(Topics_Remain),"",INDIRECT(ADDRESS(SMALL((IF(Topics_Remain&lt;&gt;"",ROW(Topics_Remain),ROW()+ROWS(Topics_Remain))),ROW()-ROW(Topics_Remain_No_Blanks)+1),COLUMN(Topics_Remain),4)))</f>
        <v/>
      </c>
      <c r="B136" s="13" t="str">
        <f>IF(COUNTIF(SOW!$A$3:$A$165,C136)&gt;0,"",C136)</f>
        <v>Revision - 12</v>
      </c>
      <c r="C136" s="1" t="str">
        <f t="shared" si="2"/>
        <v>Revision - 12</v>
      </c>
      <c r="D136" s="1" t="s">
        <v>236</v>
      </c>
      <c r="E136" s="1">
        <v>12</v>
      </c>
    </row>
    <row r="137" spans="1:5" ht="186.75" customHeight="1" x14ac:dyDescent="0.25">
      <c r="A137" s="13" t="str">
        <f t="array" aca="1" ref="A137" ca="1">IF(ROW()-ROW(Topics_Remain_No_Blanks)+1&gt;ROWS(Topics_Remain)-COUNTBLANK(Topics_Remain),"",INDIRECT(ADDRESS(SMALL((IF(Topics_Remain&lt;&gt;"",ROW(Topics_Remain),ROW()+ROWS(Topics_Remain))),ROW()-ROW(Topics_Remain_No_Blanks)+1),COLUMN(Topics_Remain),4)))</f>
        <v/>
      </c>
      <c r="B137" s="13" t="str">
        <f>IF(COUNTIF(SOW!$A$3:$A$165,C137)&gt;0,"",C137)</f>
        <v>Revision - 13</v>
      </c>
      <c r="C137" s="1" t="str">
        <f t="shared" si="2"/>
        <v>Revision - 13</v>
      </c>
      <c r="D137" s="1" t="s">
        <v>236</v>
      </c>
      <c r="E137" s="1">
        <v>13</v>
      </c>
    </row>
    <row r="138" spans="1:5" ht="186.75" customHeight="1" x14ac:dyDescent="0.25">
      <c r="A138" s="13" t="str">
        <f t="array" aca="1" ref="A138" ca="1">IF(ROW()-ROW(Topics_Remain_No_Blanks)+1&gt;ROWS(Topics_Remain)-COUNTBLANK(Topics_Remain),"",INDIRECT(ADDRESS(SMALL((IF(Topics_Remain&lt;&gt;"",ROW(Topics_Remain),ROW()+ROWS(Topics_Remain))),ROW()-ROW(Topics_Remain_No_Blanks)+1),COLUMN(Topics_Remain),4)))</f>
        <v/>
      </c>
      <c r="B138" s="13" t="str">
        <f>IF(COUNTIF(SOW!$A$3:$A$165,C138)&gt;0,"",C138)</f>
        <v>Revision - 14</v>
      </c>
      <c r="C138" s="1" t="str">
        <f t="shared" si="2"/>
        <v>Revision - 14</v>
      </c>
      <c r="D138" s="1" t="s">
        <v>236</v>
      </c>
      <c r="E138" s="1">
        <v>14</v>
      </c>
    </row>
    <row r="139" spans="1:5" ht="186.75" customHeight="1" x14ac:dyDescent="0.25">
      <c r="A139" s="13" t="str">
        <f t="array" aca="1" ref="A139" ca="1">IF(ROW()-ROW(Topics_Remain_No_Blanks)+1&gt;ROWS(Topics_Remain)-COUNTBLANK(Topics_Remain),"",INDIRECT(ADDRESS(SMALL((IF(Topics_Remain&lt;&gt;"",ROW(Topics_Remain),ROW()+ROWS(Topics_Remain))),ROW()-ROW(Topics_Remain_No_Blanks)+1),COLUMN(Topics_Remain),4)))</f>
        <v/>
      </c>
      <c r="B139" s="13" t="str">
        <f>IF(COUNTIF(SOW!$A$3:$A$165,C139)&gt;0,"",C139)</f>
        <v>Revision - 15</v>
      </c>
      <c r="C139" s="1" t="str">
        <f t="shared" si="2"/>
        <v>Revision - 15</v>
      </c>
      <c r="D139" s="1" t="s">
        <v>236</v>
      </c>
      <c r="E139" s="1">
        <v>15</v>
      </c>
    </row>
    <row r="140" spans="1:5" ht="186.75" customHeight="1" x14ac:dyDescent="0.25">
      <c r="A140" s="13" t="str">
        <f t="array" aca="1" ref="A140" ca="1">IF(ROW()-ROW(Topics_Remain_No_Blanks)+1&gt;ROWS(Topics_Remain)-COUNTBLANK(Topics_Remain),"",INDIRECT(ADDRESS(SMALL((IF(Topics_Remain&lt;&gt;"",ROW(Topics_Remain),ROW()+ROWS(Topics_Remain))),ROW()-ROW(Topics_Remain_No_Blanks)+1),COLUMN(Topics_Remain),4)))</f>
        <v/>
      </c>
      <c r="B140" s="13" t="str">
        <f>IF(COUNTIF(SOW!$A$3:$A$165,C140)&gt;0,"",C140)</f>
        <v>Revision - 16</v>
      </c>
      <c r="C140" s="1" t="str">
        <f t="shared" si="2"/>
        <v>Revision - 16</v>
      </c>
      <c r="D140" s="1" t="s">
        <v>236</v>
      </c>
      <c r="E140" s="1">
        <v>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9"/>
  <sheetViews>
    <sheetView showGridLines="0" tabSelected="1" zoomScale="80" zoomScaleNormal="80" workbookViewId="0">
      <selection activeCell="A13" sqref="A13:XFD13"/>
    </sheetView>
  </sheetViews>
  <sheetFormatPr defaultRowHeight="30" customHeight="1" x14ac:dyDescent="0.25"/>
  <cols>
    <col min="1" max="2" width="9.140625" style="24"/>
    <col min="3" max="34" width="6" style="24" customWidth="1"/>
    <col min="35" max="93" width="2.140625" style="24" customWidth="1"/>
    <col min="94" max="16384" width="9.140625" style="24"/>
  </cols>
  <sheetData>
    <row r="1" spans="2:34" ht="15" customHeight="1" x14ac:dyDescent="0.25"/>
    <row r="2" spans="2:34" ht="30" customHeight="1" x14ac:dyDescent="0.4">
      <c r="B2" s="43" t="s">
        <v>371</v>
      </c>
      <c r="C2" s="41" t="s">
        <v>373</v>
      </c>
      <c r="D2" s="42"/>
      <c r="E2" s="42"/>
      <c r="F2" s="42"/>
      <c r="G2" s="42"/>
      <c r="H2" s="42"/>
      <c r="I2" s="42"/>
      <c r="J2" s="42"/>
      <c r="K2" s="42"/>
      <c r="L2" s="42"/>
      <c r="M2" s="42"/>
      <c r="N2" s="42"/>
      <c r="O2" s="42"/>
      <c r="P2" s="42"/>
      <c r="Q2" s="42"/>
      <c r="R2" s="42"/>
      <c r="S2" s="42" t="s">
        <v>374</v>
      </c>
      <c r="T2" s="42"/>
      <c r="U2" s="42"/>
      <c r="V2" s="42"/>
      <c r="W2" s="42"/>
      <c r="X2" s="42"/>
      <c r="Y2" s="42"/>
      <c r="Z2" s="42"/>
      <c r="AA2" s="42"/>
      <c r="AB2" s="42"/>
      <c r="AC2" s="42"/>
      <c r="AD2" s="42"/>
      <c r="AE2" s="42"/>
      <c r="AF2" s="42"/>
      <c r="AG2" s="42"/>
      <c r="AH2" s="42"/>
    </row>
    <row r="3" spans="2:34" ht="30" customHeight="1" x14ac:dyDescent="0.25">
      <c r="B3" s="44"/>
      <c r="C3" s="25" t="s">
        <v>5</v>
      </c>
      <c r="D3" s="26" t="s">
        <v>7</v>
      </c>
      <c r="E3" s="26" t="s">
        <v>8</v>
      </c>
      <c r="F3" s="33" t="s">
        <v>9</v>
      </c>
      <c r="G3" s="34"/>
      <c r="H3" s="35"/>
      <c r="I3" s="33" t="s">
        <v>10</v>
      </c>
      <c r="J3" s="34"/>
      <c r="K3" s="34"/>
      <c r="L3" s="35"/>
      <c r="M3" s="33" t="s">
        <v>11</v>
      </c>
      <c r="N3" s="35"/>
      <c r="O3" s="32" t="s">
        <v>252</v>
      </c>
      <c r="P3" s="27"/>
      <c r="Q3" s="27"/>
      <c r="R3" s="28"/>
      <c r="S3" s="33" t="s">
        <v>12</v>
      </c>
      <c r="T3" s="34"/>
      <c r="U3" s="35"/>
      <c r="V3" s="26" t="s">
        <v>13</v>
      </c>
      <c r="W3" s="26" t="s">
        <v>380</v>
      </c>
      <c r="X3" s="33" t="s">
        <v>15</v>
      </c>
      <c r="Y3" s="35"/>
      <c r="Z3" s="33" t="s">
        <v>381</v>
      </c>
      <c r="AA3" s="34"/>
      <c r="AB3" s="34"/>
      <c r="AC3" s="34"/>
      <c r="AD3" s="35"/>
      <c r="AE3" s="26" t="s">
        <v>17</v>
      </c>
      <c r="AF3" s="31" t="s">
        <v>252</v>
      </c>
      <c r="AG3" s="28"/>
      <c r="AH3" s="28"/>
    </row>
    <row r="4" spans="2:34" ht="30" customHeight="1" x14ac:dyDescent="0.25">
      <c r="B4" s="44"/>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row>
    <row r="5" spans="2:34" ht="30" customHeight="1" x14ac:dyDescent="0.25">
      <c r="B5" s="44"/>
    </row>
    <row r="6" spans="2:34" ht="30" customHeight="1" x14ac:dyDescent="0.4">
      <c r="B6" s="44"/>
      <c r="C6" s="41" t="s">
        <v>375</v>
      </c>
      <c r="D6" s="42"/>
      <c r="E6" s="42"/>
      <c r="F6" s="42"/>
      <c r="G6" s="42"/>
      <c r="H6" s="42"/>
      <c r="I6" s="42"/>
      <c r="J6" s="42"/>
      <c r="K6" s="42"/>
      <c r="L6" s="42"/>
      <c r="M6" s="42"/>
      <c r="N6" s="42"/>
      <c r="O6" s="42"/>
      <c r="P6" s="42"/>
      <c r="Q6" s="42"/>
      <c r="R6" s="42" t="s">
        <v>376</v>
      </c>
      <c r="S6" s="42"/>
      <c r="T6" s="42"/>
      <c r="U6" s="42"/>
      <c r="V6" s="42"/>
      <c r="W6" s="42"/>
      <c r="X6" s="42"/>
      <c r="Y6" s="42"/>
      <c r="Z6" s="42"/>
      <c r="AA6" s="42"/>
      <c r="AB6" s="42"/>
      <c r="AC6" s="42"/>
      <c r="AD6" s="42"/>
      <c r="AE6" s="42"/>
      <c r="AF6" s="42"/>
    </row>
    <row r="7" spans="2:34" ht="30" customHeight="1" x14ac:dyDescent="0.25">
      <c r="B7" s="44"/>
      <c r="C7" s="33" t="s">
        <v>18</v>
      </c>
      <c r="D7" s="34"/>
      <c r="E7" s="34"/>
      <c r="F7" s="35"/>
      <c r="G7" s="33" t="s">
        <v>19</v>
      </c>
      <c r="H7" s="35"/>
      <c r="I7" s="26" t="s">
        <v>382</v>
      </c>
      <c r="J7" s="36" t="s">
        <v>32</v>
      </c>
      <c r="K7" s="36"/>
      <c r="L7" s="36"/>
      <c r="M7" s="33" t="s">
        <v>383</v>
      </c>
      <c r="N7" s="35"/>
      <c r="O7" s="31" t="s">
        <v>252</v>
      </c>
      <c r="P7" s="28"/>
      <c r="Q7" s="28"/>
      <c r="R7" s="33" t="s">
        <v>34</v>
      </c>
      <c r="S7" s="34"/>
      <c r="T7" s="34"/>
      <c r="U7" s="35"/>
      <c r="V7" s="26" t="s">
        <v>35</v>
      </c>
      <c r="W7" s="33" t="s">
        <v>385</v>
      </c>
      <c r="X7" s="34"/>
      <c r="Y7" s="34"/>
      <c r="Z7" s="35"/>
      <c r="AA7" s="33" t="s">
        <v>39</v>
      </c>
      <c r="AB7" s="35"/>
      <c r="AC7" s="37" t="s">
        <v>379</v>
      </c>
      <c r="AD7" s="37"/>
      <c r="AE7" s="37"/>
      <c r="AF7" s="38"/>
    </row>
    <row r="8" spans="2:34" ht="30" customHeight="1" x14ac:dyDescent="0.25">
      <c r="B8" s="44"/>
      <c r="C8" s="29"/>
      <c r="D8" s="29"/>
      <c r="E8" s="29"/>
      <c r="F8" s="29"/>
      <c r="G8" s="29"/>
      <c r="H8" s="29"/>
      <c r="I8" s="29"/>
      <c r="J8" s="29"/>
      <c r="K8" s="29"/>
      <c r="L8" s="29"/>
      <c r="M8" s="29"/>
      <c r="N8" s="29"/>
      <c r="O8" s="29"/>
      <c r="P8" s="29"/>
      <c r="Q8" s="29"/>
      <c r="R8" s="29"/>
      <c r="S8" s="29"/>
      <c r="T8" s="29"/>
      <c r="U8" s="29"/>
      <c r="V8" s="29"/>
      <c r="W8" s="29"/>
      <c r="X8" s="29"/>
      <c r="Y8" s="29"/>
      <c r="Z8" s="29"/>
      <c r="AA8" s="29"/>
      <c r="AB8" s="30"/>
      <c r="AC8" s="30"/>
      <c r="AD8" s="30"/>
      <c r="AE8" s="30"/>
      <c r="AF8" s="29"/>
    </row>
    <row r="9" spans="2:34" ht="30" customHeight="1" x14ac:dyDescent="0.25">
      <c r="B9" s="44"/>
    </row>
    <row r="10" spans="2:34" ht="30" customHeight="1" x14ac:dyDescent="0.4">
      <c r="B10" s="44"/>
      <c r="C10" s="41" t="s">
        <v>377</v>
      </c>
      <c r="D10" s="42"/>
      <c r="E10" s="42"/>
      <c r="F10" s="42"/>
      <c r="G10" s="42"/>
      <c r="H10" s="42"/>
      <c r="I10" s="42"/>
      <c r="J10" s="42"/>
      <c r="K10" s="42"/>
      <c r="L10" s="42"/>
      <c r="M10" s="42"/>
      <c r="N10" s="42"/>
      <c r="O10" s="42" t="s">
        <v>378</v>
      </c>
      <c r="P10" s="42"/>
      <c r="Q10" s="42"/>
      <c r="R10" s="42"/>
      <c r="S10" s="42"/>
      <c r="T10" s="42"/>
      <c r="U10" s="42"/>
      <c r="V10" s="42"/>
      <c r="W10" s="42"/>
      <c r="X10" s="42"/>
      <c r="Y10" s="42"/>
      <c r="Z10" s="42"/>
      <c r="AA10" s="42"/>
      <c r="AB10" s="42"/>
      <c r="AC10" s="42"/>
      <c r="AD10" s="42"/>
      <c r="AE10" s="42"/>
    </row>
    <row r="11" spans="2:34" ht="30" customHeight="1" x14ac:dyDescent="0.25">
      <c r="B11" s="45"/>
      <c r="C11" s="46" t="s">
        <v>379</v>
      </c>
      <c r="D11" s="37"/>
      <c r="E11" s="37"/>
      <c r="F11" s="37"/>
      <c r="G11" s="37"/>
      <c r="H11" s="37"/>
      <c r="I11" s="37"/>
      <c r="J11" s="37"/>
      <c r="K11" s="37"/>
      <c r="L11" s="37"/>
      <c r="M11" s="37"/>
      <c r="N11" s="37"/>
      <c r="O11" s="37"/>
      <c r="P11" s="37"/>
      <c r="Q11" s="37"/>
      <c r="R11" s="37"/>
      <c r="S11" s="37"/>
      <c r="T11" s="37"/>
      <c r="U11" s="37"/>
      <c r="V11" s="37"/>
      <c r="W11" s="38"/>
      <c r="X11" s="26" t="s">
        <v>21</v>
      </c>
      <c r="Y11" s="33" t="s">
        <v>22</v>
      </c>
      <c r="Z11" s="34"/>
      <c r="AA11" s="35"/>
      <c r="AB11" s="26"/>
      <c r="AC11" s="26"/>
      <c r="AD11" s="26"/>
      <c r="AE11" s="26"/>
    </row>
    <row r="14" spans="2:34" ht="30" customHeight="1" x14ac:dyDescent="0.4">
      <c r="B14" s="43" t="s">
        <v>372</v>
      </c>
      <c r="C14" s="39" t="s">
        <v>373</v>
      </c>
      <c r="D14" s="40"/>
      <c r="E14" s="40"/>
      <c r="F14" s="40"/>
      <c r="G14" s="40"/>
      <c r="H14" s="40"/>
      <c r="I14" s="40"/>
      <c r="J14" s="40"/>
      <c r="K14" s="40"/>
      <c r="L14" s="40"/>
      <c r="M14" s="40"/>
      <c r="N14" s="40"/>
      <c r="O14" s="40"/>
      <c r="P14" s="40"/>
      <c r="Q14" s="40"/>
      <c r="R14" s="41"/>
      <c r="S14" s="39" t="s">
        <v>374</v>
      </c>
      <c r="T14" s="40"/>
      <c r="U14" s="40"/>
      <c r="V14" s="40"/>
      <c r="W14" s="40"/>
      <c r="X14" s="40"/>
      <c r="Y14" s="40"/>
      <c r="Z14" s="40"/>
      <c r="AA14" s="40"/>
      <c r="AB14" s="40"/>
      <c r="AC14" s="40"/>
      <c r="AD14" s="40"/>
      <c r="AE14" s="40"/>
      <c r="AF14" s="40"/>
      <c r="AG14" s="40"/>
      <c r="AH14" s="41"/>
    </row>
    <row r="15" spans="2:34" ht="30" customHeight="1" x14ac:dyDescent="0.25">
      <c r="B15" s="44"/>
      <c r="C15" s="25"/>
      <c r="D15" s="26"/>
      <c r="E15" s="26"/>
      <c r="F15" s="26"/>
      <c r="G15" s="26"/>
      <c r="H15" s="26"/>
      <c r="I15" s="26"/>
      <c r="J15" s="26"/>
      <c r="K15" s="26"/>
      <c r="L15" s="26"/>
      <c r="M15" s="26"/>
      <c r="N15" s="26"/>
      <c r="O15" s="26"/>
      <c r="P15" s="26"/>
      <c r="Q15" s="26"/>
      <c r="R15" s="26"/>
      <c r="S15" s="46" t="s">
        <v>219</v>
      </c>
      <c r="T15" s="37"/>
      <c r="U15" s="37"/>
      <c r="V15" s="37"/>
      <c r="W15" s="37"/>
      <c r="X15" s="37"/>
      <c r="Y15" s="37"/>
      <c r="Z15" s="37"/>
      <c r="AA15" s="37"/>
      <c r="AB15" s="37"/>
      <c r="AC15" s="37"/>
      <c r="AD15" s="37"/>
      <c r="AE15" s="37"/>
      <c r="AF15" s="37"/>
      <c r="AG15" s="37"/>
      <c r="AH15" s="38"/>
    </row>
    <row r="16" spans="2:34" ht="30" customHeight="1" x14ac:dyDescent="0.25">
      <c r="B16" s="44"/>
      <c r="C16" s="29"/>
      <c r="D16" s="29"/>
      <c r="E16" s="29"/>
      <c r="F16" s="29"/>
      <c r="G16" s="29"/>
      <c r="H16" s="29"/>
      <c r="I16" s="29"/>
      <c r="J16" s="29"/>
      <c r="K16" s="29"/>
      <c r="L16" s="29"/>
      <c r="M16" s="29"/>
      <c r="N16" s="29"/>
      <c r="O16" s="29"/>
      <c r="P16" s="29"/>
      <c r="Q16" s="29"/>
      <c r="R16" s="29"/>
      <c r="S16" s="30"/>
      <c r="T16" s="30"/>
      <c r="U16" s="30"/>
      <c r="V16" s="30"/>
      <c r="W16" s="30"/>
      <c r="X16" s="30"/>
      <c r="Y16" s="30"/>
      <c r="Z16" s="30"/>
      <c r="AA16" s="30"/>
      <c r="AB16" s="30"/>
      <c r="AC16" s="30"/>
      <c r="AD16" s="30"/>
      <c r="AE16" s="30"/>
      <c r="AF16" s="30"/>
      <c r="AG16" s="30"/>
      <c r="AH16" s="30"/>
    </row>
    <row r="17" spans="2:32" ht="30" customHeight="1" x14ac:dyDescent="0.25">
      <c r="B17" s="44"/>
    </row>
    <row r="18" spans="2:32" ht="30" customHeight="1" x14ac:dyDescent="0.4">
      <c r="B18" s="44"/>
      <c r="C18" s="41" t="s">
        <v>375</v>
      </c>
      <c r="D18" s="42"/>
      <c r="E18" s="42"/>
      <c r="F18" s="42"/>
      <c r="G18" s="42"/>
      <c r="H18" s="42"/>
      <c r="I18" s="42"/>
      <c r="J18" s="42"/>
      <c r="K18" s="42"/>
      <c r="L18" s="42"/>
      <c r="M18" s="42"/>
      <c r="N18" s="42"/>
      <c r="O18" s="42"/>
      <c r="P18" s="42"/>
      <c r="Q18" s="42"/>
      <c r="R18" s="42" t="s">
        <v>376</v>
      </c>
      <c r="S18" s="42"/>
      <c r="T18" s="42"/>
      <c r="U18" s="42"/>
      <c r="V18" s="42"/>
      <c r="W18" s="42"/>
      <c r="X18" s="42"/>
      <c r="Y18" s="42"/>
      <c r="Z18" s="42"/>
      <c r="AA18" s="42"/>
      <c r="AB18" s="42"/>
      <c r="AC18" s="42"/>
      <c r="AD18" s="42"/>
      <c r="AE18" s="42"/>
      <c r="AF18" s="42"/>
    </row>
    <row r="19" spans="2:32" ht="30" customHeight="1" x14ac:dyDescent="0.25">
      <c r="B19" s="45"/>
      <c r="C19" s="46" t="s">
        <v>219</v>
      </c>
      <c r="D19" s="37"/>
      <c r="E19" s="37"/>
      <c r="F19" s="37"/>
      <c r="G19" s="37"/>
      <c r="H19" s="38"/>
      <c r="I19" s="26"/>
      <c r="J19" s="26"/>
      <c r="K19" s="46" t="s">
        <v>219</v>
      </c>
      <c r="L19" s="37"/>
      <c r="M19" s="38"/>
      <c r="N19" s="26"/>
      <c r="O19" s="26"/>
      <c r="P19" s="26"/>
      <c r="Q19" s="26"/>
      <c r="R19" s="26"/>
      <c r="S19" s="26"/>
      <c r="T19" s="26"/>
      <c r="U19" s="26"/>
      <c r="V19" s="26"/>
      <c r="W19" s="26"/>
      <c r="X19" s="26"/>
      <c r="Y19" s="26"/>
      <c r="Z19" s="26"/>
      <c r="AA19" s="26"/>
      <c r="AB19" s="26"/>
      <c r="AC19" s="26"/>
      <c r="AD19" s="26"/>
      <c r="AE19" s="26"/>
      <c r="AF19" s="26"/>
    </row>
  </sheetData>
  <mergeCells count="31">
    <mergeCell ref="C18:Q18"/>
    <mergeCell ref="R18:AF18"/>
    <mergeCell ref="B2:B11"/>
    <mergeCell ref="B14:B19"/>
    <mergeCell ref="C11:W11"/>
    <mergeCell ref="S15:AH15"/>
    <mergeCell ref="C19:H19"/>
    <mergeCell ref="K19:M19"/>
    <mergeCell ref="S14:AH14"/>
    <mergeCell ref="O10:AE10"/>
    <mergeCell ref="C10:N10"/>
    <mergeCell ref="R6:AF6"/>
    <mergeCell ref="C6:Q6"/>
    <mergeCell ref="S2:AH2"/>
    <mergeCell ref="C2:R2"/>
    <mergeCell ref="X3:Y3"/>
    <mergeCell ref="AC7:AF7"/>
    <mergeCell ref="AA7:AB7"/>
    <mergeCell ref="C14:R14"/>
    <mergeCell ref="F3:H3"/>
    <mergeCell ref="I3:L3"/>
    <mergeCell ref="M3:N3"/>
    <mergeCell ref="S3:U3"/>
    <mergeCell ref="C7:F7"/>
    <mergeCell ref="G7:H7"/>
    <mergeCell ref="Z3:AD3"/>
    <mergeCell ref="Y11:AA11"/>
    <mergeCell ref="J7:L7"/>
    <mergeCell ref="M7:N7"/>
    <mergeCell ref="R7:U7"/>
    <mergeCell ref="W7:Z7"/>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5"/>
  <sheetViews>
    <sheetView zoomScale="55" zoomScaleNormal="55" workbookViewId="0">
      <pane ySplit="1" topLeftCell="A97" activePane="bottomLeft" state="frozen"/>
      <selection pane="bottomLeft" activeCell="C87" sqref="C87:F99"/>
    </sheetView>
  </sheetViews>
  <sheetFormatPr defaultRowHeight="21" x14ac:dyDescent="0.35"/>
  <cols>
    <col min="1" max="1" width="8.5703125" style="20" bestFit="1" customWidth="1"/>
    <col min="2" max="2" width="10.28515625" style="20" bestFit="1" customWidth="1"/>
    <col min="3" max="3" width="59.7109375" customWidth="1"/>
    <col min="4" max="5" width="59.7109375" bestFit="1" customWidth="1"/>
    <col min="6" max="6" width="50.28515625" customWidth="1"/>
    <col min="9" max="9" width="2.5703125" bestFit="1" customWidth="1"/>
  </cols>
  <sheetData>
    <row r="1" spans="1:6" x14ac:dyDescent="0.25">
      <c r="A1" s="17" t="s">
        <v>0</v>
      </c>
      <c r="B1" s="17" t="s">
        <v>1</v>
      </c>
      <c r="C1" s="14" t="s">
        <v>2</v>
      </c>
      <c r="D1" s="14" t="s">
        <v>3</v>
      </c>
      <c r="E1" s="14" t="s">
        <v>4</v>
      </c>
      <c r="F1" s="14" t="s">
        <v>357</v>
      </c>
    </row>
    <row r="2" spans="1:6" ht="23.25" x14ac:dyDescent="0.25">
      <c r="A2" s="47" t="s">
        <v>358</v>
      </c>
      <c r="B2" s="48"/>
      <c r="C2" s="48"/>
      <c r="D2" s="48"/>
      <c r="E2" s="48"/>
      <c r="F2" s="49"/>
    </row>
    <row r="3" spans="1:6" ht="231" x14ac:dyDescent="0.35">
      <c r="A3" s="18" t="s">
        <v>221</v>
      </c>
      <c r="B3" s="18"/>
      <c r="C3" s="15" t="str">
        <f t="shared" ref="C3:C35" si="0">IFERROR(VLOOKUP($A3,Scheme_Lessons,5,),"")</f>
        <v>- Demonstrate a modern computer game.  Ask students to decompose what they see going on into sections – input/output mechanisms,  AI, graphics, sound, information to be saved and so on.  
- Focus on the controller and break down in some detail the passage of data through the system.  
- Explain that a computer system is a combination of hardware and software working together.</v>
      </c>
      <c r="D3" s="15" t="str">
        <f t="shared" ref="D3:D35" si="1">IFERROR(VLOOKUP($A3,Scheme_Lessons,6,),"")</f>
        <v xml:space="preserve">- Any games system will suffice but use of the XBOX (or PC with XBOX controller) and Kodu gives an additional benefit that you can show basic sequencing of instructions and response to events.  
- If the resources are available you could use a games system with a transparent case to illustrate the flow of data. </v>
      </c>
      <c r="E3" s="15" t="str">
        <f t="shared" ref="E3:E35" si="2">IFERROR(VLOOKUP($A3,Scheme_Lessons,7,),"")</f>
        <v>- Ensure that students  realise a computer  system does not have to  look like a games box or a  PC and can be any  combination of hardware  and software</v>
      </c>
      <c r="F3" s="16"/>
    </row>
    <row r="4" spans="1:6" ht="409.5" x14ac:dyDescent="0.35">
      <c r="A4" s="19" t="s">
        <v>222</v>
      </c>
      <c r="B4" s="18"/>
      <c r="C4" s="15" t="str">
        <f t="shared" si="0"/>
        <v xml:space="preserve">- Use a command line interpreter as a calculator  introducing the main arithmetic operators (*,  /, +, - and power) and the need for  parentheses in numerical expressions.  If an  interpreter doesn’t exist for your choice of  language then introduce these expressions in  a simple program.  
- Show students how a function of their  language can be used to inspect the type of a  given expression (for instance type(3)  might return integer).  Students to  experiment with the types of numerical  expressions.  
- Explain the number types integer and real  with respect to the programming language used.  
- Extend the expressions to include comparative  operators ((&gt;, &lt;, ≤,≥,≠) and ask students to use  the same introspection function from earlier  in the lesson to introduce the Boolean type.  
- Homework could be to extend these  expressions and introduce the types string and  character. </v>
      </c>
      <c r="D4" s="15" t="str">
        <f t="shared" si="1"/>
        <v>- Command line  interpreters exist for  many languages and  increasingly many can be  accessed as web  applications.  
- See this article for more  on type introspection:  http://en.wikipedia.org/ wiki/Type_introspection</v>
      </c>
      <c r="E4" s="15" t="str">
        <f t="shared" si="2"/>
        <v xml:space="preserve">- </v>
      </c>
      <c r="F4" s="16"/>
    </row>
    <row r="5" spans="1:6" ht="378" x14ac:dyDescent="0.35">
      <c r="A5" s="19" t="s">
        <v>223</v>
      </c>
      <c r="B5" s="18"/>
      <c r="C5" s="15" t="str">
        <f t="shared" si="0"/>
        <v xml:space="preserve">- Introduce the concept of variables using  labelled plastic cups and tokens.  The value of  a cup is the number of tokens it contains at  any given time.  
- Introduce the pseudocode for assignment and  set exercises for students involving the cups.  
- Show students how to declare variables and  assign values using an interpreter for their  language (again, if an interpreter doesn’t exist  then frame these in a simple program).  
- Extend questions to include values that do not  change throughout the computation and  introduce the idea of a constant as an  “unchanging variable”.  
- Set homework to answer questions abstracted  away from the language such as, “swap the  contents of variables A and B”. </v>
      </c>
      <c r="D5" s="15" t="str">
        <f t="shared" si="1"/>
        <v xml:space="preserve">- The cups and tokens  activity works better if  the students are also  given sticky labels that  can be used to label the  cups.  By stepping  through the assignments  in sequence you can also  show how the state of  variables changes  throughout execution of  a program.  
- The AQA pseudocode  can be found at:  http://web.aqa.org.uk/q ual/newgcses/ict/compu ter-science- materials.php?id=10 </v>
      </c>
      <c r="E5" s="15" t="str">
        <f t="shared" si="2"/>
        <v xml:space="preserve">- Part 3.1.1 of the  specification states that  students should  understand when to use  constants and variables in  problem solving  scenarios.  Although this  lesson starts this it is  important that the first  lessons in programming  reinforce the correct use  of the fundamental  techniques such as the  use of variables and  constants and sequence,  selection and iteration  even when they are not  explicitly covered. </v>
      </c>
      <c r="F5" s="16"/>
    </row>
    <row r="6" spans="1:6" ht="252" x14ac:dyDescent="0.35">
      <c r="A6" s="19" t="s">
        <v>224</v>
      </c>
      <c r="B6" s="18"/>
      <c r="C6" s="15" t="str">
        <f t="shared" si="0"/>
        <v xml:space="preserve">- Recap on the Boolean type from the earlier  lesson.  
- As a class create a simple number guessing  game and record the result in pseudocode.   Hopefully this will intuitively introduce IF statements.  
- Convert the pseudocode into a program and  extend the program to include basic user input  and output messages.  
- Extend the game to include IF-THEN-ELSE  statements first in pseudocode and then in the  program. </v>
      </c>
      <c r="D6" s="15" t="str">
        <f t="shared" si="1"/>
        <v>- Refer to the AQA  document on the use of  pseudocode – this isn’t  essential but it will be  the pseudocode used in the exam and so early  familiarity would benefit  students.  
- If not already done this  would be a good time to  introduce students to  how to create and  execute a program in  your preferred  development  environment.</v>
      </c>
      <c r="E6" s="15" t="str">
        <f t="shared" si="2"/>
        <v xml:space="preserve">- </v>
      </c>
      <c r="F6" s="16"/>
    </row>
    <row r="7" spans="1:6" ht="336" x14ac:dyDescent="0.35">
      <c r="A7" s="19" t="s">
        <v>225</v>
      </c>
      <c r="B7" s="18"/>
      <c r="C7" s="15" t="str">
        <f t="shared" si="0"/>
        <v>- Students to arrange themselves randomly in a  line and then perform a parallel pairwise sort  based on the outcome of ‘are you taller than  me?’  The same could be completed on any  Boolean condition such as ‘are you older than  me?’  
- Get students to think of a number between 1  and 64 and then try out in pairs how long it  takes them to guess the number asking only  Boolean question (i.e. where the answer can  either be true or false).  If done perfectly this  should take a maximum of 6 questions.  
- Simplify the binary search to numbers 1 to 4  and show how to find the answer using a  binary tree.  Use this tree to introduce the  idea of nested conditionals.</v>
      </c>
      <c r="D7" s="15" t="str">
        <f t="shared" si="1"/>
        <v>- CSUnplugged have a  fascinating  implementation of a  parallel sorting exercise  that can be done on a  playground with some  chalk and sunny  weather:  http://csunplugged.org/s orting-networks  
- A tree diagram (that also  shows the link with binary  numbers) for 0-15 can be  found here:  http://ecee.colorado.edu/ ~mathys/ecen1200/hwcl0 6/bin16tree2_640.png</v>
      </c>
      <c r="E7" s="15" t="str">
        <f t="shared" si="2"/>
        <v>- The idea behind the  parallel sort is to show  that computation involves  asking simple logical  questions in sequence.   Also that computers  cannot infer answers  outside of their  instructions, for instance  they can’t think ‘I’m the  tallest person here so I’m  going to walk to the end’.</v>
      </c>
      <c r="F7" s="16"/>
    </row>
    <row r="8" spans="1:6" ht="168" x14ac:dyDescent="0.35">
      <c r="A8" s="19" t="s">
        <v>226</v>
      </c>
      <c r="B8" s="18"/>
      <c r="C8" s="15" t="str">
        <f t="shared" si="0"/>
        <v xml:space="preserve">- Show students how to code using nested  conditionals using the above binary search as  an example. Discuss the problems with deeply nested  conditionals when developing solutions.  
- Set homework to extend the game to guessing  numbers between 1 and 8 and produce a  coded solution. </v>
      </c>
      <c r="D8" s="15" t="str">
        <f t="shared" si="1"/>
        <v>- This lesson can also be  used to introduce more  advanced features of the development  environment used.</v>
      </c>
      <c r="E8" s="15" t="str">
        <f t="shared" si="2"/>
        <v xml:space="preserve">- </v>
      </c>
      <c r="F8" s="16"/>
    </row>
    <row r="9" spans="1:6" ht="231" x14ac:dyDescent="0.35">
      <c r="A9" s="19" t="s">
        <v>227</v>
      </c>
      <c r="B9" s="18"/>
      <c r="C9" s="15" t="str">
        <f t="shared" si="0"/>
        <v>- Exhibit a program that uses audio playback  features of a language to play different  musical snippets such as a drum beat.  
- Show how these can be played multiple times  using repetition statements such as REPEAT  10, FOR X IN 10 or similar.  
- Students to create their own music using  repetition.  
- Incorporate IF statements to respond to user  input and adjust volume level,  instrumentation or similar.</v>
      </c>
      <c r="D9" s="15" t="str">
        <f t="shared" si="1"/>
        <v>- There is an abundance of  free and copyright-free  music that can be  sourced from the web  and could be used for  these exercises.</v>
      </c>
      <c r="E9" s="15" t="str">
        <f t="shared" si="2"/>
        <v>- Different languages vary  in the ease of playing  different sounds; Scratch  for instance makes this  trivially easy, others  might require OS- dependent libraries.</v>
      </c>
      <c r="F9" s="16"/>
    </row>
    <row r="10" spans="1:6" ht="189" x14ac:dyDescent="0.35">
      <c r="A10" s="19" t="s">
        <v>229</v>
      </c>
      <c r="B10" s="18"/>
      <c r="C10" s="15" t="str">
        <f t="shared" si="0"/>
        <v xml:space="preserve">- Revisit the binary search from earlier in the  course for the range 1-8 and, having provided  students with a tree diagram showing the  choices to be made, get students to encode a  solution in pairs using repetition.  
- Discuss the answers that students get and  offer an exemplar.  Question whether this has  made the solution more correct, more  efficient or more elegant. </v>
      </c>
      <c r="D10" s="15" t="str">
        <f t="shared" si="1"/>
        <v xml:space="preserve">- Giving students a tree  diagram showing the  comparison choices  made at each step will  enable students to focus  on the mechanics of  using repetition.  A tree  diagram (that also shows  the link with binary  numbers) for 0-15 can  be found here:  http://ecee.colorado.ed u/~mathys/ecen1200/h wcl06/bin16tree2_640.p ng </v>
      </c>
      <c r="E10" s="15" t="str">
        <f t="shared" si="2"/>
        <v xml:space="preserve">- Students will hopefully  produce code that is  easier to follow than  earlier in the course when  answering the same  question without  repetition.  Although this  may not be more efficient  it will make the code  easier to read, easier to  update and possibly  easier to avoid making  mistakes. </v>
      </c>
      <c r="F10" s="16"/>
    </row>
    <row r="11" spans="1:6" ht="168" x14ac:dyDescent="0.35">
      <c r="A11" s="19" t="s">
        <v>228</v>
      </c>
      <c r="B11" s="18"/>
      <c r="C11" s="15" t="str">
        <f t="shared" si="0"/>
        <v xml:space="preserve">- Prior to the lesson create a simple game  environment where ‘sprites’ respond to user  input.  
- Students to adjust sprite behaviour using  WHILE statements.  This could be movement  speed, interaction with other sprites and so on  such as WHILE right button pressed TURN 1  degree clockwise. </v>
      </c>
      <c r="D11" s="15" t="str">
        <f t="shared" si="1"/>
        <v>- There are plenty of  environments that allow  students to write games  without too much  additional complexity  (Greenfoot, Scratch,  YouSrc, PyGame and so  on).</v>
      </c>
      <c r="E11" s="15" t="str">
        <f t="shared" si="2"/>
        <v xml:space="preserve">- </v>
      </c>
      <c r="F11" s="16"/>
    </row>
    <row r="12" spans="1:6" ht="336" x14ac:dyDescent="0.35">
      <c r="A12" s="19" t="s">
        <v>237</v>
      </c>
      <c r="B12" s="18"/>
      <c r="C12" s="15" t="str">
        <f t="shared" si="0"/>
        <v xml:space="preserve">- Students to create two pseudocode programs  to find out if any of the unsorted group of  students has a birthday today, one using  REPEAT and one using WHILE.  Discuss the  run-time efficiency of both of these  approaches (the WHILE approach has the  advantage that on average it will require less  inspection of birthdays). Students to create pseudocode for various  cooking recipes such as baking a cake or  making ice cream by using variables,  constants, sequence, selection and repetition.  
- Set homework to create programmatic  solutions problems of varying complexity  using a combination of selection and  repetition. </v>
      </c>
      <c r="D12" s="15" t="str">
        <f t="shared" si="1"/>
        <v>- Students should realise  the difference in uses of  count controlled loops  such as REPEAT and  condition controlled  loops such as WHILE.  
- The AQA GCSE Computer  Science pseudocode guide shows what loops  may be referred to in the  exam although students  should be familiar with  both these and all of the  looping mechanisms that  will enable them to use  their programming  language expressively.</v>
      </c>
      <c r="E12" s="15" t="str">
        <f t="shared" si="2"/>
        <v xml:space="preserve">- </v>
      </c>
      <c r="F12" s="16"/>
    </row>
    <row r="13" spans="1:6" ht="149.25" x14ac:dyDescent="0.35">
      <c r="A13" s="19" t="s">
        <v>230</v>
      </c>
      <c r="B13" s="18"/>
      <c r="C13" s="15" t="str">
        <f t="shared" si="0"/>
        <v>- Play a guessing game where you have to  narrow down people based on their  appearance to introduce NOT, AND and OR.  
- Use truth tables to build on the intuitive  notions of these operators.  
- Set exercises to simplify Boolean expressions  of increasing complexity using truth tables.</v>
      </c>
      <c r="D13" s="15" t="str">
        <f t="shared" si="1"/>
        <v>- There are quite a few  online guessing games  (and also the proprietary  Guess Who) that will  work with this - a web  search will return plenty.</v>
      </c>
      <c r="E13" s="15" t="str">
        <f t="shared" si="2"/>
        <v xml:space="preserve">- This should be fairly  intuitive although the  case of OR where it is  either or both may have  to be covered more  clearly.  
- Simplification of Boolean  expressions is not on the  specification although it is  included here to help  understanding or as an  extension activity. </v>
      </c>
      <c r="F13" s="16"/>
    </row>
    <row r="14" spans="1:6" ht="149.25" x14ac:dyDescent="0.35">
      <c r="A14" s="19" t="s">
        <v>231</v>
      </c>
      <c r="B14" s="18"/>
      <c r="C14" s="15" t="str">
        <f t="shared" si="0"/>
        <v xml:space="preserve">- Show students how nested conditionals can  sometimes be better replaced with Boolean  statements combined with AND or OR.  
- Students to use a gaming environment where  sprites respond differently depending on, for  instance, whether the x and y coordinates are  within certain bounds. </v>
      </c>
      <c r="D14" s="15" t="str">
        <f t="shared" si="1"/>
        <v>- Reuse the gaming  environment from  earlier in the course.   Many of these come  with scenarios and  sample programs that  can be adapted and  enhanced.</v>
      </c>
      <c r="E14" s="15" t="str">
        <f t="shared" si="2"/>
        <v xml:space="preserve">- This will give additional  help to students who are  going to complete the  controlled assessment in  gaming. </v>
      </c>
      <c r="F14" s="16"/>
    </row>
    <row r="15" spans="1:6" ht="81.75" x14ac:dyDescent="0.35">
      <c r="A15" s="19" t="s">
        <v>252</v>
      </c>
      <c r="B15" s="18"/>
      <c r="C15" s="15" t="str">
        <f t="shared" si="0"/>
        <v/>
      </c>
      <c r="D15" s="15" t="str">
        <f t="shared" si="1"/>
        <v/>
      </c>
      <c r="E15" s="15" t="str">
        <f t="shared" si="2"/>
        <v/>
      </c>
      <c r="F15" s="16"/>
    </row>
    <row r="16" spans="1:6" x14ac:dyDescent="0.35">
      <c r="A16" s="19"/>
      <c r="B16" s="18"/>
      <c r="C16" s="15" t="str">
        <f t="shared" si="0"/>
        <v/>
      </c>
      <c r="D16" s="15" t="str">
        <f t="shared" si="1"/>
        <v/>
      </c>
      <c r="E16" s="15" t="str">
        <f t="shared" si="2"/>
        <v/>
      </c>
      <c r="F16" s="16"/>
    </row>
    <row r="17" spans="1:6" x14ac:dyDescent="0.35">
      <c r="A17" s="19"/>
      <c r="B17" s="18"/>
      <c r="C17" s="15" t="str">
        <f t="shared" si="0"/>
        <v/>
      </c>
      <c r="D17" s="15" t="str">
        <f t="shared" si="1"/>
        <v/>
      </c>
      <c r="E17" s="15" t="str">
        <f t="shared" si="2"/>
        <v/>
      </c>
      <c r="F17" s="16"/>
    </row>
    <row r="18" spans="1:6" x14ac:dyDescent="0.35">
      <c r="A18" s="19"/>
      <c r="B18" s="18"/>
      <c r="C18" s="15" t="str">
        <f t="shared" si="0"/>
        <v/>
      </c>
      <c r="D18" s="15" t="str">
        <f t="shared" si="1"/>
        <v/>
      </c>
      <c r="E18" s="15" t="str">
        <f t="shared" si="2"/>
        <v/>
      </c>
      <c r="F18" s="16"/>
    </row>
    <row r="19" spans="1:6" ht="23.25" x14ac:dyDescent="0.25">
      <c r="A19" s="47" t="s">
        <v>359</v>
      </c>
      <c r="B19" s="48"/>
      <c r="C19" s="48"/>
      <c r="D19" s="48"/>
      <c r="E19" s="48"/>
      <c r="F19" s="49"/>
    </row>
    <row r="20" spans="1:6" ht="210" x14ac:dyDescent="0.35">
      <c r="A20" s="18" t="s">
        <v>232</v>
      </c>
      <c r="B20" s="18"/>
      <c r="C20" s="15" t="str">
        <f t="shared" si="0"/>
        <v>- Motivate the use of arrays by showing data  sets (such as names of everyone in the class) represented as arrays as opposed to using  individual variables.  
- Show how to declare arrays and assign  elements.  This will obviously vary depending  on the programming language used.  
- Students should create arrays for simple data  sets such as days of the week, players in a  team and prime numbers.</v>
      </c>
      <c r="D20" s="15" t="str">
        <f t="shared" si="1"/>
        <v>- Depending on the  language and whether the length of an array  can be changed after it  has been created it may  help to illustrate the use  of arrays with a fixed  series of indexed boxes.</v>
      </c>
      <c r="E20" s="15" t="str">
        <f t="shared" si="2"/>
        <v>- If the exam refers to  arrays it will be assumed that indexing starts at 1  and not 0.  Although this  will not affect the way  students program in their  given language they  should be aware of any  difference as part of their  exam preparation.</v>
      </c>
      <c r="F20" s="16"/>
    </row>
    <row r="21" spans="1:6" ht="336" x14ac:dyDescent="0.35">
      <c r="A21" s="19" t="s">
        <v>233</v>
      </c>
      <c r="B21" s="18"/>
      <c r="C21" s="15" t="str">
        <f t="shared" si="0"/>
        <v>- Introduce the techniques and idioms used to  iterate over arrays in the given language, eg  FOREACH or FOR constructs.  
- Show how to use random number generation  to populate an array and use iterative  techniques to print out all of the numbers,  find the highest and lowest number, the mean  average, the most common number and so  on.  
- Set students homework to analyse a large  array populated with words found in a  book/play/newspaper article or similar.   Students could find out the average word  length, the relative occurrence of popular  words, the occurrence of different characters  and so on.</v>
      </c>
      <c r="D21" s="15" t="str">
        <f t="shared" si="1"/>
        <v xml:space="preserve">- </v>
      </c>
      <c r="E21" s="15" t="str">
        <f t="shared" si="2"/>
        <v>- This is potentially a very  language dependent part  of the course so relate  the programs used to  pseudocode, animations  and so on in order for  students to see the  general picture as well as  the language techniques.</v>
      </c>
      <c r="F21" s="16"/>
    </row>
    <row r="22" spans="1:6" ht="231" x14ac:dyDescent="0.35">
      <c r="A22" s="19" t="s">
        <v>234</v>
      </c>
      <c r="B22" s="18"/>
      <c r="C22" s="15" t="str">
        <f t="shared" si="0"/>
        <v xml:space="preserve">- Show how arrays can contain other arrays as  elements by creating a simple noughts and  crosses game.  
- Students to create an array that represents a  paragraph where each element is a sentence.   Each sentence is in turn an array of words.   They could then use nested FOR loops (or similar) to print out the group of sentences in  full, print individual sentences backwards,  print the whole paragraph backwards,  reassign some words and so on. </v>
      </c>
      <c r="D22" s="15" t="str">
        <f t="shared" si="1"/>
        <v xml:space="preserve">- There are various  physical ways to show  this such as envelopes  containing envelopes  containing cards. </v>
      </c>
      <c r="E22" s="15" t="str">
        <f t="shared" si="2"/>
        <v>- Depending on the  students understanding  they may be ready to  develop the noughts and  crosses game further as  homework.  This would  be particularly useful before introducing  functions to further  motivate that topic.</v>
      </c>
      <c r="F22" s="16"/>
    </row>
    <row r="23" spans="1:6" ht="336" x14ac:dyDescent="0.35">
      <c r="A23" s="19" t="s">
        <v>235</v>
      </c>
      <c r="B23" s="18"/>
      <c r="C23" s="15" t="str">
        <f t="shared" si="0"/>
        <v>- Ask students to create a sketch or picture of a  program that represents the structure without  relying heavily on text.  Gather answers and  pick up on good unambiguous pictures. Some  students will probably use arrows to show  flow of execution.  
- Show the standard flowchart symbols for  start/stop, process, I/O and decision.  
- Students complete exercises in translating  flowcharts to programs and vice versa.   Iteration should be included and the link  between feedback on a decision in a flowchart  and a WHILE loop should be explored.  
- Discuss the advantages and limitations of  flowcharts when developing and analysing  programs.</v>
      </c>
      <c r="D23" s="15" t="str">
        <f t="shared" si="1"/>
        <v>- Flowol is commonly used  to introduce flowcharts,  especially as students  can visualise the results.</v>
      </c>
      <c r="E23" s="15" t="str">
        <f t="shared" si="2"/>
        <v>- Flowcharts may well have  been covered in Design  and Technology courses  or ICT in KS3.  If so the  focus on this lesson  should be on conversion  between the  programming language  and flowcharts.</v>
      </c>
      <c r="F23" s="16"/>
    </row>
    <row r="24" spans="1:6" ht="252" x14ac:dyDescent="0.35">
      <c r="A24" s="19" t="s">
        <v>238</v>
      </c>
      <c r="B24" s="18"/>
      <c r="C24" s="15" t="str">
        <f t="shared" si="0"/>
        <v>- Present students with complex pseudocode  and flowchart algorithms and discuss how  their meaning could be found out.  
- Return to the second lesson on variables and  the use of labelled cups and use these to trace  through the algorithm.  
- Repeat this process but tabulate the results as  execution progresses, present the result as a  trace table.  
- Return to the algorithms presented at the start of the lesson so students can use trace  tables to ascertain their meaning.</v>
      </c>
      <c r="D24" s="15" t="str">
        <f t="shared" si="1"/>
        <v xml:space="preserve">- The introduction of trace  tables is best motivated  with algorithms that  appear complex but  present an obvious  answer once they are  worked through.   Many  sorting algorithms are in  this category. </v>
      </c>
      <c r="E24" s="15" t="str">
        <f t="shared" si="2"/>
        <v xml:space="preserve">- If there is time (and if it is  appropriate for the  development  environment used)  students could be shown  how their IDE can keep  track of variables and  how they can be  inspected by pausing  execution at breakpoints. </v>
      </c>
      <c r="F24" s="16"/>
    </row>
    <row r="25" spans="1:6" ht="357" x14ac:dyDescent="0.35">
      <c r="A25" s="19" t="s">
        <v>240</v>
      </c>
      <c r="B25" s="18"/>
      <c r="C25" s="15" t="str">
        <f t="shared" si="0"/>
        <v>- Discuss problems that students have had so  far with the development of their programs  and categorise the errors (leaving aside lack of  knowledge) as syntactic, logical and runtime.  
- Show how their IDE can be used to help with  syntax errors using code highlighting,  automatic indenting, code completion, code  suggestions or similar.  
- Make a list of the most common syntax errors  in the language used and display them in the  classroom.  
- Present the students with flowcharts and  pseudocode of algorithms that contain logical  errors.  Explain what the algorithms are  intended to do and ask students to correct  them.  These algorithms could also be  translated into programs for further practice.</v>
      </c>
      <c r="D25" s="15" t="str">
        <f t="shared" si="1"/>
        <v xml:space="preserve">- </v>
      </c>
      <c r="E25" s="15" t="str">
        <f t="shared" si="2"/>
        <v xml:space="preserve">- At this stage students will  probably be most  concerned with syntax  errors although they will  probably have  encountered logical  errors too even if they  didn’t realise it.  Runtime  errors will probably be  less common but may  have occurred when  covering arrays (indexing  errors). </v>
      </c>
      <c r="F25" s="16"/>
    </row>
    <row r="26" spans="1:6" ht="252" x14ac:dyDescent="0.35">
      <c r="A26" s="19" t="s">
        <v>241</v>
      </c>
      <c r="B26" s="18"/>
      <c r="C26" s="15" t="str">
        <f t="shared" si="0"/>
        <v xml:space="preserve">- Continue the work on errors by providing  pseudocode and flowchart algorithms that are  known to cause runtime errors in the chosen  programming language.  
- Students should encode these algorithms and  run them and inspect the output when the  program crashes.  Students should correct  these programs so they run correctly.  
- Finally show students how errors can be  ‘caught’ and handled in their programming  language.  Discuss the reasons for doing this  and also the possible dangers. </v>
      </c>
      <c r="D26" s="15" t="str">
        <f t="shared" si="1"/>
        <v>- This is another section  that is highly dependent  on the language chosen  although runtime errors  are commonly generated  by type mismatches  (such as inputting a  string when a number  was expected) and array  indexing errors (such as  using -1 as an index).  A  web search for common runtime errors in the  specified language  should provide some  pointers(!).</v>
      </c>
      <c r="E26" s="15" t="str">
        <f t="shared" si="2"/>
        <v xml:space="preserve">- </v>
      </c>
      <c r="F26" s="16"/>
    </row>
    <row r="27" spans="1:6" ht="409.5" x14ac:dyDescent="0.35">
      <c r="A27" s="19" t="s">
        <v>242</v>
      </c>
      <c r="B27" s="18"/>
      <c r="C27" s="15" t="str">
        <f t="shared" si="0"/>
        <v>- Create a list of the built in functions that  students have already used.  These may  include type inspection, user input and  output, array length, random number  generation and so on.  Explain that as  language users these can all be seen as a black  box that takes inputs and returns an output.  
- Take the example of working out array length  and ask students to write the program for how  the inner workings of the function could be  written.  
- Show how this code can be ‘wrapped up’ in a  function in the language used with the array  used as an argument and an integer returned.  
- Repeat these steps for a function to return the  bigger of two numbers but let the students  encode the function.  
- If time, repeat again for a function to return  whether a string contains an odd number of  letters.</v>
      </c>
      <c r="D27" s="15" t="str">
        <f t="shared" si="1"/>
        <v xml:space="preserve">- </v>
      </c>
      <c r="E27" s="15" t="str">
        <f t="shared" si="2"/>
        <v xml:space="preserve">- </v>
      </c>
      <c r="F27" s="16"/>
    </row>
    <row r="28" spans="1:6" ht="315" x14ac:dyDescent="0.35">
      <c r="A28" s="19" t="s">
        <v>243</v>
      </c>
      <c r="B28" s="18"/>
      <c r="C28" s="15" t="str">
        <f t="shared" si="0"/>
        <v>- Ensure students are familiar with the  terminology parameters and return value.   This can be illustrated with two or three  differently coloured paints poured into a jar  that, after shaking, returns a different  coloured paint.  It can also be shown  programmatically by assigning the result of a function to a variable.  
- Use type introspection to show that the type  of a function applied to its arguments is the  type of the return value.  
- Show students how to access the  documentation of the inbuilt functions of the  language and set tasks that require reading  the documentation.</v>
      </c>
      <c r="D28" s="15" t="str">
        <f t="shared" si="1"/>
        <v xml:space="preserve">- </v>
      </c>
      <c r="E28" s="15" t="str">
        <f t="shared" si="2"/>
        <v>- Different languages treat  functions in different  ways (such as the way in  which parameters are  handled, whether the  type of the return value is  enforced, whether  parameters have to be  arranged in a certain  order and if they are  allowed default values  and so on); students  should be able to use  functions capably within  their chosen language.</v>
      </c>
      <c r="F28" s="16"/>
    </row>
    <row r="29" spans="1:6" ht="183" x14ac:dyDescent="0.35">
      <c r="A29" s="19" t="s">
        <v>244</v>
      </c>
      <c r="B29" s="18"/>
      <c r="C29" s="15" t="str">
        <f t="shared" si="0"/>
        <v>- Build on the previous lesson with tasks to  build functions of differing complexity.  These  functions should involve manipulating  numbers, text, arrays and so on.  
- Introduce procedures as blocks of code that  can take input arguments but do not return a  value.</v>
      </c>
      <c r="D29" s="15" t="str">
        <f t="shared" si="1"/>
        <v xml:space="preserve">- Asking students to  rewrite some common  built in functions (such  as MAX, LENGTH,  INDEXOF and so on) will  give the students an easy  way to test their  answers. </v>
      </c>
      <c r="E29" s="15" t="str">
        <f t="shared" si="2"/>
        <v xml:space="preserve">- </v>
      </c>
      <c r="F29" s="16"/>
    </row>
    <row r="30" spans="1:6" ht="210" x14ac:dyDescent="0.35">
      <c r="A30" s="19" t="s">
        <v>245</v>
      </c>
      <c r="B30" s="18"/>
      <c r="C30" s="15" t="str">
        <f t="shared" si="0"/>
        <v xml:space="preserve">- Formalise the concept of testing; students will  already have tested their programs to check  they run as expected but their testing may  have been ad hoc and imprecise.  
- Show how unit tests can be written for  functions to check they run as expected.  
- Students should return to the functions they  have written previously and include unit tests  for them. </v>
      </c>
      <c r="D30" s="15" t="str">
        <f t="shared" si="1"/>
        <v xml:space="preserve">- </v>
      </c>
      <c r="E30" s="15" t="str">
        <f t="shared" si="2"/>
        <v>- This is another area  where the language used  will dictate the best way  to deliver this concept.  If  a language does not  support unit testing  directly the students  could be shown how to  develop test programs  that run the functions and  compare expected  outcomes with the actual  results.  
- Throughout the creation of unit tests students  should be encouraged to  comment their work in a  consistent and sensible  way.</v>
      </c>
      <c r="F30" s="16"/>
    </row>
    <row r="31" spans="1:6" ht="409.5" x14ac:dyDescent="0.35">
      <c r="A31" s="19" t="s">
        <v>246</v>
      </c>
      <c r="B31" s="18"/>
      <c r="C31" s="15" t="str">
        <f t="shared" si="0"/>
        <v>- Show a program that contains three or four  correctly written functions.  The program  could be on any topic - a numerical problem, a  game, a program to display the output of a  webcam – as long as it is clearly separated into  functions.   
- Provide students with the code for a selection  of functions all related to a problem and  challenge them to solve problems by  application of these functions.  For example  you could have a function that returns the  average combined weight of any number of  passengers, a function that returns how many  litres of fuel a car uses per kilometre given the  weight of passengers, a function that returns  the price of a given number of litres of fuel  and a function that returns the distance  between two known points.  Students should  then work out the price of journey scenarios.  
- Students may make unnecessary use of  variables to hold values returned from  function calls.  Show how function calls can be  embedded within expressions to reduce  syntactic clutter.</v>
      </c>
      <c r="D31" s="15" t="str">
        <f t="shared" si="1"/>
        <v xml:space="preserve">- </v>
      </c>
      <c r="E31" s="15" t="str">
        <f t="shared" si="2"/>
        <v xml:space="preserve">- </v>
      </c>
      <c r="F31" s="16"/>
    </row>
    <row r="32" spans="1:6" ht="231" x14ac:dyDescent="0.35">
      <c r="A32" s="19" t="s">
        <v>247</v>
      </c>
      <c r="B32" s="18"/>
      <c r="C32" s="15" t="str">
        <f t="shared" si="0"/>
        <v>- Give students code to experiment with where  (legitimate) name clashes occur such as the same use of name for the parameter and the  argument.  Allow students to formulate their  own rules on how their programming  language scope works.  
- Colour coding variable names on a large print  out of code and pinning string from name  occurrences in code to a table where their  values are kept may help explain the concept  of scope.</v>
      </c>
      <c r="D32" s="15" t="str">
        <f t="shared" si="1"/>
        <v xml:space="preserve">- </v>
      </c>
      <c r="E32" s="15" t="str">
        <f t="shared" si="2"/>
        <v>- For the purposes of the  exam students will not be required to explain  scoping rules for any  specific language  although this is desirable  for their own  development and the  controlled assessment if  they are to use it to  program effectively.</v>
      </c>
      <c r="F32" s="16"/>
    </row>
    <row r="33" spans="1:6" ht="81.75" x14ac:dyDescent="0.35">
      <c r="A33" s="19" t="s">
        <v>252</v>
      </c>
      <c r="B33" s="18"/>
      <c r="C33" s="15" t="str">
        <f t="shared" si="0"/>
        <v/>
      </c>
      <c r="D33" s="15" t="str">
        <f t="shared" si="1"/>
        <v/>
      </c>
      <c r="E33" s="15" t="str">
        <f t="shared" si="2"/>
        <v/>
      </c>
      <c r="F33" s="16"/>
    </row>
    <row r="34" spans="1:6" x14ac:dyDescent="0.35">
      <c r="A34" s="19"/>
      <c r="B34" s="18"/>
      <c r="C34" s="15" t="str">
        <f t="shared" si="0"/>
        <v/>
      </c>
      <c r="D34" s="15" t="str">
        <f t="shared" si="1"/>
        <v/>
      </c>
      <c r="E34" s="15" t="str">
        <f t="shared" si="2"/>
        <v/>
      </c>
      <c r="F34" s="16"/>
    </row>
    <row r="35" spans="1:6" x14ac:dyDescent="0.35">
      <c r="A35" s="19"/>
      <c r="B35" s="18"/>
      <c r="C35" s="15" t="str">
        <f t="shared" si="0"/>
        <v/>
      </c>
      <c r="D35" s="15" t="str">
        <f t="shared" si="1"/>
        <v/>
      </c>
      <c r="E35" s="15" t="str">
        <f t="shared" si="2"/>
        <v/>
      </c>
      <c r="F35" s="16"/>
    </row>
    <row r="36" spans="1:6" ht="23.25" x14ac:dyDescent="0.25">
      <c r="A36" s="50" t="s">
        <v>360</v>
      </c>
      <c r="B36" s="51"/>
      <c r="C36" s="51"/>
      <c r="D36" s="51"/>
      <c r="E36" s="51"/>
      <c r="F36" s="52"/>
    </row>
    <row r="37" spans="1:6" ht="210" x14ac:dyDescent="0.35">
      <c r="A37" s="18" t="s">
        <v>249</v>
      </c>
      <c r="B37" s="18"/>
      <c r="C37" s="15" t="str">
        <f t="shared" ref="C37:C68" si="3">IFERROR(VLOOKUP($A37,Scheme_Lessons,5,),"")</f>
        <v xml:space="preserve">- Students to create a simple bespoke data  structure that contains details for a person at  school (eg firstname, lastname, age and  gender).  
- Students should be shown how to create  multiple instances of this data structure and  assign them to variables.  
- Students should be comfortable with  accessing and updating the fields/attributes of  the data structure. </v>
      </c>
      <c r="D37" s="15" t="str">
        <f t="shared" ref="D37:D68" si="4">IFERROR(VLOOKUP($A37,Scheme_Lessons,6,),"")</f>
        <v xml:space="preserve">- </v>
      </c>
      <c r="E37" s="15" t="str">
        <f t="shared" ref="E37:E68" si="5">IFERROR(VLOOKUP($A37,Scheme_Lessons,7,),"")</f>
        <v xml:space="preserve">- It may be easiest with  some languages to touch  on object orientation at  this point if this is a  strength of that language,  others may wish to  discuss this in terms of  records or other  aggregate structures.   There is no need to cover  OOP in the specification  but it may be beneficial if  you intend using  environments for the  controlled assessments  that rely on object  orientation. </v>
      </c>
      <c r="F37" s="16"/>
    </row>
    <row r="38" spans="1:6" ht="189" x14ac:dyDescent="0.35">
      <c r="A38" s="19" t="s">
        <v>258</v>
      </c>
      <c r="B38" s="18"/>
      <c r="C38" s="15" t="str">
        <f t="shared" si="3"/>
        <v>- Continue work on bespoke data structures by  getting students to model geometric shapes  (could use POINT with two floating point POINT for the bottom left corner and two  other floats for the length of the sides,  alternatively a circle could be a POINT for the  origin and a float for the radius and so on). numbers for x and y coordinates as a starting  point and then for RECTANGLE include a</v>
      </c>
      <c r="D38" s="15" t="str">
        <f t="shared" si="4"/>
        <v xml:space="preserve">- </v>
      </c>
      <c r="E38" s="15" t="str">
        <f t="shared" si="5"/>
        <v xml:space="preserve">- </v>
      </c>
      <c r="F38" s="16"/>
    </row>
    <row r="39" spans="1:6" ht="187.5" x14ac:dyDescent="0.35">
      <c r="A39" s="19" t="s">
        <v>259</v>
      </c>
      <c r="B39" s="18"/>
      <c r="C39" s="15" t="str">
        <f t="shared" si="3"/>
        <v xml:space="preserve">- Introduce a gaming environment that makes  use of bespoke structures.  
- Create the shell of a game but allow students  to use, update and customise their bespoke  data structures. </v>
      </c>
      <c r="D39" s="15" t="str">
        <f t="shared" si="4"/>
        <v xml:space="preserve">- Greenfoot and PyGame  work equally well for  Java and Python  respectively.  BYOB  Scratch also has this  functionality in a more  limited form. </v>
      </c>
      <c r="E39" s="15" t="str">
        <f t="shared" si="5"/>
        <v xml:space="preserve">- </v>
      </c>
      <c r="F39" s="16"/>
    </row>
    <row r="40" spans="1:6" ht="187.5" x14ac:dyDescent="0.35">
      <c r="A40" s="19" t="s">
        <v>260</v>
      </c>
      <c r="B40" s="18"/>
      <c r="C40" s="15" t="str">
        <f t="shared" si="3"/>
        <v xml:space="preserve">- Continue working in the gaming environment.   In addition to supporting learning of bespoke  data structures this could serve as an  introduction to bespoke data structures this  could also be preparation for the gaming  controlled assessment. </v>
      </c>
      <c r="D40" s="15" t="str">
        <f t="shared" si="4"/>
        <v xml:space="preserve">- </v>
      </c>
      <c r="E40" s="15" t="str">
        <f t="shared" si="5"/>
        <v xml:space="preserve">- </v>
      </c>
      <c r="F40" s="16"/>
    </row>
    <row r="41" spans="1:6" ht="237.75" x14ac:dyDescent="0.35">
      <c r="A41" s="19" t="s">
        <v>248</v>
      </c>
      <c r="B41" s="18"/>
      <c r="C41" s="15" t="str">
        <f t="shared" si="3"/>
        <v xml:space="preserve">- Reflect on how students have created  programs so far – what patterns have people  noticed?  What has worked successfully and  what less so?  
- Invite a professional developer to discuss how  programs are developed and maintained in  their sector of the software industry. </v>
      </c>
      <c r="D41" s="15" t="str">
        <f t="shared" si="4"/>
        <v xml:space="preserve">- Contacting CaS may help  in locating a willing and  suitable developer:  http://www.computinga tschool.org.uk/    http://www.microsoft.co m/uk/education/teacher s/innovative- teachers.aspx </v>
      </c>
      <c r="E41" s="15" t="str">
        <f t="shared" si="5"/>
        <v xml:space="preserve">- </v>
      </c>
      <c r="F41" s="16"/>
    </row>
    <row r="42" spans="1:6" ht="399" x14ac:dyDescent="0.35">
      <c r="A42" s="19" t="s">
        <v>250</v>
      </c>
      <c r="B42" s="18"/>
      <c r="C42" s="15" t="str">
        <f t="shared" si="3"/>
        <v>- Divide students into groups and the teacher  takes on the role of different clients.  Each  group is given tubs of coloured play dough.  The ‘clients’ each have a picture of a structure that they need building – the waterfall clients  must describe this structure completely to  their group before the group can make it  whereas the cyclical team can ask for regular  feedback from their client.  On completion of  the structures ask each group to feedback on  the strengths/weaknesses of their approach.   
- Formalise different approaches to developing  software (cyclical, waterfall, spiral).  Discuss  which approach would work best for students  during their controlled assessment.  
- Show how to create a test plan and explain  the different ways that testing can be carried  out during software development.  Relate this  to earlier work on unit testing for functions.</v>
      </c>
      <c r="D42" s="15" t="str">
        <f t="shared" si="4"/>
        <v>- Provide reference to the exemplar test plans for  the A-grade controlled assessment.  This shows a blend of unit testing and also end user testing.</v>
      </c>
      <c r="E42" s="15" t="str">
        <f t="shared" si="5"/>
        <v>- For the specification  students should know the  major stages of  development and how they fit into the different  development models.</v>
      </c>
      <c r="F42" s="16"/>
    </row>
    <row r="43" spans="1:6" ht="252" x14ac:dyDescent="0.35">
      <c r="A43" s="19" t="s">
        <v>256</v>
      </c>
      <c r="B43" s="18"/>
      <c r="C43" s="15" t="str">
        <f t="shared" si="3"/>
        <v xml:space="preserve">- Students should now be in a position to  develop a small scale but non-trivial project.   This could be set as an extended homework  over two weeks with peer-review sessions held  over ten minutes at the start of each lesson.  
- Projects could be as simple as the ‘here is  some data, do something interesting with it’  approach or the project could be more  formally structured.  
- Encourage students to adopt an iterative  prototype-test-refine approach when  developing their project. </v>
      </c>
      <c r="D43" s="15" t="str">
        <f t="shared" si="4"/>
        <v xml:space="preserve">- This could be left as an  open ended task  enabling the students  the freedom to explore  beyond what has been  formally taught in the  course.  An interesting  project may be to  organise a collaborative  online code project –this  will require tools that  enable  sharing/versioning of  files such as PythonAnywhere or  Sharepoint.  Alternatively  students could be left to  develop their solutions  individually. </v>
      </c>
      <c r="E43" s="15" t="str">
        <f t="shared" si="5"/>
        <v xml:space="preserve">- </v>
      </c>
      <c r="F43" s="16"/>
    </row>
    <row r="44" spans="1:6" ht="148.5" x14ac:dyDescent="0.35">
      <c r="A44" s="19" t="s">
        <v>277</v>
      </c>
      <c r="B44" s="18"/>
      <c r="C44" s="15" t="str">
        <f t="shared" si="3"/>
        <v xml:space="preserve">- Three hours to examine some features of the  particular programming language that will  benefit students.  For instance this could be  built in functions for handling user input or  commonly used data structures such as  dictionaries. </v>
      </c>
      <c r="D44" s="15" t="str">
        <f t="shared" si="4"/>
        <v>- This section is  completely dependent  on the language used.   These three hours can  be used to prepare  students more fully in  how to utilise features of  their language when  completing the controlled assessments.</v>
      </c>
      <c r="E44" s="15" t="str">
        <f t="shared" si="5"/>
        <v xml:space="preserve">- </v>
      </c>
      <c r="F44" s="16"/>
    </row>
    <row r="45" spans="1:6" ht="148.5" x14ac:dyDescent="0.35">
      <c r="A45" s="19" t="s">
        <v>279</v>
      </c>
      <c r="B45" s="18"/>
      <c r="C45" s="15" t="str">
        <f t="shared" si="3"/>
        <v>- see above</v>
      </c>
      <c r="D45" s="15" t="str">
        <f t="shared" si="4"/>
        <v xml:space="preserve">- </v>
      </c>
      <c r="E45" s="15" t="str">
        <f t="shared" si="5"/>
        <v xml:space="preserve">- </v>
      </c>
      <c r="F45" s="16"/>
    </row>
    <row r="46" spans="1:6" ht="148.5" x14ac:dyDescent="0.35">
      <c r="A46" s="19" t="s">
        <v>280</v>
      </c>
      <c r="B46" s="18"/>
      <c r="C46" s="15" t="str">
        <f t="shared" si="3"/>
        <v>- see above</v>
      </c>
      <c r="D46" s="15" t="str">
        <f t="shared" si="4"/>
        <v xml:space="preserve">- </v>
      </c>
      <c r="E46" s="15" t="str">
        <f t="shared" si="5"/>
        <v xml:space="preserve">- </v>
      </c>
      <c r="F46" s="16"/>
    </row>
    <row r="47" spans="1:6" ht="192" x14ac:dyDescent="0.35">
      <c r="A47" s="19" t="s">
        <v>283</v>
      </c>
      <c r="B47" s="18"/>
      <c r="C47" s="15" t="str">
        <f t="shared" si="3"/>
        <v xml:space="preserve">- Discuss why it may be desirable to have data  for a program(s) stored externally to the code.  
- Provide students with the code necessary to  read data in and write data to text files.  
- Students should write two procedures that  store a string to a text file and also reads the  string in and prints the result. </v>
      </c>
      <c r="D47" s="15" t="str">
        <f t="shared" si="4"/>
        <v xml:space="preserve">- In the first lesson ensure  that students can read  and write to an external  file.  This may be most  easily done using a  common format such as  CSV or could just be  reading in line-by-line. </v>
      </c>
      <c r="E47" s="15" t="str">
        <f t="shared" si="5"/>
        <v xml:space="preserve">- </v>
      </c>
      <c r="F47" s="16"/>
    </row>
    <row r="48" spans="1:6" ht="192" x14ac:dyDescent="0.35">
      <c r="A48" s="19" t="s">
        <v>284</v>
      </c>
      <c r="B48" s="18"/>
      <c r="C48" s="15" t="str">
        <f t="shared" si="3"/>
        <v>- Practise with examples such as reading and  saving high scores in a game or creating text  by using random words from the English  language.</v>
      </c>
      <c r="D48" s="15" t="str">
        <f t="shared" si="4"/>
        <v xml:space="preserve">- This lesson should  require students to  extract relevant  information from  external files and so  should include basic  parsing (such as each  line containing a name, a  comma and then a high  score and the program  tokenising these results).  
- Comprehensive lists of  English words can be  found at  http://wordlist.sourcefor ge.net/ </v>
      </c>
      <c r="E48" s="15" t="str">
        <f t="shared" si="5"/>
        <v xml:space="preserve">- </v>
      </c>
      <c r="F48" s="16"/>
    </row>
    <row r="49" spans="1:6" ht="81.75" x14ac:dyDescent="0.35">
      <c r="A49" s="19" t="s">
        <v>252</v>
      </c>
      <c r="B49" s="18"/>
      <c r="C49" s="15" t="str">
        <f t="shared" si="3"/>
        <v/>
      </c>
      <c r="D49" s="15" t="str">
        <f t="shared" si="4"/>
        <v/>
      </c>
      <c r="E49" s="15" t="str">
        <f t="shared" si="5"/>
        <v/>
      </c>
      <c r="F49" s="16"/>
    </row>
    <row r="50" spans="1:6" x14ac:dyDescent="0.35">
      <c r="A50" s="19"/>
      <c r="B50" s="18"/>
      <c r="C50" s="15" t="str">
        <f t="shared" si="3"/>
        <v/>
      </c>
      <c r="D50" s="15" t="str">
        <f t="shared" si="4"/>
        <v/>
      </c>
      <c r="E50" s="15" t="str">
        <f t="shared" si="5"/>
        <v/>
      </c>
      <c r="F50" s="16"/>
    </row>
    <row r="51" spans="1:6" x14ac:dyDescent="0.35">
      <c r="A51" s="19"/>
      <c r="B51" s="18"/>
      <c r="C51" s="15" t="str">
        <f t="shared" si="3"/>
        <v/>
      </c>
      <c r="D51" s="15" t="str">
        <f t="shared" si="4"/>
        <v/>
      </c>
      <c r="E51" s="15" t="str">
        <f t="shared" si="5"/>
        <v/>
      </c>
      <c r="F51" s="16"/>
    </row>
    <row r="52" spans="1:6" ht="23.25" x14ac:dyDescent="0.25">
      <c r="A52" s="50" t="s">
        <v>361</v>
      </c>
      <c r="B52" s="51"/>
      <c r="C52" s="51"/>
      <c r="D52" s="51"/>
      <c r="E52" s="51"/>
      <c r="F52" s="52"/>
    </row>
    <row r="53" spans="1:6" ht="189.75" x14ac:dyDescent="0.35">
      <c r="A53" s="18" t="s">
        <v>285</v>
      </c>
      <c r="B53" s="18"/>
      <c r="C53" s="15" t="str">
        <f t="shared" si="3"/>
        <v>- Discuss the limitations of a text based (flat- file) database for more complex data.  
- Show, by example, how forming relations  between tables of data can reduce the amount of data that needs to be stored and  increase the ease of updating data.  
- Students should practice creating their own  related tables.</v>
      </c>
      <c r="D53" s="15" t="str">
        <f t="shared" si="4"/>
        <v>- This could be done  graphically with Velcro  records stripped away  from tables and linked using coloured string and  finally showing how this  is done with primary and  foreign keys.</v>
      </c>
      <c r="E53" s="15" t="str">
        <f t="shared" si="5"/>
        <v xml:space="preserve">- </v>
      </c>
      <c r="F53" s="16"/>
    </row>
    <row r="54" spans="1:6" ht="189.75" x14ac:dyDescent="0.35">
      <c r="A54" s="19" t="s">
        <v>286</v>
      </c>
      <c r="B54" s="18"/>
      <c r="C54" s="15" t="str">
        <f t="shared" si="3"/>
        <v>- Provide students with data and work through  examples to build on intuitive notion of  SELECT, FROM and WHERE.</v>
      </c>
      <c r="D54" s="15" t="str">
        <f t="shared" si="4"/>
        <v>- You may want to recap  on previous work with  Boolean operators at the  start of this lesson.</v>
      </c>
      <c r="E54" s="15" t="str">
        <f t="shared" si="5"/>
        <v xml:space="preserve">- </v>
      </c>
      <c r="F54" s="16"/>
    </row>
    <row r="55" spans="1:6" ht="189.75" x14ac:dyDescent="0.35">
      <c r="A55" s="19" t="s">
        <v>287</v>
      </c>
      <c r="B55" s="18"/>
      <c r="C55" s="15" t="str">
        <f t="shared" si="3"/>
        <v>- Frame the previous work in terms of record,  field, table, primary key, query, relationship,  index and search criteria.  
- Interface with an SQL database using the  students’ programming language and practise  forming queries, interrogating the database  and iterating over the results</v>
      </c>
      <c r="D55" s="15" t="str">
        <f t="shared" si="4"/>
        <v xml:space="preserve">- </v>
      </c>
      <c r="E55" s="15" t="str">
        <f t="shared" si="5"/>
        <v xml:space="preserve">- SQL queries can be run on  MS Access but you may  want to host an SQL  database elsewhere; at  the time of writing  PythonAnywhere  provides a free MySQL  database that students  could access over a  network. </v>
      </c>
      <c r="F55" s="16"/>
    </row>
    <row r="56" spans="1:6" ht="189.75" x14ac:dyDescent="0.35">
      <c r="A56" s="19" t="s">
        <v>288</v>
      </c>
      <c r="B56" s="18"/>
      <c r="C56" s="15" t="str">
        <f t="shared" si="3"/>
        <v>- Extend the SQL statements to include ADD  and UPDATE and continue to use a  programming language to interrogate and  update a database.</v>
      </c>
      <c r="D56" s="15" t="str">
        <f t="shared" si="4"/>
        <v xml:space="preserve">- </v>
      </c>
      <c r="E56" s="15" t="str">
        <f t="shared" si="5"/>
        <v xml:space="preserve">- </v>
      </c>
      <c r="F56" s="16"/>
    </row>
    <row r="57" spans="1:6" ht="210" x14ac:dyDescent="0.35">
      <c r="A57" s="19" t="s">
        <v>346</v>
      </c>
      <c r="B57" s="18"/>
      <c r="C57" s="15" t="str">
        <f t="shared" si="3"/>
        <v>- Students should identify how many  computational devices they own that are not  part of a network (this will probably be mainly  microprocessor driven devices).  Discuss the  advantages of networking devices.  
- Use long pieces of string with messages  ‘hooked’ on them to indicate the difference  between ring, bus and star topologies.  
- Analyse the topologies for fault resilience, cost and ‘speed’.</v>
      </c>
      <c r="D57" s="15" t="str">
        <f t="shared" si="4"/>
        <v>- Students can create  physical representations  of the different  topologies.  The analogy  may well break down  when a ‘switch’ has to  control all messages in a  star network, this will  require further explanation that the  ‘switch’ is highly efficient  at routing messages.</v>
      </c>
      <c r="E57" s="15" t="str">
        <f t="shared" si="5"/>
        <v>- It isn’t necessary for  students to have an in  depth knowledge of how  large networks, such as  those used in schools, are  comprised but it may help  them to realise the  composite nature of the  Internet as being a network of networks.</v>
      </c>
      <c r="F57" s="16"/>
    </row>
    <row r="58" spans="1:6" ht="336" x14ac:dyDescent="0.35">
      <c r="A58" s="19" t="s">
        <v>351</v>
      </c>
      <c r="B58" s="18"/>
      <c r="C58" s="15" t="str">
        <f t="shared" si="3"/>
        <v>- Allow students shell access to a web server  and show examples of how server scripts can  respond dynamically to requests, possibly  requiring database interrogation.  
- A basic start is to use a server-script to embed  the current time in milliseconds in a webpage.   
- Extend these tasks over the next four lessons  to include scripts that interrogate and update  a database and manipulate the returned  HTML pages accordingly.  
- If your students intend to take the controlled  assessment in web development they will  probably also want to cover the use of cookies or sessions to enable restricted access and  access to previous states.</v>
      </c>
      <c r="D58" s="15" t="str">
        <f t="shared" si="4"/>
        <v>- Many languages can be  used for server-side  processing and students  shouldn’t necessarily  have to change to a  language such as PHP to  complete these tasks.  
- In order to complete  these tasks students will  need privileged access to  a web server running the  necessary language  modules.  The support materials  for the specimen  controlled assessment  could be used with both  this and the previous  lessons in client-side  programming.</v>
      </c>
      <c r="E58" s="15" t="str">
        <f t="shared" si="5"/>
        <v xml:space="preserve">- Consult with the network  technicians to decide the  best way to create and  manage a web server.   This doesn’t need to be a  high-end machine and for  the needs of this course  an old computer sitting in  the corner of the  classroom should suffice. </v>
      </c>
      <c r="F58" s="16"/>
    </row>
    <row r="59" spans="1:6" ht="193.5" x14ac:dyDescent="0.35">
      <c r="A59" s="19" t="s">
        <v>353</v>
      </c>
      <c r="B59" s="18"/>
      <c r="C59" s="15" t="str">
        <f t="shared" si="3"/>
        <v xml:space="preserve">- See above </v>
      </c>
      <c r="D59" s="15" t="str">
        <f t="shared" si="4"/>
        <v xml:space="preserve">- </v>
      </c>
      <c r="E59" s="15" t="str">
        <f t="shared" si="5"/>
        <v xml:space="preserve">- </v>
      </c>
      <c r="F59" s="16"/>
    </row>
    <row r="60" spans="1:6" ht="193.5" x14ac:dyDescent="0.35">
      <c r="A60" s="19" t="s">
        <v>354</v>
      </c>
      <c r="B60" s="18"/>
      <c r="C60" s="15" t="str">
        <f t="shared" si="3"/>
        <v xml:space="preserve">- See above </v>
      </c>
      <c r="D60" s="15" t="str">
        <f t="shared" si="4"/>
        <v xml:space="preserve">- </v>
      </c>
      <c r="E60" s="15" t="str">
        <f t="shared" si="5"/>
        <v xml:space="preserve">- </v>
      </c>
      <c r="F60" s="16"/>
    </row>
    <row r="61" spans="1:6" ht="193.5" x14ac:dyDescent="0.35">
      <c r="A61" s="19" t="s">
        <v>355</v>
      </c>
      <c r="B61" s="18"/>
      <c r="C61" s="15" t="str">
        <f t="shared" si="3"/>
        <v xml:space="preserve">- See above </v>
      </c>
      <c r="D61" s="15" t="str">
        <f t="shared" si="4"/>
        <v xml:space="preserve">- </v>
      </c>
      <c r="E61" s="15" t="str">
        <f t="shared" si="5"/>
        <v xml:space="preserve">- </v>
      </c>
      <c r="F61" s="16"/>
    </row>
    <row r="62" spans="1:6" ht="171.75" x14ac:dyDescent="0.35">
      <c r="A62" s="19" t="s">
        <v>281</v>
      </c>
      <c r="B62" s="18"/>
      <c r="C62" s="15" t="str">
        <f t="shared" si="3"/>
        <v xml:space="preserve">- Motivate the use of external code sources  through web based libraries such as external  fonts, scripting libraries and similar.  
- Discuss and analyse when students have used  external code sources throughout this course  and the advantages it provides along with  possible problems. </v>
      </c>
      <c r="D62" s="15" t="str">
        <f t="shared" si="4"/>
        <v xml:space="preserve">- Fonts can be loaded into  a web page using the  src attribute in CSS.  
- JQuery could be  downloaded and used in  a web page to enhance  the work already done  on client side  programming. </v>
      </c>
      <c r="E62" s="15" t="str">
        <f t="shared" si="5"/>
        <v xml:space="preserve">- </v>
      </c>
      <c r="F62" s="16"/>
    </row>
    <row r="63" spans="1:6" ht="171.75" x14ac:dyDescent="0.35">
      <c r="A63" s="19" t="s">
        <v>282</v>
      </c>
      <c r="B63" s="18"/>
      <c r="C63" s="15" t="str">
        <f t="shared" si="3"/>
        <v xml:space="preserve">- Students to return to their dynamic websites  and integrate external tools such as Google  Maps, reference to external fonts and so on. </v>
      </c>
      <c r="D63" s="15" t="str">
        <f t="shared" si="4"/>
        <v>- Students will have to be  introduced to the Google  APIs, this is a good  starting point:  http://designshack.net/a rticles/html/embedding- google-maps-into-a- web-page-a-beginners- guide/</v>
      </c>
      <c r="E63" s="15" t="str">
        <f t="shared" si="5"/>
        <v xml:space="preserve">- </v>
      </c>
      <c r="F63" s="16"/>
    </row>
    <row r="64" spans="1:6" ht="52.5" x14ac:dyDescent="0.35">
      <c r="A64" s="21" t="s">
        <v>274</v>
      </c>
      <c r="B64" s="18"/>
      <c r="C64" s="15">
        <f t="shared" si="3"/>
        <v>0</v>
      </c>
      <c r="D64" s="15">
        <f t="shared" si="4"/>
        <v>0</v>
      </c>
      <c r="E64" s="15" t="str">
        <f t="shared" si="5"/>
        <v xml:space="preserve">- </v>
      </c>
      <c r="F64" s="16"/>
    </row>
    <row r="65" spans="1:6" ht="52.5" x14ac:dyDescent="0.35">
      <c r="A65" s="21" t="s">
        <v>289</v>
      </c>
      <c r="B65" s="18"/>
      <c r="C65" s="15">
        <f t="shared" si="3"/>
        <v>0</v>
      </c>
      <c r="D65" s="15">
        <f t="shared" si="4"/>
        <v>0</v>
      </c>
      <c r="E65" s="15" t="str">
        <f t="shared" si="5"/>
        <v xml:space="preserve">- </v>
      </c>
      <c r="F65" s="16"/>
    </row>
    <row r="66" spans="1:6" ht="52.5" x14ac:dyDescent="0.35">
      <c r="A66" s="21" t="s">
        <v>290</v>
      </c>
      <c r="B66" s="18"/>
      <c r="C66" s="15">
        <f t="shared" si="3"/>
        <v>0</v>
      </c>
      <c r="D66" s="15">
        <f t="shared" si="4"/>
        <v>0</v>
      </c>
      <c r="E66" s="15" t="str">
        <f t="shared" si="5"/>
        <v xml:space="preserve">- </v>
      </c>
      <c r="F66" s="16"/>
    </row>
    <row r="67" spans="1:6" ht="52.5" x14ac:dyDescent="0.35">
      <c r="A67" s="21" t="s">
        <v>291</v>
      </c>
      <c r="B67" s="18"/>
      <c r="C67" s="15">
        <f t="shared" si="3"/>
        <v>0</v>
      </c>
      <c r="D67" s="15">
        <f t="shared" si="4"/>
        <v>0</v>
      </c>
      <c r="E67" s="15" t="str">
        <f t="shared" si="5"/>
        <v xml:space="preserve">- </v>
      </c>
      <c r="F67" s="16"/>
    </row>
    <row r="68" spans="1:6" x14ac:dyDescent="0.35">
      <c r="A68" s="23"/>
      <c r="B68" s="18">
        <f>IFERROR(VLOOKUP($A75,Scheme_Lessons,4,),"")</f>
        <v>0</v>
      </c>
      <c r="C68" s="15" t="str">
        <f t="shared" si="3"/>
        <v/>
      </c>
      <c r="D68" s="15" t="str">
        <f t="shared" si="4"/>
        <v/>
      </c>
      <c r="E68" s="15" t="str">
        <f t="shared" si="5"/>
        <v/>
      </c>
      <c r="F68" s="16"/>
    </row>
    <row r="69" spans="1:6" ht="23.25" x14ac:dyDescent="0.25">
      <c r="A69" s="50" t="s">
        <v>362</v>
      </c>
      <c r="B69" s="51"/>
      <c r="C69" s="51"/>
      <c r="D69" s="51"/>
      <c r="E69" s="51"/>
      <c r="F69" s="52"/>
    </row>
    <row r="70" spans="1:6" ht="52.5" x14ac:dyDescent="0.35">
      <c r="A70" s="21" t="s">
        <v>292</v>
      </c>
      <c r="B70" s="18"/>
      <c r="C70" s="15">
        <f t="shared" ref="C70:C81" si="6">IFERROR(VLOOKUP($A76,Scheme_Lessons,5,),"")</f>
        <v>0</v>
      </c>
      <c r="D70" s="15">
        <f t="shared" ref="D70:D81" si="7">IFERROR(VLOOKUP($A76,Scheme_Lessons,6,),"")</f>
        <v>0</v>
      </c>
      <c r="E70" s="15" t="str">
        <f t="shared" ref="E70:E81" si="8">IFERROR(VLOOKUP($A76,Scheme_Lessons,7,),"")</f>
        <v xml:space="preserve">- </v>
      </c>
      <c r="F70" s="16"/>
    </row>
    <row r="71" spans="1:6" ht="52.5" x14ac:dyDescent="0.35">
      <c r="A71" s="21" t="s">
        <v>293</v>
      </c>
      <c r="B71" s="18"/>
      <c r="C71" s="15">
        <f t="shared" si="6"/>
        <v>0</v>
      </c>
      <c r="D71" s="15">
        <f t="shared" si="7"/>
        <v>0</v>
      </c>
      <c r="E71" s="15" t="str">
        <f t="shared" si="8"/>
        <v xml:space="preserve">- </v>
      </c>
      <c r="F71" s="16"/>
    </row>
    <row r="72" spans="1:6" ht="52.5" x14ac:dyDescent="0.35">
      <c r="A72" s="21" t="s">
        <v>294</v>
      </c>
      <c r="B72" s="18"/>
      <c r="C72" s="15">
        <f t="shared" si="6"/>
        <v>0</v>
      </c>
      <c r="D72" s="15">
        <f t="shared" si="7"/>
        <v>0</v>
      </c>
      <c r="E72" s="15" t="str">
        <f t="shared" si="8"/>
        <v xml:space="preserve">- </v>
      </c>
      <c r="F72" s="16"/>
    </row>
    <row r="73" spans="1:6" ht="52.5" x14ac:dyDescent="0.35">
      <c r="A73" s="21" t="s">
        <v>295</v>
      </c>
      <c r="B73" s="18"/>
      <c r="C73" s="15">
        <f t="shared" si="6"/>
        <v>0</v>
      </c>
      <c r="D73" s="15">
        <f t="shared" si="7"/>
        <v>0</v>
      </c>
      <c r="E73" s="15" t="str">
        <f t="shared" si="8"/>
        <v xml:space="preserve">- </v>
      </c>
      <c r="F73" s="16"/>
    </row>
    <row r="74" spans="1:6" ht="52.5" x14ac:dyDescent="0.35">
      <c r="A74" s="21" t="s">
        <v>296</v>
      </c>
      <c r="B74" s="18"/>
      <c r="C74" s="15">
        <f t="shared" si="6"/>
        <v>0</v>
      </c>
      <c r="D74" s="15">
        <f t="shared" si="7"/>
        <v>0</v>
      </c>
      <c r="E74" s="15" t="str">
        <f t="shared" si="8"/>
        <v xml:space="preserve">- </v>
      </c>
      <c r="F74" s="16"/>
    </row>
    <row r="75" spans="1:6" ht="60.75" x14ac:dyDescent="0.35">
      <c r="A75" s="21" t="s">
        <v>297</v>
      </c>
      <c r="B75" s="18"/>
      <c r="C75" s="15">
        <f t="shared" si="6"/>
        <v>0</v>
      </c>
      <c r="D75" s="15">
        <f t="shared" si="7"/>
        <v>0</v>
      </c>
      <c r="E75" s="15" t="str">
        <f t="shared" si="8"/>
        <v xml:space="preserve">- </v>
      </c>
      <c r="F75" s="16"/>
    </row>
    <row r="76" spans="1:6" ht="60.75" x14ac:dyDescent="0.35">
      <c r="A76" s="22" t="s">
        <v>298</v>
      </c>
      <c r="B76" s="18"/>
      <c r="C76" s="15" t="str">
        <f t="shared" si="6"/>
        <v/>
      </c>
      <c r="D76" s="15" t="str">
        <f t="shared" si="7"/>
        <v/>
      </c>
      <c r="E76" s="15" t="str">
        <f t="shared" si="8"/>
        <v/>
      </c>
      <c r="F76" s="16"/>
    </row>
    <row r="77" spans="1:6" ht="60.75" x14ac:dyDescent="0.35">
      <c r="A77" s="22" t="s">
        <v>299</v>
      </c>
      <c r="B77" s="18"/>
      <c r="C77" s="15">
        <f t="shared" si="6"/>
        <v>0</v>
      </c>
      <c r="D77" s="15">
        <f t="shared" si="7"/>
        <v>0</v>
      </c>
      <c r="E77" s="15" t="str">
        <f t="shared" si="8"/>
        <v xml:space="preserve">- </v>
      </c>
      <c r="F77" s="16"/>
    </row>
    <row r="78" spans="1:6" ht="60.75" x14ac:dyDescent="0.35">
      <c r="A78" s="22" t="s">
        <v>300</v>
      </c>
      <c r="B78" s="18"/>
      <c r="C78" s="15">
        <f t="shared" si="6"/>
        <v>0</v>
      </c>
      <c r="D78" s="15">
        <f t="shared" si="7"/>
        <v>0</v>
      </c>
      <c r="E78" s="15" t="str">
        <f t="shared" si="8"/>
        <v xml:space="preserve">- </v>
      </c>
      <c r="F78" s="16"/>
    </row>
    <row r="79" spans="1:6" ht="60.75" x14ac:dyDescent="0.35">
      <c r="A79" s="22" t="s">
        <v>301</v>
      </c>
      <c r="B79" s="18"/>
      <c r="C79" s="15">
        <f t="shared" si="6"/>
        <v>0</v>
      </c>
      <c r="D79" s="15">
        <f t="shared" si="7"/>
        <v>0</v>
      </c>
      <c r="E79" s="15" t="str">
        <f t="shared" si="8"/>
        <v xml:space="preserve">- </v>
      </c>
      <c r="F79" s="16"/>
    </row>
    <row r="80" spans="1:6" ht="60.75" x14ac:dyDescent="0.35">
      <c r="A80" s="22" t="s">
        <v>302</v>
      </c>
      <c r="B80" s="18"/>
      <c r="C80" s="15">
        <f t="shared" si="6"/>
        <v>0</v>
      </c>
      <c r="D80" s="15">
        <f t="shared" si="7"/>
        <v>0</v>
      </c>
      <c r="E80" s="15" t="str">
        <f t="shared" si="8"/>
        <v xml:space="preserve">- </v>
      </c>
      <c r="F80" s="16"/>
    </row>
    <row r="81" spans="1:6" ht="60.75" x14ac:dyDescent="0.35">
      <c r="A81" s="22" t="s">
        <v>303</v>
      </c>
      <c r="B81" s="18"/>
      <c r="C81" s="15">
        <f t="shared" si="6"/>
        <v>0</v>
      </c>
      <c r="D81" s="15">
        <f t="shared" si="7"/>
        <v>0</v>
      </c>
      <c r="E81" s="15" t="str">
        <f t="shared" si="8"/>
        <v xml:space="preserve">- </v>
      </c>
      <c r="F81" s="16"/>
    </row>
    <row r="82" spans="1:6" ht="23.25" x14ac:dyDescent="0.25">
      <c r="A82" s="47" t="s">
        <v>363</v>
      </c>
      <c r="B82" s="48"/>
      <c r="C82" s="48"/>
      <c r="D82" s="48"/>
      <c r="E82" s="48"/>
      <c r="F82" s="49"/>
    </row>
    <row r="83" spans="1:6" ht="63" x14ac:dyDescent="0.35">
      <c r="A83" s="22" t="s">
        <v>304</v>
      </c>
      <c r="B83" s="18"/>
      <c r="C83" s="15">
        <f t="shared" ref="C83:C99" si="9">IFERROR(VLOOKUP($A89,Scheme_Lessons,5,),"")</f>
        <v>0</v>
      </c>
      <c r="D83" s="15">
        <f t="shared" ref="D83:D99" si="10">IFERROR(VLOOKUP($A89,Scheme_Lessons,6,),"")</f>
        <v>0</v>
      </c>
      <c r="E83" s="15" t="s">
        <v>365</v>
      </c>
      <c r="F83" s="16"/>
    </row>
    <row r="84" spans="1:6" ht="60.75" x14ac:dyDescent="0.35">
      <c r="A84" s="22" t="s">
        <v>305</v>
      </c>
      <c r="B84" s="18"/>
      <c r="C84" s="15">
        <f t="shared" si="9"/>
        <v>0</v>
      </c>
      <c r="D84" s="15">
        <f t="shared" si="10"/>
        <v>0</v>
      </c>
      <c r="E84" s="15" t="str">
        <f>IFERROR(VLOOKUP($A90,Scheme_Lessons,7,),"")</f>
        <v xml:space="preserve">- </v>
      </c>
      <c r="F84" s="16"/>
    </row>
    <row r="85" spans="1:6" ht="60.75" x14ac:dyDescent="0.35">
      <c r="A85" s="22" t="s">
        <v>306</v>
      </c>
      <c r="B85" s="18"/>
      <c r="C85" s="15">
        <f t="shared" si="9"/>
        <v>0</v>
      </c>
      <c r="D85" s="15">
        <f t="shared" si="10"/>
        <v>0</v>
      </c>
      <c r="F85" s="16"/>
    </row>
    <row r="86" spans="1:6" ht="63" x14ac:dyDescent="0.35">
      <c r="A86" s="22" t="s">
        <v>307</v>
      </c>
      <c r="B86" s="18"/>
      <c r="C86" s="15" t="str">
        <f t="shared" si="9"/>
        <v/>
      </c>
      <c r="D86" s="15" t="str">
        <f t="shared" si="10"/>
        <v/>
      </c>
      <c r="E86" s="15" t="s">
        <v>364</v>
      </c>
      <c r="F86" s="16"/>
    </row>
    <row r="87" spans="1:6" ht="61.5" x14ac:dyDescent="0.25">
      <c r="A87" s="22" t="s">
        <v>308</v>
      </c>
      <c r="B87" s="18"/>
      <c r="C87" s="15">
        <f t="shared" ref="C87:F99" si="11">IFERROR(VLOOKUP($A87,Scheme_Lessons,5,),"")</f>
        <v>0</v>
      </c>
      <c r="D87" s="15">
        <f t="shared" si="11"/>
        <v>0</v>
      </c>
      <c r="E87" s="15">
        <f t="shared" si="11"/>
        <v>0</v>
      </c>
      <c r="F87" s="15">
        <f t="shared" si="11"/>
        <v>0</v>
      </c>
    </row>
    <row r="88" spans="1:6" ht="61.5" x14ac:dyDescent="0.25">
      <c r="A88" s="22" t="s">
        <v>309</v>
      </c>
      <c r="B88" s="18"/>
      <c r="C88" s="15">
        <f t="shared" si="11"/>
        <v>0</v>
      </c>
      <c r="D88" s="15">
        <f t="shared" si="11"/>
        <v>0</v>
      </c>
      <c r="E88" s="15">
        <f t="shared" si="11"/>
        <v>0</v>
      </c>
      <c r="F88" s="15">
        <f t="shared" si="11"/>
        <v>0</v>
      </c>
    </row>
    <row r="89" spans="1:6" ht="61.5" x14ac:dyDescent="0.25">
      <c r="A89" s="22" t="s">
        <v>310</v>
      </c>
      <c r="B89" s="18"/>
      <c r="C89" s="15">
        <f t="shared" si="11"/>
        <v>0</v>
      </c>
      <c r="D89" s="15">
        <f t="shared" si="11"/>
        <v>0</v>
      </c>
      <c r="E89" s="15">
        <f t="shared" si="11"/>
        <v>0</v>
      </c>
      <c r="F89" s="15">
        <f t="shared" si="11"/>
        <v>0</v>
      </c>
    </row>
    <row r="90" spans="1:6" ht="61.5" x14ac:dyDescent="0.25">
      <c r="A90" s="22" t="s">
        <v>311</v>
      </c>
      <c r="B90" s="18"/>
      <c r="C90" s="15">
        <f t="shared" si="11"/>
        <v>0</v>
      </c>
      <c r="D90" s="15">
        <f t="shared" si="11"/>
        <v>0</v>
      </c>
      <c r="E90" s="15">
        <f t="shared" si="11"/>
        <v>0</v>
      </c>
      <c r="F90" s="15">
        <f t="shared" si="11"/>
        <v>0</v>
      </c>
    </row>
    <row r="91" spans="1:6" ht="61.5" x14ac:dyDescent="0.25">
      <c r="A91" s="22" t="s">
        <v>312</v>
      </c>
      <c r="B91" s="18"/>
      <c r="C91" s="15">
        <f t="shared" si="11"/>
        <v>0</v>
      </c>
      <c r="D91" s="15">
        <f t="shared" si="11"/>
        <v>0</v>
      </c>
      <c r="E91" s="15">
        <f t="shared" si="11"/>
        <v>0</v>
      </c>
      <c r="F91" s="15">
        <f t="shared" si="11"/>
        <v>0</v>
      </c>
    </row>
    <row r="92" spans="1:6" x14ac:dyDescent="0.35">
      <c r="B92" s="18"/>
      <c r="C92" s="15" t="str">
        <f t="shared" si="11"/>
        <v/>
      </c>
      <c r="D92" s="15" t="str">
        <f t="shared" si="11"/>
        <v/>
      </c>
      <c r="E92" s="15" t="str">
        <f t="shared" si="11"/>
        <v/>
      </c>
      <c r="F92" s="15" t="str">
        <f t="shared" si="11"/>
        <v/>
      </c>
    </row>
    <row r="93" spans="1:6" ht="105.75" x14ac:dyDescent="0.25">
      <c r="A93" s="18" t="s">
        <v>251</v>
      </c>
      <c r="B93" s="18"/>
      <c r="C93" s="15" t="str">
        <f t="shared" si="11"/>
        <v>- Students challenged in groups to work out  ways to communicate (generally) with one  another using 8 torches.  
- Explain that the on-off state of a torch is  analogous to the binary alphabet used for  internal communication within a computer.  
- Introduce the terminology bit, nibble, byte,  kilobyte, megabyte, gigabyte and terabyte.</v>
      </c>
      <c r="D93" s="15" t="str">
        <f t="shared" si="11"/>
        <v>- Students challenged in groups to work out  ways to communicate (generally) with one  another using 8 torches.  
- Explain that the on-off state of a torch is  analogous to the binary alphabet used for  internal communication within a computer.  
- Introduce the terminology bit, nibble, byte,  kilobyte, megabyte, gigabyte and terabyte.</v>
      </c>
      <c r="E93" s="15" t="str">
        <f t="shared" si="11"/>
        <v>- Students challenged in groups to work out  ways to communicate (generally) with one  another using 8 torches.  
- Explain that the on-off state of a torch is  analogous to the binary alphabet used for  internal communication within a computer.  
- Introduce the terminology bit, nibble, byte,  kilobyte, megabyte, gigabyte and terabyte.</v>
      </c>
      <c r="F93" s="15" t="str">
        <f t="shared" si="11"/>
        <v>- Students challenged in groups to work out  ways to communicate (generally) with one  another using 8 torches.  
- Explain that the on-off state of a torch is  analogous to the binary alphabet used for  internal communication within a computer.  
- Introduce the terminology bit, nibble, byte,  kilobyte, megabyte, gigabyte and terabyte.</v>
      </c>
    </row>
    <row r="94" spans="1:6" ht="140.25" x14ac:dyDescent="0.25">
      <c r="A94" s="18" t="s">
        <v>253</v>
      </c>
      <c r="B94" s="18"/>
      <c r="C94" s="15" t="str">
        <f t="shared" si="11"/>
        <v xml:space="preserve">- Use place-holder cards to create binary  numbers.  
- Introduce and practise binary to denary and  denary to binary conversion.  
- Reinforce use of binary-denary conversion  with the Cisco binary game. </v>
      </c>
      <c r="D94" s="15" t="str">
        <f t="shared" si="11"/>
        <v xml:space="preserve">- Use place-holder cards to create binary  numbers.  
- Introduce and practise binary to denary and  denary to binary conversion.  
- Reinforce use of binary-denary conversion  with the Cisco binary game. </v>
      </c>
      <c r="E94" s="15" t="str">
        <f t="shared" si="11"/>
        <v xml:space="preserve">- Use place-holder cards to create binary  numbers.  
- Introduce and practise binary to denary and  denary to binary conversion.  
- Reinforce use of binary-denary conversion  with the Cisco binary game. </v>
      </c>
      <c r="F94" s="15" t="str">
        <f t="shared" si="11"/>
        <v xml:space="preserve">- Use place-holder cards to create binary  numbers.  
- Introduce and practise binary to denary and  denary to binary conversion.  
- Reinforce use of binary-denary conversion  with the Cisco binary game. </v>
      </c>
    </row>
    <row r="95" spans="1:6" ht="140.25" x14ac:dyDescent="0.25">
      <c r="A95" s="18" t="s">
        <v>254</v>
      </c>
      <c r="B95" s="18"/>
      <c r="C95" s="15" t="str">
        <f t="shared" si="11"/>
        <v>- Discuss the limitations of binary for humans  
- Explain how number systems are created and  present base 10 and base 16 using rising  powers of the base and place holders.  Explain  that there is nothing special about base 2, 10  or 16 except that one is necessary for digital  computers and we have ten fingers to count  with.  
- Practise ease of conversion between base 10  and base 16 to base 2, leading to an  understanding of why base 16 is commonly  used to represent binary numbers instead of  base 10.  
- Practise conversion between binary, denary  and hexadecimal.</v>
      </c>
      <c r="D95" s="15" t="str">
        <f t="shared" si="11"/>
        <v>- Discuss the limitations of binary for humans  
- Explain how number systems are created and  present base 10 and base 16 using rising  powers of the base and place holders.  Explain  that there is nothing special about base 2, 10  or 16 except that one is necessary for digital  computers and we have ten fingers to count  with.  
- Practise ease of conversion between base 10  and base 16 to base 2, leading to an  understanding of why base 16 is commonly  used to represent binary numbers instead of  base 10.  
- Practise conversion between binary, denary  and hexadecimal.</v>
      </c>
      <c r="E95" s="15" t="str">
        <f t="shared" si="11"/>
        <v>- Discuss the limitations of binary for humans  
- Explain how number systems are created and  present base 10 and base 16 using rising  powers of the base and place holders.  Explain  that there is nothing special about base 2, 10  or 16 except that one is necessary for digital  computers and we have ten fingers to count  with.  
- Practise ease of conversion between base 10  and base 16 to base 2, leading to an  understanding of why base 16 is commonly  used to represent binary numbers instead of  base 10.  
- Practise conversion between binary, denary  and hexadecimal.</v>
      </c>
      <c r="F95" s="15" t="str">
        <f t="shared" si="11"/>
        <v>- Discuss the limitations of binary for humans  
- Explain how number systems are created and  present base 10 and base 16 using rising  powers of the base and place holders.  Explain  that there is nothing special about base 2, 10  or 16 except that one is necessary for digital  computers and we have ten fingers to count  with.  
- Practise ease of conversion between base 10  and base 16 to base 2, leading to an  understanding of why base 16 is commonly  used to represent binary numbers instead of  base 10.  
- Practise conversion between binary, denary  and hexadecimal.</v>
      </c>
    </row>
    <row r="96" spans="1:6" ht="140.25" x14ac:dyDescent="0.25">
      <c r="A96" s="18" t="s">
        <v>255</v>
      </c>
      <c r="B96" s="18"/>
      <c r="C96" s="15" t="str">
        <f t="shared" si="11"/>
        <v xml:space="preserve">- Challenge students to write a program in pairs  that accepts user input of a number in denary  and then converts it to base 2 and base 16.   This should be attempted without the number  format handling of the language, i.e. the  students create their own versions of, for  example, the functions den2bin and  den2hex.  
- Explain that as binary is the only alphabet  used by computer systems it must be capable  of representing every data type represented in  the language.  Introduce definitions of data  and information in the context of a bit pattern  with and without meaning respectively (3.1.1) As homework investigate the memory space  needed for real and integer numbers and  characters (or a simplification of these if  required) used by your programming  language. </v>
      </c>
      <c r="D96" s="15" t="str">
        <f t="shared" si="11"/>
        <v xml:space="preserve">- Challenge students to write a program in pairs  that accepts user input of a number in denary  and then converts it to base 2 and base 16.   This should be attempted without the number  format handling of the language, i.e. the  students create their own versions of, for  example, the functions den2bin and  den2hex.  
- Explain that as binary is the only alphabet  used by computer systems it must be capable  of representing every data type represented in  the language.  Introduce definitions of data  and information in the context of a bit pattern  with and without meaning respectively (3.1.1) As homework investigate the memory space  needed for real and integer numbers and  characters (or a simplification of these if  required) used by your programming  language. </v>
      </c>
      <c r="E96" s="15" t="str">
        <f t="shared" si="11"/>
        <v xml:space="preserve">- Challenge students to write a program in pairs  that accepts user input of a number in denary  and then converts it to base 2 and base 16.   This should be attempted without the number  format handling of the language, i.e. the  students create their own versions of, for  example, the functions den2bin and  den2hex.  
- Explain that as binary is the only alphabet  used by computer systems it must be capable  of representing every data type represented in  the language.  Introduce definitions of data  and information in the context of a bit pattern  with and without meaning respectively (3.1.1) As homework investigate the memory space  needed for real and integer numbers and  characters (or a simplification of these if  required) used by your programming  language. </v>
      </c>
      <c r="F96" s="15" t="str">
        <f t="shared" si="11"/>
        <v xml:space="preserve">- Challenge students to write a program in pairs  that accepts user input of a number in denary  and then converts it to base 2 and base 16.   This should be attempted without the number  format handling of the language, i.e. the  students create their own versions of, for  example, the functions den2bin and  den2hex.  
- Explain that as binary is the only alphabet  used by computer systems it must be capable  of representing every data type represented in  the language.  Introduce definitions of data  and information in the context of a bit pattern  with and without meaning respectively (3.1.1) As homework investigate the memory space  needed for real and integer numbers and  characters (or a simplification of these if  required) used by your programming  language. </v>
      </c>
    </row>
    <row r="97" spans="1:6" ht="82.5" x14ac:dyDescent="0.25">
      <c r="A97" s="18" t="s">
        <v>252</v>
      </c>
      <c r="B97" s="18"/>
      <c r="C97" s="15" t="str">
        <f t="shared" si="11"/>
        <v/>
      </c>
      <c r="D97" s="15" t="str">
        <f t="shared" si="11"/>
        <v/>
      </c>
      <c r="E97" s="15" t="str">
        <f t="shared" si="11"/>
        <v/>
      </c>
      <c r="F97" s="15" t="str">
        <f t="shared" si="11"/>
        <v/>
      </c>
    </row>
    <row r="98" spans="1:6" ht="185.25" x14ac:dyDescent="0.25">
      <c r="A98" s="18" t="s">
        <v>344</v>
      </c>
      <c r="B98" s="18" t="str">
        <f>IFERROR(VLOOKUP(#REF!,Scheme_Lessons,4,),"")</f>
        <v/>
      </c>
      <c r="C98" s="15" t="str">
        <f t="shared" si="11"/>
        <v>- Develop a program that interfaces with non- standard input devices such as the Kinect.  This  is another mini-project that students should be  encouraged to approach using prototyping  and continual testing.</v>
      </c>
      <c r="D98" s="15" t="str">
        <f t="shared" si="11"/>
        <v>- Develop a program that interfaces with non- standard input devices such as the Kinect.  This  is another mini-project that students should be  encouraged to approach using prototyping  and continual testing.</v>
      </c>
      <c r="E98" s="15" t="str">
        <f t="shared" si="11"/>
        <v>- Develop a program that interfaces with non- standard input devices such as the Kinect.  This  is another mini-project that students should be  encouraged to approach using prototyping  and continual testing.</v>
      </c>
      <c r="F98" s="15" t="str">
        <f t="shared" si="11"/>
        <v>- Develop a program that interfaces with non- standard input devices such as the Kinect.  This  is another mini-project that students should be  encouraged to approach using prototyping  and continual testing.</v>
      </c>
    </row>
    <row r="99" spans="1:6" x14ac:dyDescent="0.25">
      <c r="A99" s="18"/>
      <c r="B99" s="18" t="str">
        <f>IFERROR(VLOOKUP(#REF!,Scheme_Lessons,4,),"")</f>
        <v/>
      </c>
      <c r="C99" s="15" t="str">
        <f t="shared" si="11"/>
        <v/>
      </c>
      <c r="D99" s="15" t="str">
        <f t="shared" si="11"/>
        <v/>
      </c>
      <c r="E99" s="15" t="str">
        <f t="shared" si="11"/>
        <v/>
      </c>
      <c r="F99" s="15" t="str">
        <f t="shared" si="11"/>
        <v/>
      </c>
    </row>
    <row r="100" spans="1:6" ht="23.25" x14ac:dyDescent="0.25">
      <c r="A100" s="50" t="s">
        <v>358</v>
      </c>
      <c r="B100" s="51"/>
      <c r="C100" s="51"/>
      <c r="D100" s="51"/>
      <c r="E100" s="51"/>
      <c r="F100" s="52"/>
    </row>
    <row r="101" spans="1:6" ht="357" x14ac:dyDescent="0.35">
      <c r="A101" s="18" t="s">
        <v>265</v>
      </c>
      <c r="B101" s="18"/>
      <c r="C101" s="15" t="str">
        <f t="shared" ref="C101:C116" si="12">IFERROR(VLOOKUP($A101,Scheme_Lessons,5,),"")</f>
        <v>- Convert a small program to assembly language  (using the students’ language if appropriate).  C compilers such as GCC work well for this  activity.  
- Students to examine the assembly for  common forms and also the lack of  programming constructs often used in high  level languages.  
- Describe the one to one mapping of assembly  to machine code and reiterate that all data  and instructions are all encoded at the lowest  level in binary.  
- Perform group activities mimicking the  working of the CPU (students are given basic  assembler – ADD, STORE, LOAD – and are  assigned jobs as the program counter,  memory, IO and the ALU.</v>
      </c>
      <c r="D101" s="15" t="str">
        <f t="shared" ref="D101:D116" si="13">IFERROR(VLOOKUP($A101,Scheme_Lessons,6,),"")</f>
        <v>- The AQA AS Computing  text book provides some  examples of a very basic,  generic assembly  language and the role of  registers and the ALU.   This course obviously  does not go into the  detail required for AS  level but it is a good  source of reference.  
- The group activity could  be arranged with  students assigned the  various roles and then  only being allowed to  pass messages with the  students they are  connected to.</v>
      </c>
      <c r="E101" s="15" t="str">
        <f t="shared" ref="E93:E116" si="14">IFERROR(VLOOKUP($A101,Scheme_Lessons,7,),"")</f>
        <v xml:space="preserve">- The intention here isn’t  for students to have a  firm grasp of assembly  language but instead to  realise that the computer  does not execute the high  level instruction and must  first convert it to a low  level form where  instructions are executed  serially by being fetched  from memory and  executed by the  processor.  
- The commands ADD,  STORE and LOAD are  taken from the existing  AQA Computing AS unit  COMP2. </v>
      </c>
      <c r="F101" s="16"/>
    </row>
    <row r="102" spans="1:6" ht="231" x14ac:dyDescent="0.35">
      <c r="A102" s="19" t="s">
        <v>266</v>
      </c>
      <c r="B102" s="18"/>
      <c r="C102" s="15" t="str">
        <f t="shared" si="12"/>
        <v>- Following on from the CPU activity, discuss  what could speed this process up – lead to  clock speed, number of cores and cache and  alter the activity appropriately.  
- Investigate current and legacy CPUs for size [in  terms of number of transistors].  ‘Discover’  Moore’s law.  
- An extension to this topic could be to  investigate future limitations of Moore’s law  and alternative models of computation such  as quantum and biological.</v>
      </c>
      <c r="D102" s="15" t="str">
        <f t="shared" si="13"/>
        <v xml:space="preserve">- </v>
      </c>
      <c r="E102" s="15" t="str">
        <f t="shared" si="14"/>
        <v xml:space="preserve">- </v>
      </c>
      <c r="F102" s="16"/>
    </row>
    <row r="103" spans="1:6" ht="252" x14ac:dyDescent="0.35">
      <c r="A103" s="19" t="s">
        <v>267</v>
      </c>
      <c r="B103" s="18"/>
      <c r="C103" s="15" t="str">
        <f t="shared" si="12"/>
        <v>- Boot into the computer’s BIOS and explain  how before the operating system starts the  computer ‘boot straps’ with a comparatively  small number of instructions.  These  instructions that are necessary to kick start  computers are stored on ROM.  
- If you have old unused hardware available  then you could take some old computers apart  and run bench marking test on them using  differing amounts of RAM.</v>
      </c>
      <c r="D103" s="15" t="str">
        <f t="shared" si="13"/>
        <v>- It might help to show  inside a PC and show  where ROM can be  found (the difference in  size between a ROM chip  and RAM gives a weak  but visual clue to the  difference in memory  size.  
- The bench marking tests  could be informal, such  as recording the time  taken to load four  applications  simultaneously on a  machine with 512MB  and then on a machine  with 2GB with otherwise  equivalent hardware.   Check in advance that the results are indicative  of RAM size.</v>
      </c>
      <c r="E103" s="15" t="str">
        <f t="shared" si="14"/>
        <v xml:space="preserve">- </v>
      </c>
      <c r="F103" s="16"/>
    </row>
    <row r="104" spans="1:6" ht="273" x14ac:dyDescent="0.35">
      <c r="A104" s="19" t="s">
        <v>268</v>
      </c>
      <c r="B104" s="18"/>
      <c r="C104" s="15" t="str">
        <f t="shared" si="12"/>
        <v xml:space="preserve">- Refer back to the previous activity on the CPU  for the role that RAM plays in executing  instructions.  
- Explain the terms volatile and non-volatile and  ensure students realise why volatile RAM  cannot be the only memory in a functioning  computer system.  
- Explain the use of virtual memory to  overcome insufficient RAM and  data/instructions in non-contiguous, or  completely separate, data stores.  
- Students to act out how virtual memory works  in groups. </v>
      </c>
      <c r="D104" s="15" t="str">
        <f t="shared" si="13"/>
        <v xml:space="preserve">- </v>
      </c>
      <c r="E104" s="15" t="str">
        <f t="shared" si="14"/>
        <v xml:space="preserve">- </v>
      </c>
      <c r="F104" s="16"/>
    </row>
    <row r="105" spans="1:6" ht="399" x14ac:dyDescent="0.35">
      <c r="A105" s="19" t="s">
        <v>342</v>
      </c>
      <c r="B105" s="18"/>
      <c r="C105" s="15" t="str">
        <f t="shared" si="12"/>
        <v xml:space="preserve">- Simulate the function of optical drives by  getting students to hold up a sequence of  mirrored paper and black paper.  With the  lights out shine a torch at the paper and  reflect it on to the ceiling.  Work along the line  in time to ‘read’ the bits from the ceiling.  
- In a similar fashion to the above, simulate  magnetic storage by getting students to  arrange a series of small magnets in a random  north-south alignment, suspend another light  weight magnet by string and pass it over each  of the underlying magnet, reading off the bit  interpretation as they go.  
- Alternatively, and possibly in addition to the  above, show one of the many online videos  showing how optical and magnetic storage media function such as  http://www.youtube.com/watch?v=f3BNHhfT svk </v>
      </c>
      <c r="D105" s="15" t="str">
        <f t="shared" si="13"/>
        <v xml:space="preserve">- </v>
      </c>
      <c r="E105" s="15" t="str">
        <f t="shared" si="14"/>
        <v xml:space="preserve">- </v>
      </c>
      <c r="F105" s="16"/>
    </row>
    <row r="106" spans="1:6" ht="189" x14ac:dyDescent="0.35">
      <c r="A106" s="19" t="s">
        <v>343</v>
      </c>
      <c r="B106" s="18"/>
      <c r="C106" s="15" t="str">
        <f t="shared" si="12"/>
        <v xml:space="preserve">- Investigate solid state media and compare  read and write speeds (at a basic level) with  typical optical and magnetic media.  
- The above could be shown by using a program  that accesses the drives directly and  saves/reads in the same large file, keeping  time as it does so.  Students could adapt this  program to provide their own values for  read/write speeds. </v>
      </c>
      <c r="D106" s="15" t="str">
        <f t="shared" si="13"/>
        <v>- This would require a  prewritten program that  accesses known drives  on the system.  The  program could use a  timer to indicate transfer  speeds to and from  these devices.</v>
      </c>
      <c r="E106" s="15" t="str">
        <f t="shared" si="14"/>
        <v xml:space="preserve">- </v>
      </c>
      <c r="F106" s="16"/>
    </row>
    <row r="107" spans="1:6" ht="210" x14ac:dyDescent="0.35">
      <c r="A107" s="19" t="s">
        <v>276</v>
      </c>
      <c r="B107" s="18"/>
      <c r="C107" s="15" t="str">
        <f t="shared" si="12"/>
        <v xml:space="preserve">- Categorise 20 commonly found IO devices into  input, output or both depending on their  function.  
- Investigate the use of novel input and output  devices in the entertainment and mobile  industries.  Include reference to concept  devices and discuss how these could  fundamentally change our daily relationship  with computer systems (including the  ubiquitous use of smart phones). </v>
      </c>
      <c r="D107" s="15" t="str">
        <f t="shared" si="13"/>
        <v>- Students could discuss  their own use of games  and mobile devices and  also access plenty of the  concept videos available  from companies to  discuss the future of our  relationship with these  systems.</v>
      </c>
      <c r="E107" s="15" t="str">
        <f t="shared" si="14"/>
        <v xml:space="preserve">- </v>
      </c>
      <c r="F107" s="16"/>
    </row>
    <row r="108" spans="1:6" ht="231" x14ac:dyDescent="0.35">
      <c r="A108" s="19" t="s">
        <v>278</v>
      </c>
      <c r="B108" s="18"/>
      <c r="C108" s="15" t="str">
        <f t="shared" si="12"/>
        <v>- Give students a set of balancing scales and 10  identically sealed containers each with a  different weight.  Ask students to arrange the  containers in weight order, keeping a record  of how many times they use the scales.   Students should try and formalise their  approach using flowcharts or pseudocode.  
- Explain that algorithms are terminating  solutions to computational problems such as  ordering an array or finding an element in a  sorted list.</v>
      </c>
      <c r="D108" s="15" t="str">
        <f t="shared" si="13"/>
        <v>- Old film cartridge  containers filled with 1p  coins work well for this  exercise, they can also  be labelled with a code  on their underside to  reveal their weight</v>
      </c>
      <c r="E108" s="15" t="str">
        <f t="shared" si="14"/>
        <v xml:space="preserve">- Students should realise  that they have used and  developed many  algorithms in this course  already. </v>
      </c>
      <c r="F108" s="16"/>
    </row>
    <row r="109" spans="1:6" ht="189" x14ac:dyDescent="0.35">
      <c r="A109" s="19" t="s">
        <v>345</v>
      </c>
      <c r="B109" s="18"/>
      <c r="C109" s="15" t="str">
        <f t="shared" si="12"/>
        <v>- Ask students to encode their sorting algorithm  and run bench mark tests on them using  random number generation to give a measure  of their efficiency.  
- Alternatively, provide students with some  simple algorithms in pseudocode and  flowcharts and ask them to work out their  meaning without translating them to a  programming language.</v>
      </c>
      <c r="D109" s="15" t="str">
        <f t="shared" si="13"/>
        <v xml:space="preserve">- Numerical algorithms  are often the simplest to  use in this case as their  meaning is relatively  easy to work out (e.g.  find the highest, get the  average and so on). </v>
      </c>
      <c r="E109" s="15" t="str">
        <f t="shared" si="14"/>
        <v xml:space="preserve">- Students are required to  interpret the meaning of  simple algorithms and  also to correct deliberate  mistakes when given the  intended meaning. </v>
      </c>
      <c r="F109" s="16"/>
    </row>
    <row r="110" spans="1:6" x14ac:dyDescent="0.35">
      <c r="A110" s="19" t="s">
        <v>384</v>
      </c>
      <c r="B110" s="18"/>
      <c r="C110" s="15" t="str">
        <f t="shared" si="12"/>
        <v/>
      </c>
      <c r="D110" s="15" t="str">
        <f t="shared" si="13"/>
        <v/>
      </c>
      <c r="E110" s="15" t="str">
        <f t="shared" si="14"/>
        <v/>
      </c>
      <c r="F110" s="16"/>
    </row>
    <row r="111" spans="1:6" ht="294" x14ac:dyDescent="0.35">
      <c r="A111" s="19" t="s">
        <v>347</v>
      </c>
      <c r="B111" s="18"/>
      <c r="C111" s="15" t="str">
        <f t="shared" si="12"/>
        <v>- Use route tracing software to analyse the  route an HTTP request takes to a web server;  all students should repeat the request to see if  the routes are all identical.  
- Illustrate HTTP in a simplified way to show  how the handshaking process works.  
- Ask a school technician to show the servers  running at a school and the jobs that the  different servers perform.  
- Before the lesson set up a web server in the  class room using an old computer and show  students how access its web files over the  local network.  Illustrate the handshaking  protocol with basic reference to HTTP.</v>
      </c>
      <c r="D111" s="15" t="str">
        <f t="shared" si="13"/>
        <v xml:space="preserve">- Most operating systems  (including Microsoft  Windows) have the  ability to trace packages  using route tracing  command line tools.   Check beforehand that  students have the  necessary permissions to  access these tools.  
- The web server may be  useful later if the  students are going to  complete the web based  project for their  controlled assessment. </v>
      </c>
      <c r="E111" s="15" t="str">
        <f t="shared" si="14"/>
        <v xml:space="preserve">- </v>
      </c>
      <c r="F111" s="16"/>
    </row>
    <row r="112" spans="1:6" ht="192.75" x14ac:dyDescent="0.35">
      <c r="A112" s="19" t="s">
        <v>348</v>
      </c>
      <c r="B112" s="18"/>
      <c r="C112" s="15" t="str">
        <f t="shared" si="12"/>
        <v>- Provide students with HTML files including  forms that require user input.  
- Students explore the use of HTML forms and  customise the templates they have been  given.</v>
      </c>
      <c r="D112" s="15" t="str">
        <f t="shared" si="13"/>
        <v>- This assumes some  familiarity with  HTML/CSS – if students  are new to HTML/CSS  then use an online  tutorial (such as  W3Schools) to cover the  basics.</v>
      </c>
      <c r="E112" s="15" t="str">
        <f t="shared" si="14"/>
        <v xml:space="preserve">- </v>
      </c>
      <c r="F112" s="16"/>
    </row>
    <row r="113" spans="1:6" ht="192.75" x14ac:dyDescent="0.35">
      <c r="A113" s="19" t="s">
        <v>349</v>
      </c>
      <c r="B113" s="18"/>
      <c r="C113" s="15" t="str">
        <f t="shared" si="12"/>
        <v xml:space="preserve">- Give students examples of JavaScript and get  students to validate input and alter the  HTML/CSS if the input is invalid. </v>
      </c>
      <c r="D113" s="15" t="str">
        <f t="shared" si="13"/>
        <v xml:space="preserve">- JavaScript is so universal  as the language of client- side scripting that it  makes sense to introduce it in this  context even if students  haven’t had any previous  experience of it.   Codecademy.com  provides an excellent  interactive tutorial  approach to learning the  basics of JavaScript. </v>
      </c>
      <c r="E113" s="15" t="str">
        <f t="shared" si="14"/>
        <v xml:space="preserve">- </v>
      </c>
      <c r="F113" s="16"/>
    </row>
    <row r="114" spans="1:6" ht="192.75" x14ac:dyDescent="0.35">
      <c r="A114" s="19" t="s">
        <v>350</v>
      </c>
      <c r="B114" s="18"/>
      <c r="C114" s="15" t="str">
        <f t="shared" si="12"/>
        <v xml:space="preserve">- Further practice on user validation.  
- Explain the concept of robustness and how  validating user input is a basic but essential  form of helping to ensure programs maintain  correct performance. </v>
      </c>
      <c r="D114" s="15" t="str">
        <f t="shared" si="13"/>
        <v xml:space="preserve">- Extend the examples  from the previous two  lessons and encourage  students to test their  input fields with out of  range data, missing data  or incorrectly typed data  to ensure they are as  robust as possible. </v>
      </c>
      <c r="E114" s="15" t="str">
        <f t="shared" si="14"/>
        <v xml:space="preserve">- You could build on the  concept of robustness  during the next extended  homework which will  involve user input  through to database  interrogation. </v>
      </c>
      <c r="F114" s="16"/>
    </row>
    <row r="115" spans="1:6" ht="82.5" x14ac:dyDescent="0.35">
      <c r="A115" s="19" t="s">
        <v>252</v>
      </c>
      <c r="B115" s="18"/>
      <c r="C115" s="15" t="str">
        <f t="shared" si="12"/>
        <v/>
      </c>
      <c r="D115" s="15" t="str">
        <f t="shared" si="13"/>
        <v/>
      </c>
      <c r="E115" s="15" t="str">
        <f t="shared" si="14"/>
        <v/>
      </c>
      <c r="F115" s="16"/>
    </row>
    <row r="116" spans="1:6" ht="185.25" x14ac:dyDescent="0.35">
      <c r="A116" s="19" t="s">
        <v>352</v>
      </c>
      <c r="B116" s="18"/>
      <c r="C116" s="15" t="str">
        <f t="shared" si="12"/>
        <v xml:space="preserve">- Provide students with the HTML/CSS  framework for them to work in and an empty  external SQL database and give them a brief.  
- Encourage an iterative approach to developing  a dynamic website that includes unit testing  throughout. </v>
      </c>
      <c r="D116" s="15" t="str">
        <f t="shared" si="13"/>
        <v xml:space="preserve">- The final suggested  extended homework task  builds on the previous  work on SQL databases  and client and server  side programming.   Students could be given  a brief and an HTML/CSS  framework (the  specimen controlled  assessment materials  are ideal). </v>
      </c>
      <c r="E116" s="15" t="str">
        <f t="shared" si="14"/>
        <v xml:space="preserve">- </v>
      </c>
      <c r="F116" s="16"/>
    </row>
    <row r="117" spans="1:6" ht="23.25" x14ac:dyDescent="0.25">
      <c r="A117" s="50" t="s">
        <v>359</v>
      </c>
      <c r="B117" s="51"/>
      <c r="C117" s="51"/>
      <c r="D117" s="51"/>
      <c r="E117" s="51"/>
      <c r="F117" s="52"/>
    </row>
    <row r="118" spans="1:6" ht="53.25" x14ac:dyDescent="0.35">
      <c r="A118" s="21" t="s">
        <v>327</v>
      </c>
      <c r="B118" s="18"/>
      <c r="C118" s="15">
        <f t="shared" ref="C118:C139" si="15">IFERROR(VLOOKUP($A118,Scheme_Lessons,5,),"")</f>
        <v>0</v>
      </c>
      <c r="D118" s="15">
        <f t="shared" ref="D118:D139" si="16">IFERROR(VLOOKUP($A118,Scheme_Lessons,6,),"")</f>
        <v>0</v>
      </c>
      <c r="E118" s="15">
        <f t="shared" ref="E118:E139" si="17">IFERROR(VLOOKUP($A118,Scheme_Lessons,7,),"")</f>
        <v>0</v>
      </c>
      <c r="F118" s="16"/>
    </row>
    <row r="119" spans="1:6" ht="53.25" x14ac:dyDescent="0.35">
      <c r="A119" s="21" t="s">
        <v>328</v>
      </c>
      <c r="B119" s="18"/>
      <c r="C119" s="15">
        <f t="shared" si="15"/>
        <v>0</v>
      </c>
      <c r="D119" s="15">
        <f t="shared" si="16"/>
        <v>0</v>
      </c>
      <c r="E119" s="15">
        <f t="shared" si="17"/>
        <v>0</v>
      </c>
      <c r="F119" s="16"/>
    </row>
    <row r="120" spans="1:6" ht="53.25" x14ac:dyDescent="0.35">
      <c r="A120" s="21" t="s">
        <v>329</v>
      </c>
      <c r="B120" s="18"/>
      <c r="C120" s="15">
        <f t="shared" si="15"/>
        <v>0</v>
      </c>
      <c r="D120" s="15">
        <f t="shared" si="16"/>
        <v>0</v>
      </c>
      <c r="E120" s="15">
        <f t="shared" si="17"/>
        <v>0</v>
      </c>
      <c r="F120" s="16"/>
    </row>
    <row r="121" spans="1:6" ht="53.25" x14ac:dyDescent="0.35">
      <c r="A121" s="21" t="s">
        <v>330</v>
      </c>
      <c r="B121" s="18"/>
      <c r="C121" s="15">
        <f t="shared" si="15"/>
        <v>0</v>
      </c>
      <c r="D121" s="15">
        <f t="shared" si="16"/>
        <v>0</v>
      </c>
      <c r="E121" s="15">
        <f t="shared" si="17"/>
        <v>0</v>
      </c>
      <c r="F121" s="16"/>
    </row>
    <row r="122" spans="1:6" ht="53.25" x14ac:dyDescent="0.35">
      <c r="A122" s="21" t="s">
        <v>331</v>
      </c>
      <c r="B122" s="18"/>
      <c r="C122" s="15">
        <f t="shared" si="15"/>
        <v>0</v>
      </c>
      <c r="D122" s="15">
        <f t="shared" si="16"/>
        <v>0</v>
      </c>
      <c r="E122" s="15">
        <f t="shared" si="17"/>
        <v>0</v>
      </c>
      <c r="F122" s="16"/>
    </row>
    <row r="123" spans="1:6" ht="53.25" x14ac:dyDescent="0.35">
      <c r="A123" s="21" t="s">
        <v>332</v>
      </c>
      <c r="B123" s="18"/>
      <c r="C123" s="15">
        <f t="shared" si="15"/>
        <v>0</v>
      </c>
      <c r="D123" s="15">
        <f t="shared" si="16"/>
        <v>0</v>
      </c>
      <c r="E123" s="15">
        <f t="shared" si="17"/>
        <v>0</v>
      </c>
      <c r="F123" s="16"/>
    </row>
    <row r="124" spans="1:6" ht="53.25" x14ac:dyDescent="0.35">
      <c r="A124" s="21" t="s">
        <v>333</v>
      </c>
      <c r="B124" s="18"/>
      <c r="C124" s="15">
        <f t="shared" si="15"/>
        <v>0</v>
      </c>
      <c r="D124" s="15">
        <f t="shared" si="16"/>
        <v>0</v>
      </c>
      <c r="E124" s="15">
        <f t="shared" si="17"/>
        <v>0</v>
      </c>
      <c r="F124" s="16"/>
    </row>
    <row r="125" spans="1:6" ht="53.25" x14ac:dyDescent="0.35">
      <c r="A125" s="21" t="s">
        <v>334</v>
      </c>
      <c r="B125" s="18"/>
      <c r="C125" s="15">
        <f t="shared" si="15"/>
        <v>0</v>
      </c>
      <c r="D125" s="15">
        <f t="shared" si="16"/>
        <v>0</v>
      </c>
      <c r="E125" s="15">
        <f t="shared" si="17"/>
        <v>0</v>
      </c>
      <c r="F125" s="16"/>
    </row>
    <row r="126" spans="1:6" ht="53.25" x14ac:dyDescent="0.35">
      <c r="A126" s="21" t="s">
        <v>335</v>
      </c>
      <c r="B126" s="18"/>
      <c r="C126" s="15">
        <f t="shared" si="15"/>
        <v>0</v>
      </c>
      <c r="D126" s="15">
        <f t="shared" si="16"/>
        <v>0</v>
      </c>
      <c r="E126" s="15">
        <f t="shared" si="17"/>
        <v>0</v>
      </c>
      <c r="F126" s="16"/>
    </row>
    <row r="127" spans="1:6" ht="61.5" x14ac:dyDescent="0.35">
      <c r="A127" s="21" t="s">
        <v>336</v>
      </c>
      <c r="B127" s="18"/>
      <c r="C127" s="15">
        <f t="shared" si="15"/>
        <v>0</v>
      </c>
      <c r="D127" s="15">
        <f t="shared" si="16"/>
        <v>0</v>
      </c>
      <c r="E127" s="15" t="s">
        <v>370</v>
      </c>
      <c r="F127" s="16"/>
    </row>
    <row r="128" spans="1:6" ht="61.5" x14ac:dyDescent="0.35">
      <c r="A128" s="21" t="s">
        <v>337</v>
      </c>
      <c r="B128" s="18"/>
      <c r="C128" s="15">
        <f t="shared" si="15"/>
        <v>0</v>
      </c>
      <c r="D128" s="15">
        <f t="shared" si="16"/>
        <v>0</v>
      </c>
      <c r="E128" s="15">
        <f t="shared" si="17"/>
        <v>0</v>
      </c>
      <c r="F128" s="16"/>
    </row>
    <row r="129" spans="1:6" ht="61.5" x14ac:dyDescent="0.35">
      <c r="A129" s="21" t="s">
        <v>315</v>
      </c>
      <c r="B129" s="18"/>
      <c r="C129" s="15">
        <f t="shared" si="15"/>
        <v>0</v>
      </c>
      <c r="D129" s="15">
        <f t="shared" si="16"/>
        <v>0</v>
      </c>
      <c r="E129" s="15">
        <f t="shared" si="17"/>
        <v>0</v>
      </c>
      <c r="F129" s="16"/>
    </row>
    <row r="130" spans="1:6" ht="61.5" x14ac:dyDescent="0.35">
      <c r="A130" s="21" t="s">
        <v>316</v>
      </c>
      <c r="B130" s="18"/>
      <c r="C130" s="15">
        <f t="shared" si="15"/>
        <v>0</v>
      </c>
      <c r="D130" s="15">
        <f t="shared" si="16"/>
        <v>0</v>
      </c>
      <c r="E130" s="15">
        <f t="shared" si="17"/>
        <v>0</v>
      </c>
      <c r="F130" s="16"/>
    </row>
    <row r="131" spans="1:6" ht="61.5" x14ac:dyDescent="0.35">
      <c r="A131" s="21" t="s">
        <v>317</v>
      </c>
      <c r="B131" s="18"/>
      <c r="C131" s="15">
        <f t="shared" si="15"/>
        <v>0</v>
      </c>
      <c r="D131" s="15">
        <f t="shared" si="16"/>
        <v>0</v>
      </c>
      <c r="E131" s="15">
        <f t="shared" si="17"/>
        <v>0</v>
      </c>
      <c r="F131" s="16"/>
    </row>
    <row r="132" spans="1:6" ht="61.5" x14ac:dyDescent="0.35">
      <c r="A132" s="21" t="s">
        <v>318</v>
      </c>
      <c r="B132" s="18"/>
      <c r="C132" s="15">
        <f t="shared" si="15"/>
        <v>0</v>
      </c>
      <c r="D132" s="15">
        <f t="shared" si="16"/>
        <v>0</v>
      </c>
      <c r="E132" s="15">
        <f t="shared" si="17"/>
        <v>0</v>
      </c>
      <c r="F132" s="16"/>
    </row>
    <row r="133" spans="1:6" x14ac:dyDescent="0.35">
      <c r="A133" s="21"/>
      <c r="B133" s="18"/>
      <c r="C133" s="15" t="str">
        <f t="shared" si="15"/>
        <v/>
      </c>
      <c r="D133" s="15" t="str">
        <f t="shared" si="16"/>
        <v/>
      </c>
      <c r="E133" s="15" t="str">
        <f t="shared" si="17"/>
        <v/>
      </c>
      <c r="F133" s="16"/>
    </row>
    <row r="134" spans="1:6" ht="23.25" x14ac:dyDescent="0.25">
      <c r="A134" s="50" t="s">
        <v>360</v>
      </c>
      <c r="B134" s="51"/>
      <c r="C134" s="51"/>
      <c r="D134" s="51"/>
      <c r="E134" s="51"/>
      <c r="F134" s="52"/>
    </row>
    <row r="135" spans="1:6" ht="60.75" x14ac:dyDescent="0.35">
      <c r="A135" s="21" t="s">
        <v>319</v>
      </c>
      <c r="B135" s="18"/>
      <c r="C135" s="15">
        <f t="shared" si="15"/>
        <v>0</v>
      </c>
      <c r="D135" s="15">
        <f t="shared" si="16"/>
        <v>0</v>
      </c>
      <c r="E135" s="15">
        <f t="shared" si="17"/>
        <v>0</v>
      </c>
      <c r="F135" s="16"/>
    </row>
    <row r="136" spans="1:6" ht="60.75" x14ac:dyDescent="0.35">
      <c r="A136" s="21" t="s">
        <v>320</v>
      </c>
      <c r="B136" s="18"/>
      <c r="C136" s="15">
        <f t="shared" si="15"/>
        <v>0</v>
      </c>
      <c r="D136" s="15">
        <f t="shared" si="16"/>
        <v>0</v>
      </c>
      <c r="E136" s="15">
        <f t="shared" si="17"/>
        <v>0</v>
      </c>
      <c r="F136" s="16"/>
    </row>
    <row r="137" spans="1:6" ht="60.75" x14ac:dyDescent="0.35">
      <c r="A137" s="21" t="s">
        <v>321</v>
      </c>
      <c r="B137" s="18"/>
      <c r="C137" s="15">
        <f t="shared" si="15"/>
        <v>0</v>
      </c>
      <c r="D137" s="15">
        <f t="shared" si="16"/>
        <v>0</v>
      </c>
      <c r="E137" s="15">
        <f t="shared" si="17"/>
        <v>0</v>
      </c>
      <c r="F137" s="16"/>
    </row>
    <row r="138" spans="1:6" ht="60.75" x14ac:dyDescent="0.35">
      <c r="A138" s="21" t="s">
        <v>322</v>
      </c>
      <c r="B138" s="18"/>
      <c r="C138" s="15">
        <f t="shared" si="15"/>
        <v>0</v>
      </c>
      <c r="D138" s="15">
        <f t="shared" si="16"/>
        <v>0</v>
      </c>
      <c r="E138" s="15">
        <f t="shared" si="17"/>
        <v>0</v>
      </c>
      <c r="F138" s="16"/>
    </row>
    <row r="139" spans="1:6" ht="60.75" x14ac:dyDescent="0.35">
      <c r="A139" s="21" t="s">
        <v>323</v>
      </c>
      <c r="B139" s="18"/>
      <c r="C139" s="15">
        <f t="shared" si="15"/>
        <v>0</v>
      </c>
      <c r="D139" s="15">
        <f t="shared" si="16"/>
        <v>0</v>
      </c>
      <c r="E139" s="15">
        <f t="shared" si="17"/>
        <v>0</v>
      </c>
      <c r="F139" s="16"/>
    </row>
    <row r="140" spans="1:6" ht="63" x14ac:dyDescent="0.35">
      <c r="A140" s="21" t="s">
        <v>324</v>
      </c>
      <c r="B140" s="18"/>
      <c r="C140" s="15">
        <f t="shared" ref="C140:C161" si="18">IFERROR(VLOOKUP($A140,Scheme_Lessons,5,),"")</f>
        <v>0</v>
      </c>
      <c r="D140" s="15">
        <f t="shared" ref="D140:D161" si="19">IFERROR(VLOOKUP($A140,Scheme_Lessons,6,),"")</f>
        <v>0</v>
      </c>
      <c r="E140" s="15" t="s">
        <v>365</v>
      </c>
      <c r="F140" s="16"/>
    </row>
    <row r="141" spans="1:6" ht="63" x14ac:dyDescent="0.35">
      <c r="A141" s="21" t="s">
        <v>325</v>
      </c>
      <c r="B141" s="18"/>
      <c r="C141" s="15">
        <f t="shared" si="18"/>
        <v>0</v>
      </c>
      <c r="D141" s="15">
        <f t="shared" si="19"/>
        <v>0</v>
      </c>
      <c r="E141" s="15" t="s">
        <v>367</v>
      </c>
      <c r="F141" s="16"/>
    </row>
    <row r="142" spans="1:6" x14ac:dyDescent="0.35">
      <c r="A142" s="23"/>
      <c r="B142" s="18"/>
      <c r="C142" s="15" t="s">
        <v>369</v>
      </c>
      <c r="D142" s="15" t="str">
        <f t="shared" si="19"/>
        <v/>
      </c>
      <c r="E142" s="15" t="str">
        <f t="shared" ref="E142:E161" si="20">IFERROR(VLOOKUP($A142,Scheme_Lessons,7,),"")</f>
        <v/>
      </c>
      <c r="F142" s="16"/>
    </row>
    <row r="143" spans="1:6" x14ac:dyDescent="0.35">
      <c r="A143" s="23"/>
      <c r="B143" s="18"/>
      <c r="C143" s="15" t="str">
        <f t="shared" si="18"/>
        <v/>
      </c>
      <c r="D143" s="15" t="str">
        <f t="shared" si="19"/>
        <v/>
      </c>
      <c r="E143" s="15" t="str">
        <f t="shared" si="20"/>
        <v/>
      </c>
      <c r="F143" s="16"/>
    </row>
    <row r="144" spans="1:6" ht="60.75" x14ac:dyDescent="0.35">
      <c r="A144" s="21" t="s">
        <v>326</v>
      </c>
      <c r="B144" s="18"/>
      <c r="C144" s="15">
        <f t="shared" si="18"/>
        <v>0</v>
      </c>
      <c r="D144" s="15">
        <f t="shared" si="19"/>
        <v>0</v>
      </c>
      <c r="E144" s="15" t="s">
        <v>366</v>
      </c>
      <c r="F144" s="16"/>
    </row>
    <row r="145" spans="1:6" ht="60.75" x14ac:dyDescent="0.35">
      <c r="A145" s="21" t="s">
        <v>314</v>
      </c>
      <c r="B145" s="18"/>
      <c r="C145" s="15">
        <f t="shared" si="18"/>
        <v>0</v>
      </c>
      <c r="D145" s="15">
        <f t="shared" si="19"/>
        <v>0</v>
      </c>
      <c r="E145" s="15">
        <f t="shared" ref="E145" si="21">IFERROR(VLOOKUP($A145,Scheme_Lessons,7,),"")</f>
        <v>0</v>
      </c>
      <c r="F145" s="16"/>
    </row>
    <row r="146" spans="1:6" ht="63" x14ac:dyDescent="0.35">
      <c r="A146" s="21" t="s">
        <v>313</v>
      </c>
      <c r="B146" s="18"/>
      <c r="C146" s="15">
        <f t="shared" si="18"/>
        <v>0</v>
      </c>
      <c r="D146" s="15">
        <f t="shared" si="19"/>
        <v>0</v>
      </c>
      <c r="E146" s="15" t="s">
        <v>368</v>
      </c>
      <c r="F146" s="16"/>
    </row>
    <row r="147" spans="1:6" ht="294" x14ac:dyDescent="0.35">
      <c r="A147" s="18" t="s">
        <v>356</v>
      </c>
      <c r="B147" s="18"/>
      <c r="C147" s="15" t="str">
        <f t="shared" si="18"/>
        <v xml:space="preserve">- Introduce the concepts of safety critical and  mission critical software and ask students to  compile of list of such software.  
- Use a current issue in computing that requires  a significant amount of hardware and  processing, an example might be the plan to  hold a national database on every Internet  users’ emails and web browsing history or the  use of biometric checking at the UK border.  
- Discuss the hardware and processing  necessary to support such as system.  
- Further discuss the need for reliability and  robustness by discussing the implications for  users if errors appeared in this system. </v>
      </c>
      <c r="D147" s="15" t="str">
        <f t="shared" si="19"/>
        <v xml:space="preserve">- Scanning journalistic  articles prior to this  lesson will help inform  the topic. </v>
      </c>
      <c r="E147" s="15" t="str">
        <f t="shared" si="20"/>
        <v xml:space="preserve">- </v>
      </c>
      <c r="F147" s="16"/>
    </row>
    <row r="148" spans="1:6" ht="240" x14ac:dyDescent="0.35">
      <c r="A148" s="18" t="s">
        <v>275</v>
      </c>
      <c r="B148" s="18"/>
      <c r="C148" s="15" t="str">
        <f t="shared" si="18"/>
        <v xml:space="preserve">- Give a brief introduction to the history of GPS  and its modern civilian use.  
- Students to critically discuss the reliance on  GPS on some areas civilian life and the  potential consequences if this signal was to be  turned off. </v>
      </c>
      <c r="D148" s="15" t="str">
        <f t="shared" si="19"/>
        <v>- Encourage students to  form evaluative  judgements on the  impact of GPS and any  related issues.</v>
      </c>
      <c r="E148" s="15" t="str">
        <f t="shared" si="20"/>
        <v xml:space="preserve">- </v>
      </c>
      <c r="F148" s="16"/>
    </row>
    <row r="149" spans="1:6" x14ac:dyDescent="0.35">
      <c r="A149" s="19"/>
      <c r="B149" s="18"/>
      <c r="C149" s="15" t="str">
        <f t="shared" si="18"/>
        <v/>
      </c>
      <c r="D149" s="15" t="str">
        <f t="shared" si="19"/>
        <v/>
      </c>
      <c r="E149" s="15" t="str">
        <f t="shared" si="20"/>
        <v/>
      </c>
      <c r="F149" s="16"/>
    </row>
    <row r="150" spans="1:6" ht="23.25" x14ac:dyDescent="0.25">
      <c r="A150" s="50" t="s">
        <v>361</v>
      </c>
      <c r="B150" s="51"/>
      <c r="C150" s="51"/>
      <c r="D150" s="51"/>
      <c r="E150" s="51"/>
      <c r="F150" s="52"/>
    </row>
    <row r="151" spans="1:6" ht="273" x14ac:dyDescent="0.35">
      <c r="A151" s="18" t="s">
        <v>261</v>
      </c>
      <c r="B151" s="18"/>
      <c r="C151" s="15" t="str">
        <f t="shared" si="18"/>
        <v>- Ask students to think of all the characters they  would like to encode and map each one to a  number.  
- Look for similarities in the encodings (such as  consecutive numbering through the alphabet).   Examine what characters other than the  alphanumeric ones were encoded.  Ensure  students see white space as characters.  
- Introduce ASCII and show how it can be  programmed directly (possibly using integer  values as characters) directly in the language.  
- Discuss the limitations of using ASCII in  modern (global) computing.</v>
      </c>
      <c r="D151" s="15" t="str">
        <f t="shared" si="19"/>
        <v xml:space="preserve">- Provide students with an  online ASCII  http:/www.asciitable.co m/  
- It may help to illustrate  the last point by loading  web pages written using  a non-Latin alphabet,  such as  http:/www.welcome2jap an.cn/ </v>
      </c>
      <c r="E151" s="15" t="str">
        <f t="shared" si="20"/>
        <v>- Unicode is not on the  specification although it  might be useful to  present it as an  alternative encoding  when discussing the  limitations of ASCII.</v>
      </c>
      <c r="F151" s="16"/>
    </row>
    <row r="152" spans="1:6" ht="189" x14ac:dyDescent="0.35">
      <c r="A152" s="18" t="s">
        <v>262</v>
      </c>
      <c r="B152" s="18"/>
      <c r="C152" s="15" t="str">
        <f t="shared" si="18"/>
        <v>- If possible play an LP record through analogue  equipment and represent a small example of  this music as a continuous graph (time against  frequency).  
- Discuss ways this music could be digitised.  
- Students investigate sample rate and bit  depth.  
- Exhibit the same digital music encoding at  different sample rates and bit depths.</v>
      </c>
      <c r="D152" s="15" t="str">
        <f t="shared" si="19"/>
        <v xml:space="preserve">- Consult the physics  department for any  available resources.  
- Simple audio software  such as Audacity can be  used to encode music at  different sample rates  and bit depths although  the difference may not  be perceptible. </v>
      </c>
      <c r="E152" s="15" t="str">
        <f t="shared" si="20"/>
        <v xml:space="preserve">- </v>
      </c>
      <c r="F152" s="16"/>
    </row>
    <row r="153" spans="1:6" ht="252" x14ac:dyDescent="0.35">
      <c r="A153" s="18" t="s">
        <v>263</v>
      </c>
      <c r="B153" s="18"/>
      <c r="C153" s="15" t="str">
        <f t="shared" si="18"/>
        <v>- Explore the in-built functions of the  programming language for using and  manipulating sound.  Before the lesson create paper versions of a  bitmap image using a grid, coloured squares of  paper and a key linking x and y coordinates  with the colour and set groups the task of  ‘regaining’ the image.  
- Discuss what meta-data needs to be known if  the bitmap is to be decoded.  
- Investigate the effects of resolution and colour  depth on the appearance and file size of an  image using digital graphics software.</v>
      </c>
      <c r="D153" s="15" t="str">
        <f t="shared" si="19"/>
        <v>- This will obviously vary  according to the  language.  Block images work best  for the bitmapped image  task – anything with a lot  of detail will likely not be  recognisable at the  resolution at which the  students will be working.  
- Images can be created  by opening an image in  an online photo editor  (Pixlr for example) and  changing the resolution  or canvas size.</v>
      </c>
      <c r="E153" s="15" t="str">
        <f t="shared" si="20"/>
        <v xml:space="preserve">- </v>
      </c>
      <c r="F153" s="16"/>
    </row>
    <row r="154" spans="1:6" ht="210" x14ac:dyDescent="0.35">
      <c r="A154" s="18" t="s">
        <v>264</v>
      </c>
      <c r="B154" s="18"/>
      <c r="C154" s="15" t="str">
        <f t="shared" si="18"/>
        <v xml:space="preserve">- Before the lesson create paper versions of a  bitmap image using a grid, coloured squares of  paper and a key linking x and y coordinates  with the colour and set groups the task of  ‘regaining’ the image.  
- Discuss what meta-data needs to be known if  the bitmap is to be decoded.  
- Investigate the effects of resolution and colour  depth on the appearance and file size of an  image using digital graphics software. </v>
      </c>
      <c r="D154" s="15" t="str">
        <f t="shared" si="19"/>
        <v xml:space="preserve">- Block images work best  for the bitmapped image  task – anything with a lot  of detail will likely not be  recognisable at the  resolution at which the  students will be working.  
- Images can be created  by opening an image in  an online photo editor  (Pixlr for example) and  changing the resolution  or canvas size. </v>
      </c>
      <c r="E154" s="15" t="str">
        <f t="shared" si="20"/>
        <v xml:space="preserve">- </v>
      </c>
      <c r="F154" s="16"/>
    </row>
    <row r="155" spans="1:6" ht="80.25" x14ac:dyDescent="0.35">
      <c r="A155" s="18" t="s">
        <v>239</v>
      </c>
      <c r="B155" s="18"/>
      <c r="C155" s="15" t="str">
        <f t="shared" si="18"/>
        <v/>
      </c>
      <c r="D155" s="15" t="str">
        <f t="shared" si="19"/>
        <v/>
      </c>
      <c r="E155" s="15" t="str">
        <f t="shared" si="20"/>
        <v/>
      </c>
      <c r="F155" s="16"/>
    </row>
    <row r="156" spans="1:6" ht="80.25" x14ac:dyDescent="0.35">
      <c r="A156" s="18" t="s">
        <v>257</v>
      </c>
      <c r="B156" s="18"/>
      <c r="C156" s="15" t="str">
        <f t="shared" si="18"/>
        <v/>
      </c>
      <c r="D156" s="15" t="str">
        <f t="shared" si="19"/>
        <v/>
      </c>
      <c r="E156" s="15" t="str">
        <f t="shared" si="20"/>
        <v/>
      </c>
      <c r="F156" s="16"/>
    </row>
    <row r="157" spans="1:6" ht="80.25" x14ac:dyDescent="0.35">
      <c r="A157" s="18" t="s">
        <v>269</v>
      </c>
      <c r="B157" s="18"/>
      <c r="C157" s="15" t="str">
        <f t="shared" si="18"/>
        <v/>
      </c>
      <c r="D157" s="15" t="str">
        <f t="shared" si="19"/>
        <v/>
      </c>
      <c r="E157" s="15" t="str">
        <f t="shared" si="20"/>
        <v/>
      </c>
      <c r="F157" s="16"/>
    </row>
    <row r="158" spans="1:6" ht="80.25" x14ac:dyDescent="0.35">
      <c r="A158" s="18" t="s">
        <v>270</v>
      </c>
      <c r="B158" s="18"/>
      <c r="C158" s="15" t="str">
        <f t="shared" si="18"/>
        <v/>
      </c>
      <c r="D158" s="15" t="str">
        <f t="shared" si="19"/>
        <v/>
      </c>
      <c r="E158" s="15" t="str">
        <f t="shared" si="20"/>
        <v/>
      </c>
      <c r="F158" s="16"/>
    </row>
    <row r="159" spans="1:6" ht="80.25" x14ac:dyDescent="0.35">
      <c r="A159" s="18" t="s">
        <v>271</v>
      </c>
      <c r="B159" s="18"/>
      <c r="C159" s="15" t="str">
        <f t="shared" si="18"/>
        <v/>
      </c>
      <c r="D159" s="15" t="str">
        <f t="shared" si="19"/>
        <v/>
      </c>
      <c r="E159" s="15" t="str">
        <f t="shared" si="20"/>
        <v/>
      </c>
      <c r="F159" s="16"/>
    </row>
    <row r="160" spans="1:6" ht="80.25" x14ac:dyDescent="0.35">
      <c r="A160" s="18" t="s">
        <v>272</v>
      </c>
      <c r="B160" s="18"/>
      <c r="C160" s="15" t="str">
        <f t="shared" si="18"/>
        <v/>
      </c>
      <c r="D160" s="15" t="str">
        <f t="shared" si="19"/>
        <v/>
      </c>
      <c r="E160" s="15" t="str">
        <f t="shared" si="20"/>
        <v/>
      </c>
      <c r="F160" s="16"/>
    </row>
    <row r="161" spans="1:6" ht="80.25" x14ac:dyDescent="0.35">
      <c r="A161" s="18" t="s">
        <v>273</v>
      </c>
      <c r="B161" s="18"/>
      <c r="C161" s="15" t="str">
        <f t="shared" si="18"/>
        <v/>
      </c>
      <c r="D161" s="15" t="str">
        <f t="shared" si="19"/>
        <v/>
      </c>
      <c r="E161" s="15" t="str">
        <f t="shared" si="20"/>
        <v/>
      </c>
      <c r="F161" s="16"/>
    </row>
    <row r="162" spans="1:6" ht="80.25" x14ac:dyDescent="0.35">
      <c r="A162" s="18" t="s">
        <v>338</v>
      </c>
      <c r="B162" s="18"/>
      <c r="C162" s="15" t="str">
        <f>IFERROR(VLOOKUP($A162,Scheme_Lessons,5,),"")</f>
        <v/>
      </c>
      <c r="D162" s="15" t="str">
        <f>IFERROR(VLOOKUP($A162,Scheme_Lessons,6,),"")</f>
        <v/>
      </c>
      <c r="E162" s="15" t="str">
        <f>IFERROR(VLOOKUP($A162,Scheme_Lessons,7,),"")</f>
        <v/>
      </c>
      <c r="F162" s="16"/>
    </row>
    <row r="163" spans="1:6" ht="80.25" x14ac:dyDescent="0.35">
      <c r="A163" s="18" t="s">
        <v>339</v>
      </c>
      <c r="B163" s="18"/>
      <c r="C163" s="15" t="str">
        <f>IFERROR(VLOOKUP($A163,Scheme_Lessons,5,),"")</f>
        <v/>
      </c>
      <c r="D163" s="15" t="str">
        <f>IFERROR(VLOOKUP($A163,Scheme_Lessons,6,),"")</f>
        <v/>
      </c>
      <c r="E163" s="15" t="str">
        <f>IFERROR(VLOOKUP($A163,Scheme_Lessons,7,),"")</f>
        <v/>
      </c>
      <c r="F163" s="16"/>
    </row>
    <row r="164" spans="1:6" ht="88.5" x14ac:dyDescent="0.35">
      <c r="A164" s="18" t="s">
        <v>340</v>
      </c>
      <c r="B164" s="18"/>
      <c r="C164" s="15" t="str">
        <f>IFERROR(VLOOKUP($A164,Scheme_Lessons,5,),"")</f>
        <v/>
      </c>
      <c r="D164" s="15" t="str">
        <f>IFERROR(VLOOKUP($A164,Scheme_Lessons,6,),"")</f>
        <v/>
      </c>
      <c r="E164" s="15" t="str">
        <f>IFERROR(VLOOKUP($A164,Scheme_Lessons,7,),"")</f>
        <v/>
      </c>
      <c r="F164" s="16"/>
    </row>
    <row r="165" spans="1:6" ht="88.5" x14ac:dyDescent="0.35">
      <c r="A165" s="18" t="s">
        <v>341</v>
      </c>
      <c r="B165" s="18"/>
      <c r="C165" s="15" t="str">
        <f>IFERROR(VLOOKUP($A165,Scheme_Lessons,5,),"")</f>
        <v/>
      </c>
      <c r="D165" s="15" t="str">
        <f>IFERROR(VLOOKUP($A165,Scheme_Lessons,6,),"")</f>
        <v/>
      </c>
      <c r="E165" s="15" t="str">
        <f>IFERROR(VLOOKUP($A165,Scheme_Lessons,7,),"")</f>
        <v/>
      </c>
      <c r="F165" s="16"/>
    </row>
  </sheetData>
  <mergeCells count="10">
    <mergeCell ref="A2:F2"/>
    <mergeCell ref="A19:F19"/>
    <mergeCell ref="A36:F36"/>
    <mergeCell ref="A52:F52"/>
    <mergeCell ref="A150:F150"/>
    <mergeCell ref="A69:F69"/>
    <mergeCell ref="A82:F82"/>
    <mergeCell ref="A100:F100"/>
    <mergeCell ref="A117:F117"/>
    <mergeCell ref="A134:F134"/>
  </mergeCells>
  <dataValidations count="1">
    <dataValidation type="list" allowBlank="1" showInputMessage="1" showErrorMessage="1" sqref="A3:A18 A20:A91 A93:A165">
      <formula1>Data_validation</formula1>
    </dataValidation>
  </dataValidations>
  <pageMargins left="0.23622047244094491" right="0.23622047244094491" top="0.74803149606299213" bottom="0.74803149606299213" header="0.31496062992125984" footer="0.31496062992125984"/>
  <pageSetup paperSize="9" scale="57" fitToHeight="0" orientation="landscape" r:id="rId1"/>
  <headerFooter>
    <oddHeader>&amp;L&amp;16&amp;D&amp;C&amp;16AQA GCSE Computer Science
Soham Village College&amp;R&amp;16Version 1</oddHeader>
    <oddFooter>&amp;CPage &amp;P of &amp;N</oddFooter>
  </headerFooter>
  <rowBreaks count="9" manualBreakCount="9">
    <brk id="18" max="16383" man="1"/>
    <brk id="35" max="5" man="1"/>
    <brk id="51" max="5" man="1"/>
    <brk id="68" max="5" man="1"/>
    <brk id="81" max="5" man="1"/>
    <brk id="99" max="5" man="1"/>
    <brk id="116" max="5" man="1"/>
    <brk id="133" max="5" man="1"/>
    <brk id="149"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Lessons</vt:lpstr>
      <vt:lpstr>Summary</vt:lpstr>
      <vt:lpstr>SOW</vt:lpstr>
      <vt:lpstr>SOW!Print_Area</vt:lpstr>
      <vt:lpstr>SOW!Print_Titles</vt:lpstr>
      <vt:lpstr>Scheme_Lessons</vt:lpstr>
      <vt:lpstr>Topics</vt:lpstr>
      <vt:lpstr>Topics_Remain</vt:lpstr>
      <vt:lpstr>Topics_Remain_No_Blanks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dc:creator>
  <cp:lastModifiedBy>Hannah</cp:lastModifiedBy>
  <cp:lastPrinted>2013-02-19T13:51:12Z</cp:lastPrinted>
  <dcterms:created xsi:type="dcterms:W3CDTF">2012-12-19T18:48:04Z</dcterms:created>
  <dcterms:modified xsi:type="dcterms:W3CDTF">2013-06-10T21:14:46Z</dcterms:modified>
</cp:coreProperties>
</file>