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Población" sheetId="2" r:id="rId5"/>
    <sheet state="visible" name="PIB_Per_Capita" sheetId="3" r:id="rId6"/>
    <sheet state="visible" name="FNZ" sheetId="4" r:id="rId7"/>
    <sheet state="visible" name="Educacion" sheetId="5" r:id="rId8"/>
    <sheet state="visible" name="Ejercicios" sheetId="6" r:id="rId9"/>
    <sheet state="visible" name="Variables" sheetId="7" r:id="rId10"/>
  </sheets>
  <definedNames>
    <definedName hidden="1" localSheetId="2" name="_xlnm._FilterDatabase">PIB_Per_Capita!$A$1:$E$401</definedName>
  </definedNames>
  <calcPr/>
  <extLst>
    <ext uri="GoogleSheetsCustomDataVersion1">
      <go:sheetsCustomData xmlns:go="http://customooxmlschemas.google.com/" r:id="rId11" roundtripDataSignature="AMtx7mg3alJc1wsA+yGAwEECHSNIysrCug=="/>
    </ext>
  </extLst>
</workbook>
</file>

<file path=xl/sharedStrings.xml><?xml version="1.0" encoding="utf-8"?>
<sst xmlns="http://schemas.openxmlformats.org/spreadsheetml/2006/main" count="8172" uniqueCount="120">
  <si>
    <t>Fuente</t>
  </si>
  <si>
    <t>databank.bancomundial.org</t>
  </si>
  <si>
    <t xml:space="preserve">Aclaración de Conceptos
</t>
  </si>
  <si>
    <t>Tasa de interés activa</t>
  </si>
  <si>
    <t>La tasa de interés activa es la que cobran los bancos por los préstamos a clientes de primera línea.</t>
  </si>
  <si>
    <t xml:space="preserve">Tasa de interés real </t>
  </si>
  <si>
    <t>La tasa de interés real es la tasa de interés activa ajustada por inflación según el deflactor del PIB.</t>
  </si>
  <si>
    <t>Tasa de interés real  = Tasa interés activa - inflación</t>
  </si>
  <si>
    <t>tiempo</t>
  </si>
  <si>
    <t>tiempo Code</t>
  </si>
  <si>
    <t>país Name</t>
  </si>
  <si>
    <t>país Code</t>
  </si>
  <si>
    <t>Tasa de natalidad, nacidos vivos en un año (por cada 1.000 personas) [SP.DYN.CBRT.IN]</t>
  </si>
  <si>
    <t>Población, total [SP.POP.TOTL]</t>
  </si>
  <si>
    <t>Proporción de sexos al nacer (mujeres cada 1000 hombres) [SP.POP.BRTH.MF]</t>
  </si>
  <si>
    <t>Población entre 0 y 14 años de edad (% del total) [SP.POP.0014.TO.ZS]</t>
  </si>
  <si>
    <t>Población entre 15 y 64 años de edad (% del total) [SP.POP.1564.TO.ZS]</t>
  </si>
  <si>
    <t>YR1969</t>
  </si>
  <si>
    <t>Chile</t>
  </si>
  <si>
    <t>CHL</t>
  </si>
  <si>
    <t>..</t>
  </si>
  <si>
    <t>Costa Rica</t>
  </si>
  <si>
    <t>CRI</t>
  </si>
  <si>
    <t>Venezuela</t>
  </si>
  <si>
    <t>VEN</t>
  </si>
  <si>
    <t>Perú</t>
  </si>
  <si>
    <t>PER</t>
  </si>
  <si>
    <t>México</t>
  </si>
  <si>
    <t>MEX</t>
  </si>
  <si>
    <t>Colombia</t>
  </si>
  <si>
    <t>COL</t>
  </si>
  <si>
    <t>Brasil</t>
  </si>
  <si>
    <t>BRA</t>
  </si>
  <si>
    <t>Argentina</t>
  </si>
  <si>
    <t>ARG</t>
  </si>
  <si>
    <t>YR1970</t>
  </si>
  <si>
    <t>YR1971</t>
  </si>
  <si>
    <t>YR1972</t>
  </si>
  <si>
    <t>YR1973</t>
  </si>
  <si>
    <t>YR1974</t>
  </si>
  <si>
    <t>YR1975</t>
  </si>
  <si>
    <t>YR1976</t>
  </si>
  <si>
    <t>YR1977</t>
  </si>
  <si>
    <t>YR1978</t>
  </si>
  <si>
    <t>YR1979</t>
  </si>
  <si>
    <t>YR1980</t>
  </si>
  <si>
    <t>YR1981</t>
  </si>
  <si>
    <t>YR1982</t>
  </si>
  <si>
    <t>YR1983</t>
  </si>
  <si>
    <t>YR1984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</si>
  <si>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</si>
  <si>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</si>
  <si>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</si>
  <si>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</si>
  <si>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</si>
  <si>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</si>
  <si>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</si>
  <si>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</si>
  <si>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</si>
  <si>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</si>
  <si>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</si>
  <si>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</si>
  <si>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</si>
  <si>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</si>
  <si>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</si>
  <si>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</si>
  <si>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</si>
  <si>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</si>
  <si>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</si>
  <si>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</si>
  <si>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</si>
  <si>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</si>
  <si>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</si>
  <si>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</si>
  <si>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</si>
  <si>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</si>
  <si>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</si>
  <si>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</si>
  <si>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</si>
  <si>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</si>
  <si>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</si>
  <si>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</si>
  <si>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</si>
  <si>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</si>
  <si>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Data from Database: Indicadores del desarrollo mundial</t>
  </si>
  <si>
    <t>Last Updated: 10/16/2019</t>
  </si>
  <si>
    <t>PIB per cápita (US$ a precios constantes de 2010) [NY.GDP.PCAP.KD]</t>
  </si>
  <si>
    <t>Tasa de interés real (%) [FR.INR.RINR]</t>
  </si>
  <si>
    <t>Tasa de interés activa (%) [FR.INR.LEND]</t>
  </si>
  <si>
    <t>Sucursales de bancos comerciales (por cada 100.000 adultos) [FB.CBK.BRCH.P5]</t>
  </si>
  <si>
    <t>Cajeros automáticos (por cada 100.000 adultos) [FB.ATM.TOTL.P5]</t>
  </si>
  <si>
    <t>Tasa de finalización de la educación de nivel primario, mujeres (% del grupo etario correspondiente) [SE.PRM.CMPT.FE.ZS]</t>
  </si>
  <si>
    <t>Tasa de finalización de la educación de nivel primario, total (% del grupo etario correspondiente) [SE.PRM.CMPT.ZS]</t>
  </si>
  <si>
    <t>Tasa de finalización de la educación de nivel primario, varones (% del grupo etario correspondiente) [SE.PRM.CMPT.MA.ZS]</t>
  </si>
  <si>
    <t>Tasa de alfabetización, mujeres adultas (% de mujeres de 15 años o más) [SE.ADT.LITR.FE.ZS]</t>
  </si>
  <si>
    <t>Tasa de alfabetización, total de adultos (% de personas de 15 años o más) [SE.ADT.LITR.ZS]</t>
  </si>
  <si>
    <t>Tasa de alfabetización, varones adultos (% de varones de 15 años o más) [SE.ADT.LITR.MA.ZS]</t>
  </si>
  <si>
    <t>Educación obligatoria, duración (años) [SE.COM.DURS]</t>
  </si>
  <si>
    <t>Perseverancia en la escuela hasta el quinto grado, total (% de la cohorte) [SE.PRM.PRS5.ZS]</t>
  </si>
  <si>
    <t>Transición a la escuela secundaria (%) [SE.SEC.PROG.ZS]</t>
  </si>
  <si>
    <t>Función UNIQUE</t>
  </si>
  <si>
    <t>Funcion Filter</t>
  </si>
  <si>
    <t>Funcion ImportRange</t>
  </si>
  <si>
    <t>Tabla</t>
  </si>
  <si>
    <t>Columna</t>
  </si>
  <si>
    <t>Tipo de Dato</t>
  </si>
  <si>
    <t>Tipo Adicional</t>
  </si>
  <si>
    <t>Metadata</t>
  </si>
  <si>
    <t>Población</t>
  </si>
  <si>
    <t>Date</t>
  </si>
  <si>
    <t>Año</t>
  </si>
  <si>
    <t>String</t>
  </si>
  <si>
    <t>Codigo Tiempo= YR+Año</t>
  </si>
  <si>
    <t>Codigo Pais 3 Letras</t>
  </si>
  <si>
    <t>Float</t>
  </si>
  <si>
    <t>PIB_Per_capita</t>
  </si>
  <si>
    <t>USD</t>
  </si>
  <si>
    <t>FNZ</t>
  </si>
  <si>
    <t>Educacion</t>
  </si>
  <si>
    <t>Integer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</si>
</sst>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theme="1"/>
      <name val="Arial"/>
    </font>
    <font>
      <u/>
      <sz val="10.0"/>
      <color rgb="FF0000FF"/>
      <name val="Arial"/>
    </font>
    <font>
      <b/>
      <sz val="11.0"/>
      <color theme="1"/>
      <name val="Helvetica Neue"/>
    </font>
    <font>
      <sz val="11.0"/>
      <color theme="1"/>
      <name val="Helvetica Neue"/>
    </font>
    <font>
      <sz val="10.0"/>
      <color rgb="FFFFFF00"/>
      <name val="Arial"/>
    </font>
    <font>
      <sz val="10.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3" numFmtId="0" xfId="0" applyBorder="1" applyFont="1"/>
    <xf borderId="2" fillId="0" fontId="4" numFmtId="0" xfId="0" applyBorder="1" applyFont="1"/>
    <xf borderId="0" fillId="0" fontId="4" numFmtId="0" xfId="0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1" numFmtId="0" xfId="0" applyFont="1"/>
    <xf borderId="0" fillId="2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0" numFmtId="0" xfId="0" applyFont="1"/>
    <xf borderId="0" fillId="0" fontId="1" numFmtId="0" xfId="0" applyFont="1"/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Variab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F37" displayName="Table_1" id="1">
  <tableColumns count="5">
    <tableColumn name="Tabla" id="1"/>
    <tableColumn name="Columna" id="2"/>
    <tableColumn name="Tipo de Dato" id="3"/>
    <tableColumn name="Tipo Adicional" id="4"/>
    <tableColumn name="Metadata" id="5"/>
  </tableColumns>
  <tableStyleInfo name="Variab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abank.bancomundial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6" width="14.43"/>
    <col customWidth="1" min="9" max="9" width="20.29"/>
  </cols>
  <sheetData>
    <row r="1" ht="15.75" customHeight="1"/>
    <row r="2" ht="15.75" customHeight="1">
      <c r="B2" s="1" t="s">
        <v>0</v>
      </c>
      <c r="C2" s="2" t="s">
        <v>1</v>
      </c>
      <c r="D2" s="1"/>
    </row>
    <row r="3" ht="15.75" customHeight="1"/>
    <row r="4" ht="16.5" customHeight="1">
      <c r="B4" s="3" t="s">
        <v>2</v>
      </c>
      <c r="C4" s="4"/>
      <c r="D4" s="5"/>
      <c r="E4" s="5"/>
      <c r="F4" s="5"/>
      <c r="G4" s="5"/>
      <c r="H4" s="5"/>
      <c r="I4" s="5"/>
    </row>
    <row r="5" ht="15.75" customHeight="1">
      <c r="B5" s="5" t="s">
        <v>3</v>
      </c>
      <c r="C5" s="5"/>
      <c r="D5" s="6" t="s">
        <v>4</v>
      </c>
      <c r="E5" s="7"/>
      <c r="F5" s="7"/>
      <c r="G5" s="7"/>
      <c r="H5" s="7"/>
      <c r="I5" s="7"/>
    </row>
    <row r="6" ht="15.75" customHeight="1">
      <c r="B6" s="7" t="s">
        <v>5</v>
      </c>
      <c r="C6" s="7"/>
      <c r="D6" s="6" t="s">
        <v>6</v>
      </c>
      <c r="E6" s="7"/>
      <c r="F6" s="7"/>
      <c r="G6" s="7"/>
      <c r="H6" s="7"/>
      <c r="I6" s="7"/>
    </row>
    <row r="7" ht="15.75" customHeight="1">
      <c r="B7" s="5"/>
      <c r="C7" s="5"/>
      <c r="D7" s="8" t="s">
        <v>7</v>
      </c>
      <c r="E7" s="5"/>
      <c r="F7" s="5"/>
      <c r="G7" s="5"/>
      <c r="H7" s="5"/>
      <c r="I7" s="5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</row>
    <row r="2" ht="15.75" customHeight="1">
      <c r="A2" s="9">
        <v>1969.0</v>
      </c>
      <c r="B2" s="9" t="s">
        <v>17</v>
      </c>
      <c r="C2" s="9" t="s">
        <v>18</v>
      </c>
      <c r="D2" s="9" t="s">
        <v>19</v>
      </c>
      <c r="E2" s="9">
        <v>29.544</v>
      </c>
      <c r="F2" s="9">
        <v>9625312.0</v>
      </c>
      <c r="G2" s="9" t="s">
        <v>20</v>
      </c>
      <c r="H2" s="9">
        <v>38.5943125791663</v>
      </c>
      <c r="I2" s="9">
        <v>57.2397445402289</v>
      </c>
    </row>
    <row r="3" ht="15.75" customHeight="1">
      <c r="A3" s="9">
        <v>1969.0</v>
      </c>
      <c r="B3" s="9" t="s">
        <v>17</v>
      </c>
      <c r="C3" s="9" t="s">
        <v>21</v>
      </c>
      <c r="D3" s="9" t="s">
        <v>22</v>
      </c>
      <c r="E3" s="9">
        <v>33.817</v>
      </c>
      <c r="F3" s="9">
        <v>1797893.0</v>
      </c>
      <c r="G3" s="9" t="s">
        <v>20</v>
      </c>
      <c r="H3" s="9">
        <v>44.7199026860887</v>
      </c>
      <c r="I3" s="9">
        <v>52.0690052188868</v>
      </c>
    </row>
    <row r="4" ht="15.75" customHeight="1">
      <c r="A4" s="9">
        <v>1969.0</v>
      </c>
      <c r="B4" s="9" t="s">
        <v>17</v>
      </c>
      <c r="C4" s="9" t="s">
        <v>23</v>
      </c>
      <c r="D4" s="9" t="s">
        <v>24</v>
      </c>
      <c r="E4" s="9">
        <v>38.3</v>
      </c>
      <c r="F4" s="9">
        <v>1.1048262E7</v>
      </c>
      <c r="G4" s="9" t="s">
        <v>20</v>
      </c>
      <c r="H4" s="9">
        <v>45.7724391402014</v>
      </c>
      <c r="I4" s="9">
        <v>51.6298129063196</v>
      </c>
    </row>
    <row r="5" ht="15.75" customHeight="1">
      <c r="A5" s="9">
        <v>1969.0</v>
      </c>
      <c r="B5" s="9" t="s">
        <v>17</v>
      </c>
      <c r="C5" s="9" t="s">
        <v>25</v>
      </c>
      <c r="D5" s="9" t="s">
        <v>26</v>
      </c>
      <c r="E5" s="9">
        <v>42.806</v>
      </c>
      <c r="F5" s="9">
        <v>1.3092852E7</v>
      </c>
      <c r="G5" s="9" t="s">
        <v>20</v>
      </c>
      <c r="H5" s="9">
        <v>44.6945936607242</v>
      </c>
      <c r="I5" s="9">
        <v>51.8419210726586</v>
      </c>
    </row>
    <row r="6" ht="15.75" customHeight="1">
      <c r="A6" s="9">
        <v>1969.0</v>
      </c>
      <c r="B6" s="9" t="s">
        <v>17</v>
      </c>
      <c r="C6" s="9" t="s">
        <v>27</v>
      </c>
      <c r="D6" s="9" t="s">
        <v>28</v>
      </c>
      <c r="E6" s="9">
        <v>43.42</v>
      </c>
      <c r="F6" s="9">
        <v>4.9945279E7</v>
      </c>
      <c r="G6" s="9" t="s">
        <v>20</v>
      </c>
      <c r="H6" s="9">
        <v>46.4886881500852</v>
      </c>
      <c r="I6" s="9">
        <v>49.7574255216394</v>
      </c>
    </row>
    <row r="7" ht="15.75" customHeight="1">
      <c r="A7" s="9">
        <v>1969.0</v>
      </c>
      <c r="B7" s="9" t="s">
        <v>17</v>
      </c>
      <c r="C7" s="9" t="s">
        <v>29</v>
      </c>
      <c r="D7" s="9" t="s">
        <v>30</v>
      </c>
      <c r="E7" s="9">
        <v>37.804</v>
      </c>
      <c r="F7" s="9">
        <v>2.0942456E7</v>
      </c>
      <c r="G7" s="9" t="s">
        <v>20</v>
      </c>
      <c r="H7" s="9">
        <v>46.6477284230656</v>
      </c>
      <c r="I7" s="9">
        <v>50.363529473334</v>
      </c>
    </row>
    <row r="8" ht="15.75" customHeight="1">
      <c r="A8" s="9">
        <v>1969.0</v>
      </c>
      <c r="B8" s="9" t="s">
        <v>17</v>
      </c>
      <c r="C8" s="9" t="s">
        <v>31</v>
      </c>
      <c r="D8" s="9" t="s">
        <v>32</v>
      </c>
      <c r="E8" s="9">
        <v>35.909</v>
      </c>
      <c r="F8" s="9">
        <v>9.2746614E7</v>
      </c>
      <c r="G8" s="9" t="s">
        <v>20</v>
      </c>
      <c r="H8" s="9">
        <v>42.5566263799129</v>
      </c>
      <c r="I8" s="9">
        <v>54.0307962078271</v>
      </c>
    </row>
    <row r="9" ht="15.75" customHeight="1">
      <c r="A9" s="9">
        <v>1969.0</v>
      </c>
      <c r="B9" s="9" t="s">
        <v>17</v>
      </c>
      <c r="C9" s="9" t="s">
        <v>33</v>
      </c>
      <c r="D9" s="9" t="s">
        <v>34</v>
      </c>
      <c r="E9" s="9">
        <v>22.924</v>
      </c>
      <c r="F9" s="9">
        <v>2.3517611E7</v>
      </c>
      <c r="G9" s="9" t="s">
        <v>20</v>
      </c>
      <c r="H9" s="9">
        <v>29.5673272255417</v>
      </c>
      <c r="I9" s="9">
        <v>63.6220022518444</v>
      </c>
    </row>
    <row r="10" ht="15.75" customHeight="1">
      <c r="A10" s="9">
        <v>1970.0</v>
      </c>
      <c r="B10" s="9" t="s">
        <v>35</v>
      </c>
      <c r="C10" s="9" t="s">
        <v>18</v>
      </c>
      <c r="D10" s="9" t="s">
        <v>19</v>
      </c>
      <c r="E10" s="9">
        <v>28.821</v>
      </c>
      <c r="F10" s="9">
        <v>9783134.0</v>
      </c>
      <c r="G10" s="9" t="s">
        <v>20</v>
      </c>
      <c r="H10" s="9">
        <v>38.2367654373333</v>
      </c>
      <c r="I10" s="9">
        <v>57.5576292832133</v>
      </c>
    </row>
    <row r="11" ht="15.75" customHeight="1">
      <c r="A11" s="9">
        <v>1970.0</v>
      </c>
      <c r="B11" s="9" t="s">
        <v>35</v>
      </c>
      <c r="C11" s="9" t="s">
        <v>21</v>
      </c>
      <c r="D11" s="9" t="s">
        <v>22</v>
      </c>
      <c r="E11" s="9">
        <v>32.43</v>
      </c>
      <c r="F11" s="9">
        <v>1847394.0</v>
      </c>
      <c r="G11" s="9" t="s">
        <v>20</v>
      </c>
      <c r="H11" s="9">
        <v>44.235826250383</v>
      </c>
      <c r="I11" s="9">
        <v>52.5022815923403</v>
      </c>
    </row>
    <row r="12" ht="15.75" customHeight="1">
      <c r="A12" s="9">
        <v>1970.0</v>
      </c>
      <c r="B12" s="9" t="s">
        <v>35</v>
      </c>
      <c r="C12" s="9" t="s">
        <v>23</v>
      </c>
      <c r="D12" s="9" t="s">
        <v>24</v>
      </c>
      <c r="E12" s="9">
        <v>37.439</v>
      </c>
      <c r="F12" s="9">
        <v>1.1396393E7</v>
      </c>
      <c r="G12" s="9" t="s">
        <v>20</v>
      </c>
      <c r="H12" s="9">
        <v>45.4782666761316</v>
      </c>
      <c r="I12" s="9">
        <v>51.8809328530527</v>
      </c>
    </row>
    <row r="13" ht="15.75" customHeight="1">
      <c r="A13" s="9">
        <v>1970.0</v>
      </c>
      <c r="B13" s="9" t="s">
        <v>35</v>
      </c>
      <c r="C13" s="9" t="s">
        <v>25</v>
      </c>
      <c r="D13" s="9" t="s">
        <v>26</v>
      </c>
      <c r="E13" s="9">
        <v>42.219</v>
      </c>
      <c r="F13" s="9">
        <v>1.3459794E7</v>
      </c>
      <c r="G13" s="9" t="s">
        <v>20</v>
      </c>
      <c r="H13" s="9">
        <v>44.5505332399589</v>
      </c>
      <c r="I13" s="9">
        <v>51.9911968935037</v>
      </c>
    </row>
    <row r="14" ht="15.75" customHeight="1">
      <c r="A14" s="9">
        <v>1970.0</v>
      </c>
      <c r="B14" s="9" t="s">
        <v>35</v>
      </c>
      <c r="C14" s="9" t="s">
        <v>27</v>
      </c>
      <c r="D14" s="9" t="s">
        <v>28</v>
      </c>
      <c r="E14" s="9">
        <v>43.029</v>
      </c>
      <c r="F14" s="9">
        <v>5.1493565E7</v>
      </c>
      <c r="G14" s="9" t="s">
        <v>20</v>
      </c>
      <c r="H14" s="9">
        <v>46.4076006390313</v>
      </c>
      <c r="I14" s="9">
        <v>49.8216039227426</v>
      </c>
    </row>
    <row r="15" ht="15.75" customHeight="1">
      <c r="A15" s="9">
        <v>1970.0</v>
      </c>
      <c r="B15" s="9" t="s">
        <v>35</v>
      </c>
      <c r="C15" s="9" t="s">
        <v>29</v>
      </c>
      <c r="D15" s="9" t="s">
        <v>30</v>
      </c>
      <c r="E15" s="9">
        <v>36.525</v>
      </c>
      <c r="F15" s="9">
        <v>2.1480065E7</v>
      </c>
      <c r="G15" s="9" t="s">
        <v>20</v>
      </c>
      <c r="H15" s="9">
        <v>46.2436263577415</v>
      </c>
      <c r="I15" s="9">
        <v>50.7452142253759</v>
      </c>
    </row>
    <row r="16" ht="15.75" customHeight="1">
      <c r="A16" s="9">
        <v>1970.0</v>
      </c>
      <c r="B16" s="9" t="s">
        <v>35</v>
      </c>
      <c r="C16" s="9" t="s">
        <v>31</v>
      </c>
      <c r="D16" s="9" t="s">
        <v>32</v>
      </c>
      <c r="E16" s="9">
        <v>35.116</v>
      </c>
      <c r="F16" s="9">
        <v>9.5113265E7</v>
      </c>
      <c r="G16" s="9" t="s">
        <v>20</v>
      </c>
      <c r="H16" s="9">
        <v>42.2118818021861</v>
      </c>
      <c r="I16" s="9">
        <v>54.3536014666303</v>
      </c>
    </row>
    <row r="17" ht="15.75" customHeight="1">
      <c r="A17" s="9">
        <v>1970.0</v>
      </c>
      <c r="B17" s="9" t="s">
        <v>35</v>
      </c>
      <c r="C17" s="9" t="s">
        <v>33</v>
      </c>
      <c r="D17" s="9" t="s">
        <v>34</v>
      </c>
      <c r="E17" s="9">
        <v>23.09</v>
      </c>
      <c r="F17" s="9">
        <v>2.3880561E7</v>
      </c>
      <c r="G17" s="9" t="s">
        <v>20</v>
      </c>
      <c r="H17" s="9">
        <v>29.4388477724623</v>
      </c>
      <c r="I17" s="9">
        <v>63.6156663153768</v>
      </c>
    </row>
    <row r="18" ht="15.75" customHeight="1">
      <c r="A18" s="9">
        <v>1971.0</v>
      </c>
      <c r="B18" s="9" t="s">
        <v>36</v>
      </c>
      <c r="C18" s="9" t="s">
        <v>18</v>
      </c>
      <c r="D18" s="9" t="s">
        <v>19</v>
      </c>
      <c r="E18" s="9">
        <v>28.138</v>
      </c>
      <c r="F18" s="9">
        <v>9942727.0</v>
      </c>
      <c r="G18" s="9" t="s">
        <v>20</v>
      </c>
      <c r="H18" s="9">
        <v>37.8228829977933</v>
      </c>
      <c r="I18" s="9">
        <v>57.9062263300602</v>
      </c>
    </row>
    <row r="19" ht="15.75" customHeight="1">
      <c r="A19" s="9">
        <v>1971.0</v>
      </c>
      <c r="B19" s="9" t="s">
        <v>36</v>
      </c>
      <c r="C19" s="9" t="s">
        <v>21</v>
      </c>
      <c r="D19" s="9" t="s">
        <v>22</v>
      </c>
      <c r="E19" s="9">
        <v>31.304</v>
      </c>
      <c r="F19" s="9">
        <v>1896077.0</v>
      </c>
      <c r="G19" s="9" t="s">
        <v>20</v>
      </c>
      <c r="H19" s="9">
        <v>43.5862045686963</v>
      </c>
      <c r="I19" s="9">
        <v>53.0853441078606</v>
      </c>
    </row>
    <row r="20" ht="15.75" customHeight="1">
      <c r="A20" s="9">
        <v>1971.0</v>
      </c>
      <c r="B20" s="9" t="s">
        <v>36</v>
      </c>
      <c r="C20" s="9" t="s">
        <v>23</v>
      </c>
      <c r="D20" s="9" t="s">
        <v>24</v>
      </c>
      <c r="E20" s="9">
        <v>36.635</v>
      </c>
      <c r="F20" s="9">
        <v>1.1745945E7</v>
      </c>
      <c r="G20" s="9" t="s">
        <v>20</v>
      </c>
      <c r="H20" s="9">
        <v>45.1801451479638</v>
      </c>
      <c r="I20" s="9">
        <v>52.1278875390613</v>
      </c>
    </row>
    <row r="21" ht="15.75" customHeight="1">
      <c r="A21" s="9">
        <v>1971.0</v>
      </c>
      <c r="B21" s="9" t="s">
        <v>36</v>
      </c>
      <c r="C21" s="9" t="s">
        <v>25</v>
      </c>
      <c r="D21" s="9" t="s">
        <v>26</v>
      </c>
      <c r="E21" s="9">
        <v>41.62</v>
      </c>
      <c r="F21" s="9">
        <v>1.3836367E7</v>
      </c>
      <c r="G21" s="9" t="s">
        <v>20</v>
      </c>
      <c r="H21" s="9">
        <v>44.4850443761719</v>
      </c>
      <c r="I21" s="9">
        <v>52.034533342459</v>
      </c>
    </row>
    <row r="22" ht="15.75" customHeight="1">
      <c r="A22" s="9">
        <v>1971.0</v>
      </c>
      <c r="B22" s="9" t="s">
        <v>36</v>
      </c>
      <c r="C22" s="9" t="s">
        <v>27</v>
      </c>
      <c r="D22" s="9" t="s">
        <v>28</v>
      </c>
      <c r="E22" s="9">
        <v>42.522</v>
      </c>
      <c r="F22" s="9">
        <v>5.3076373E7</v>
      </c>
      <c r="G22" s="9" t="s">
        <v>20</v>
      </c>
      <c r="H22" s="9">
        <v>46.3981082505393</v>
      </c>
      <c r="I22" s="9">
        <v>49.8160094699764</v>
      </c>
    </row>
    <row r="23" ht="15.75" customHeight="1">
      <c r="A23" s="9">
        <v>1971.0</v>
      </c>
      <c r="B23" s="9" t="s">
        <v>36</v>
      </c>
      <c r="C23" s="9" t="s">
        <v>29</v>
      </c>
      <c r="D23" s="9" t="s">
        <v>30</v>
      </c>
      <c r="E23" s="9">
        <v>35.383</v>
      </c>
      <c r="F23" s="9">
        <v>2.200398E7</v>
      </c>
      <c r="G23" s="9" t="s">
        <v>20</v>
      </c>
      <c r="H23" s="9">
        <v>45.8130210989103</v>
      </c>
      <c r="I23" s="9">
        <v>51.1326041925143</v>
      </c>
    </row>
    <row r="24" ht="15.75" customHeight="1">
      <c r="A24" s="9">
        <v>1971.0</v>
      </c>
      <c r="B24" s="9" t="s">
        <v>36</v>
      </c>
      <c r="C24" s="9" t="s">
        <v>31</v>
      </c>
      <c r="D24" s="9" t="s">
        <v>32</v>
      </c>
      <c r="E24" s="9">
        <v>34.433</v>
      </c>
      <c r="F24" s="9">
        <v>9.748292E7</v>
      </c>
      <c r="G24" s="9" t="s">
        <v>20</v>
      </c>
      <c r="H24" s="9">
        <v>41.8636198012944</v>
      </c>
      <c r="I24" s="9">
        <v>54.6602758719168</v>
      </c>
    </row>
    <row r="25" ht="15.75" customHeight="1">
      <c r="A25" s="9">
        <v>1971.0</v>
      </c>
      <c r="B25" s="9" t="s">
        <v>36</v>
      </c>
      <c r="C25" s="9" t="s">
        <v>33</v>
      </c>
      <c r="D25" s="9" t="s">
        <v>34</v>
      </c>
      <c r="E25" s="9">
        <v>23.35</v>
      </c>
      <c r="F25" s="9">
        <v>2.4259561E7</v>
      </c>
      <c r="G25" s="9" t="s">
        <v>20</v>
      </c>
      <c r="H25" s="9">
        <v>29.3804904383884</v>
      </c>
      <c r="I25" s="9">
        <v>63.5278272347962</v>
      </c>
    </row>
    <row r="26" ht="15.75" customHeight="1">
      <c r="A26" s="9">
        <v>1972.0</v>
      </c>
      <c r="B26" s="9" t="s">
        <v>37</v>
      </c>
      <c r="C26" s="9" t="s">
        <v>18</v>
      </c>
      <c r="D26" s="9" t="s">
        <v>19</v>
      </c>
      <c r="E26" s="9">
        <v>27.493</v>
      </c>
      <c r="F26" s="9">
        <v>1.0103674E7</v>
      </c>
      <c r="G26" s="9">
        <v>1.04</v>
      </c>
      <c r="H26" s="9">
        <v>37.4048390714111</v>
      </c>
      <c r="I26" s="9">
        <v>58.2621727502293</v>
      </c>
    </row>
    <row r="27" ht="15.75" customHeight="1">
      <c r="A27" s="9">
        <v>1972.0</v>
      </c>
      <c r="B27" s="9" t="s">
        <v>37</v>
      </c>
      <c r="C27" s="9" t="s">
        <v>21</v>
      </c>
      <c r="D27" s="9" t="s">
        <v>22</v>
      </c>
      <c r="E27" s="9">
        <v>30.449</v>
      </c>
      <c r="F27" s="9">
        <v>1944169.0</v>
      </c>
      <c r="G27" s="9">
        <v>1.05</v>
      </c>
      <c r="H27" s="9">
        <v>42.8628889772443</v>
      </c>
      <c r="I27" s="9">
        <v>53.7434760044008</v>
      </c>
    </row>
    <row r="28" ht="15.75" customHeight="1">
      <c r="A28" s="9">
        <v>1972.0</v>
      </c>
      <c r="B28" s="9" t="s">
        <v>37</v>
      </c>
      <c r="C28" s="9" t="s">
        <v>23</v>
      </c>
      <c r="D28" s="9" t="s">
        <v>24</v>
      </c>
      <c r="E28" s="9">
        <v>35.92</v>
      </c>
      <c r="F28" s="9">
        <v>1.2097694E7</v>
      </c>
      <c r="G28" s="9">
        <v>1.05</v>
      </c>
      <c r="H28" s="9">
        <v>44.7752356771464</v>
      </c>
      <c r="I28" s="9">
        <v>52.4799189002466</v>
      </c>
    </row>
    <row r="29" ht="15.75" customHeight="1">
      <c r="A29" s="9">
        <v>1972.0</v>
      </c>
      <c r="B29" s="9" t="s">
        <v>37</v>
      </c>
      <c r="C29" s="9" t="s">
        <v>25</v>
      </c>
      <c r="D29" s="9" t="s">
        <v>26</v>
      </c>
      <c r="E29" s="9">
        <v>41.008</v>
      </c>
      <c r="F29" s="9">
        <v>1.4221961E7</v>
      </c>
      <c r="G29" s="9">
        <v>1.05</v>
      </c>
      <c r="H29" s="9">
        <v>44.3868394801533</v>
      </c>
      <c r="I29" s="9">
        <v>52.1127852902986</v>
      </c>
    </row>
    <row r="30" ht="15.75" customHeight="1">
      <c r="A30" s="9">
        <v>1972.0</v>
      </c>
      <c r="B30" s="9" t="s">
        <v>37</v>
      </c>
      <c r="C30" s="9" t="s">
        <v>27</v>
      </c>
      <c r="D30" s="9" t="s">
        <v>28</v>
      </c>
      <c r="E30" s="9">
        <v>41.903</v>
      </c>
      <c r="F30" s="9">
        <v>5.4689943E7</v>
      </c>
      <c r="G30" s="9">
        <v>1.05</v>
      </c>
      <c r="H30" s="9">
        <v>46.3477316112763</v>
      </c>
      <c r="I30" s="9">
        <v>49.8600958497982</v>
      </c>
    </row>
    <row r="31" ht="15.75" customHeight="1">
      <c r="A31" s="9">
        <v>1972.0</v>
      </c>
      <c r="B31" s="9" t="s">
        <v>37</v>
      </c>
      <c r="C31" s="9" t="s">
        <v>29</v>
      </c>
      <c r="D31" s="9" t="s">
        <v>30</v>
      </c>
      <c r="E31" s="9">
        <v>34.418</v>
      </c>
      <c r="F31" s="9">
        <v>2.2516425E7</v>
      </c>
      <c r="G31" s="9">
        <v>1.05</v>
      </c>
      <c r="H31" s="9">
        <v>45.3097150191471</v>
      </c>
      <c r="I31" s="9">
        <v>51.5951000214288</v>
      </c>
    </row>
    <row r="32" ht="15.75" customHeight="1">
      <c r="A32" s="9">
        <v>1972.0</v>
      </c>
      <c r="B32" s="9" t="s">
        <v>37</v>
      </c>
      <c r="C32" s="9" t="s">
        <v>31</v>
      </c>
      <c r="D32" s="9" t="s">
        <v>32</v>
      </c>
      <c r="E32" s="9">
        <v>33.865</v>
      </c>
      <c r="F32" s="9">
        <v>9.9859383E7</v>
      </c>
      <c r="G32" s="9">
        <v>1.05</v>
      </c>
      <c r="H32" s="9">
        <v>41.501658386974</v>
      </c>
      <c r="I32" s="9">
        <v>54.9817927475078</v>
      </c>
    </row>
    <row r="33" ht="15.75" customHeight="1">
      <c r="A33" s="9">
        <v>1972.0</v>
      </c>
      <c r="B33" s="9" t="s">
        <v>37</v>
      </c>
      <c r="C33" s="9" t="s">
        <v>33</v>
      </c>
      <c r="D33" s="9" t="s">
        <v>34</v>
      </c>
      <c r="E33" s="9">
        <v>23.695</v>
      </c>
      <c r="F33" s="9">
        <v>2.4653175E7</v>
      </c>
      <c r="G33" s="9">
        <v>1.04</v>
      </c>
      <c r="H33" s="9">
        <v>29.3473964306829</v>
      </c>
      <c r="I33" s="9">
        <v>63.4278546272438</v>
      </c>
    </row>
    <row r="34" ht="15.75" customHeight="1">
      <c r="A34" s="9">
        <v>1973.0</v>
      </c>
      <c r="B34" s="9" t="s">
        <v>38</v>
      </c>
      <c r="C34" s="9" t="s">
        <v>18</v>
      </c>
      <c r="D34" s="9" t="s">
        <v>19</v>
      </c>
      <c r="E34" s="9">
        <v>26.884</v>
      </c>
      <c r="F34" s="9">
        <v>1.0265829E7</v>
      </c>
      <c r="G34" s="9" t="s">
        <v>20</v>
      </c>
      <c r="H34" s="9">
        <v>36.9756012885077</v>
      </c>
      <c r="I34" s="9">
        <v>58.631699398071</v>
      </c>
    </row>
    <row r="35" ht="15.75" customHeight="1">
      <c r="A35" s="9">
        <v>1973.0</v>
      </c>
      <c r="B35" s="9" t="s">
        <v>38</v>
      </c>
      <c r="C35" s="9" t="s">
        <v>21</v>
      </c>
      <c r="D35" s="9" t="s">
        <v>22</v>
      </c>
      <c r="E35" s="9">
        <v>29.855</v>
      </c>
      <c r="F35" s="9">
        <v>1992514.0</v>
      </c>
      <c r="G35" s="9" t="s">
        <v>20</v>
      </c>
      <c r="H35" s="9">
        <v>42.0690645084551</v>
      </c>
      <c r="I35" s="9">
        <v>54.4714867749988</v>
      </c>
    </row>
    <row r="36" ht="15.75" customHeight="1">
      <c r="A36" s="9">
        <v>1973.0</v>
      </c>
      <c r="B36" s="9" t="s">
        <v>38</v>
      </c>
      <c r="C36" s="9" t="s">
        <v>23</v>
      </c>
      <c r="D36" s="9" t="s">
        <v>24</v>
      </c>
      <c r="E36" s="9">
        <v>35.312</v>
      </c>
      <c r="F36" s="9">
        <v>1.2453718E7</v>
      </c>
      <c r="G36" s="9" t="s">
        <v>20</v>
      </c>
      <c r="H36" s="9">
        <v>44.3009067653531</v>
      </c>
      <c r="I36" s="9">
        <v>52.8997364481836</v>
      </c>
    </row>
    <row r="37" ht="15.75" customHeight="1">
      <c r="A37" s="9">
        <v>1973.0</v>
      </c>
      <c r="B37" s="9" t="s">
        <v>38</v>
      </c>
      <c r="C37" s="9" t="s">
        <v>25</v>
      </c>
      <c r="D37" s="9" t="s">
        <v>26</v>
      </c>
      <c r="E37" s="9">
        <v>40.381</v>
      </c>
      <c r="F37" s="9">
        <v>1.4615845E7</v>
      </c>
      <c r="G37" s="9" t="s">
        <v>20</v>
      </c>
      <c r="H37" s="9">
        <v>44.2522960526743</v>
      </c>
      <c r="I37" s="9">
        <v>52.229754762725</v>
      </c>
    </row>
    <row r="38" ht="15.75" customHeight="1">
      <c r="A38" s="9">
        <v>1973.0</v>
      </c>
      <c r="B38" s="9" t="s">
        <v>38</v>
      </c>
      <c r="C38" s="9" t="s">
        <v>27</v>
      </c>
      <c r="D38" s="9" t="s">
        <v>28</v>
      </c>
      <c r="E38" s="9">
        <v>41.183</v>
      </c>
      <c r="F38" s="9">
        <v>5.6324303E7</v>
      </c>
      <c r="G38" s="9" t="s">
        <v>20</v>
      </c>
      <c r="H38" s="9">
        <v>46.2642618054235</v>
      </c>
      <c r="I38" s="9">
        <v>49.9416033608086</v>
      </c>
    </row>
    <row r="39" ht="15.75" customHeight="1">
      <c r="A39" s="9">
        <v>1973.0</v>
      </c>
      <c r="B39" s="9" t="s">
        <v>38</v>
      </c>
      <c r="C39" s="9" t="s">
        <v>29</v>
      </c>
      <c r="D39" s="9" t="s">
        <v>30</v>
      </c>
      <c r="E39" s="9">
        <v>33.647</v>
      </c>
      <c r="F39" s="9">
        <v>2.3024517E7</v>
      </c>
      <c r="G39" s="9" t="s">
        <v>20</v>
      </c>
      <c r="H39" s="9">
        <v>44.7332380522901</v>
      </c>
      <c r="I39" s="9">
        <v>52.1303356765312</v>
      </c>
    </row>
    <row r="40" ht="15.75" customHeight="1">
      <c r="A40" s="9">
        <v>1973.0</v>
      </c>
      <c r="B40" s="9" t="s">
        <v>38</v>
      </c>
      <c r="C40" s="9" t="s">
        <v>31</v>
      </c>
      <c r="D40" s="9" t="s">
        <v>32</v>
      </c>
      <c r="E40" s="9">
        <v>33.409</v>
      </c>
      <c r="F40" s="9">
        <v>1.02259497E8</v>
      </c>
      <c r="G40" s="9" t="s">
        <v>20</v>
      </c>
      <c r="H40" s="9">
        <v>41.1177663038965</v>
      </c>
      <c r="I40" s="9">
        <v>55.3261092219141</v>
      </c>
    </row>
    <row r="41" ht="15.75" customHeight="1">
      <c r="A41" s="9">
        <v>1973.0</v>
      </c>
      <c r="B41" s="9" t="s">
        <v>38</v>
      </c>
      <c r="C41" s="9" t="s">
        <v>33</v>
      </c>
      <c r="D41" s="9" t="s">
        <v>34</v>
      </c>
      <c r="E41" s="9">
        <v>24.098</v>
      </c>
      <c r="F41" s="9">
        <v>2.5056478E7</v>
      </c>
      <c r="G41" s="9" t="s">
        <v>20</v>
      </c>
      <c r="H41" s="9">
        <v>29.3397819118872</v>
      </c>
      <c r="I41" s="9">
        <v>63.3133714961855</v>
      </c>
    </row>
    <row r="42" ht="15.75" customHeight="1">
      <c r="A42" s="9">
        <v>1974.0</v>
      </c>
      <c r="B42" s="9" t="s">
        <v>39</v>
      </c>
      <c r="C42" s="9" t="s">
        <v>18</v>
      </c>
      <c r="D42" s="9" t="s">
        <v>19</v>
      </c>
      <c r="E42" s="9">
        <v>26.313</v>
      </c>
      <c r="F42" s="9">
        <v>1.0428798E7</v>
      </c>
      <c r="G42" s="9" t="s">
        <v>20</v>
      </c>
      <c r="H42" s="9">
        <v>36.5200764268327</v>
      </c>
      <c r="I42" s="9">
        <v>59.0289887674495</v>
      </c>
    </row>
    <row r="43" ht="15.75" customHeight="1">
      <c r="A43" s="9">
        <v>1974.0</v>
      </c>
      <c r="B43" s="9" t="s">
        <v>39</v>
      </c>
      <c r="C43" s="9" t="s">
        <v>21</v>
      </c>
      <c r="D43" s="9" t="s">
        <v>22</v>
      </c>
      <c r="E43" s="9">
        <v>29.512</v>
      </c>
      <c r="F43" s="9">
        <v>2042241.0</v>
      </c>
      <c r="G43" s="9" t="s">
        <v>20</v>
      </c>
      <c r="H43" s="9">
        <v>41.2318134833254</v>
      </c>
      <c r="I43" s="9">
        <v>55.2411297197539</v>
      </c>
    </row>
    <row r="44" ht="15.75" customHeight="1">
      <c r="A44" s="9">
        <v>1974.0</v>
      </c>
      <c r="B44" s="9" t="s">
        <v>39</v>
      </c>
      <c r="C44" s="9" t="s">
        <v>23</v>
      </c>
      <c r="D44" s="9" t="s">
        <v>24</v>
      </c>
      <c r="E44" s="9">
        <v>34.815</v>
      </c>
      <c r="F44" s="9">
        <v>1.2816955E7</v>
      </c>
      <c r="G44" s="9" t="s">
        <v>20</v>
      </c>
      <c r="H44" s="9">
        <v>43.8147672360557</v>
      </c>
      <c r="I44" s="9">
        <v>53.3306077769642</v>
      </c>
    </row>
    <row r="45" ht="15.75" customHeight="1">
      <c r="A45" s="9">
        <v>1974.0</v>
      </c>
      <c r="B45" s="9" t="s">
        <v>39</v>
      </c>
      <c r="C45" s="9" t="s">
        <v>25</v>
      </c>
      <c r="D45" s="9" t="s">
        <v>26</v>
      </c>
      <c r="E45" s="9">
        <v>39.746</v>
      </c>
      <c r="F45" s="9">
        <v>1.5017055E7</v>
      </c>
      <c r="G45" s="9" t="s">
        <v>20</v>
      </c>
      <c r="H45" s="9">
        <v>44.0640591647297</v>
      </c>
      <c r="I45" s="9">
        <v>52.4027713822717</v>
      </c>
    </row>
    <row r="46" ht="15.75" customHeight="1">
      <c r="A46" s="9">
        <v>1974.0</v>
      </c>
      <c r="B46" s="9" t="s">
        <v>39</v>
      </c>
      <c r="C46" s="9" t="s">
        <v>27</v>
      </c>
      <c r="D46" s="9" t="s">
        <v>28</v>
      </c>
      <c r="E46" s="9">
        <v>40.375</v>
      </c>
      <c r="F46" s="9">
        <v>5.7966804E7</v>
      </c>
      <c r="G46" s="9" t="s">
        <v>20</v>
      </c>
      <c r="H46" s="9">
        <v>46.1490148740993</v>
      </c>
      <c r="I46" s="9">
        <v>50.053051053151</v>
      </c>
    </row>
    <row r="47" ht="15.75" customHeight="1">
      <c r="A47" s="9">
        <v>1974.0</v>
      </c>
      <c r="B47" s="9" t="s">
        <v>39</v>
      </c>
      <c r="C47" s="9" t="s">
        <v>29</v>
      </c>
      <c r="D47" s="9" t="s">
        <v>30</v>
      </c>
      <c r="E47" s="9">
        <v>33.075</v>
      </c>
      <c r="F47" s="9">
        <v>2.3538386E7</v>
      </c>
      <c r="G47" s="9" t="s">
        <v>20</v>
      </c>
      <c r="H47" s="9">
        <v>44.1006278000539</v>
      </c>
      <c r="I47" s="9">
        <v>52.7186061100366</v>
      </c>
    </row>
    <row r="48" ht="15.75" customHeight="1">
      <c r="A48" s="9">
        <v>1974.0</v>
      </c>
      <c r="B48" s="9" t="s">
        <v>39</v>
      </c>
      <c r="C48" s="9" t="s">
        <v>31</v>
      </c>
      <c r="D48" s="9" t="s">
        <v>32</v>
      </c>
      <c r="E48" s="9">
        <v>33.057</v>
      </c>
      <c r="F48" s="9">
        <v>1.04706198E8</v>
      </c>
      <c r="G48" s="9" t="s">
        <v>20</v>
      </c>
      <c r="H48" s="9">
        <v>40.6994302285716</v>
      </c>
      <c r="I48" s="9">
        <v>55.7058398777883</v>
      </c>
    </row>
    <row r="49" ht="15.75" customHeight="1">
      <c r="A49" s="9">
        <v>1974.0</v>
      </c>
      <c r="B49" s="9" t="s">
        <v>39</v>
      </c>
      <c r="C49" s="9" t="s">
        <v>33</v>
      </c>
      <c r="D49" s="9" t="s">
        <v>34</v>
      </c>
      <c r="E49" s="9">
        <v>24.524</v>
      </c>
      <c r="F49" s="9">
        <v>2.5462302E7</v>
      </c>
      <c r="G49" s="9" t="s">
        <v>20</v>
      </c>
      <c r="H49" s="9">
        <v>29.3613790300657</v>
      </c>
      <c r="I49" s="9">
        <v>63.1787180907681</v>
      </c>
    </row>
    <row r="50" ht="15.75" customHeight="1">
      <c r="A50" s="9">
        <v>1975.0</v>
      </c>
      <c r="B50" s="9" t="s">
        <v>40</v>
      </c>
      <c r="C50" s="9" t="s">
        <v>18</v>
      </c>
      <c r="D50" s="9" t="s">
        <v>19</v>
      </c>
      <c r="E50" s="9">
        <v>25.779</v>
      </c>
      <c r="F50" s="9">
        <v>1.0592307E7</v>
      </c>
      <c r="G50" s="9" t="s">
        <v>20</v>
      </c>
      <c r="H50" s="9">
        <v>36.0353792615716</v>
      </c>
      <c r="I50" s="9">
        <v>59.4563110755759</v>
      </c>
    </row>
    <row r="51" ht="15.75" customHeight="1">
      <c r="A51" s="9">
        <v>1975.0</v>
      </c>
      <c r="B51" s="9" t="s">
        <v>40</v>
      </c>
      <c r="C51" s="9" t="s">
        <v>21</v>
      </c>
      <c r="D51" s="9" t="s">
        <v>22</v>
      </c>
      <c r="E51" s="9">
        <v>29.388</v>
      </c>
      <c r="F51" s="9">
        <v>2094188.0</v>
      </c>
      <c r="G51" s="9" t="s">
        <v>20</v>
      </c>
      <c r="H51" s="9">
        <v>40.3891150173719</v>
      </c>
      <c r="I51" s="9">
        <v>56.0149327567535</v>
      </c>
    </row>
    <row r="52" ht="15.75" customHeight="1">
      <c r="A52" s="9">
        <v>1975.0</v>
      </c>
      <c r="B52" s="9" t="s">
        <v>40</v>
      </c>
      <c r="C52" s="9" t="s">
        <v>23</v>
      </c>
      <c r="D52" s="9" t="s">
        <v>24</v>
      </c>
      <c r="E52" s="9">
        <v>34.412</v>
      </c>
      <c r="F52" s="9">
        <v>1.3189509E7</v>
      </c>
      <c r="G52" s="9" t="s">
        <v>20</v>
      </c>
      <c r="H52" s="9">
        <v>43.3493771451234</v>
      </c>
      <c r="I52" s="9">
        <v>53.7402643267464</v>
      </c>
    </row>
    <row r="53" ht="15.75" customHeight="1">
      <c r="A53" s="9">
        <v>1975.0</v>
      </c>
      <c r="B53" s="9" t="s">
        <v>40</v>
      </c>
      <c r="C53" s="9" t="s">
        <v>25</v>
      </c>
      <c r="D53" s="9" t="s">
        <v>26</v>
      </c>
      <c r="E53" s="9">
        <v>39.109</v>
      </c>
      <c r="F53" s="9">
        <v>1.5424744E7</v>
      </c>
      <c r="G53" s="9" t="s">
        <v>20</v>
      </c>
      <c r="H53" s="9">
        <v>43.8142182456967</v>
      </c>
      <c r="I53" s="9">
        <v>52.6394214386962</v>
      </c>
    </row>
    <row r="54" ht="15.75" customHeight="1">
      <c r="A54" s="9">
        <v>1975.0</v>
      </c>
      <c r="B54" s="9" t="s">
        <v>40</v>
      </c>
      <c r="C54" s="9" t="s">
        <v>27</v>
      </c>
      <c r="D54" s="9" t="s">
        <v>28</v>
      </c>
      <c r="E54" s="9">
        <v>39.493</v>
      </c>
      <c r="F54" s="9">
        <v>5.9607953E7</v>
      </c>
      <c r="G54" s="9" t="s">
        <v>20</v>
      </c>
      <c r="H54" s="9">
        <v>45.996746440865</v>
      </c>
      <c r="I54" s="9">
        <v>50.196127352335</v>
      </c>
    </row>
    <row r="55" ht="15.75" customHeight="1">
      <c r="A55" s="9">
        <v>1975.0</v>
      </c>
      <c r="B55" s="9" t="s">
        <v>40</v>
      </c>
      <c r="C55" s="9" t="s">
        <v>29</v>
      </c>
      <c r="D55" s="9" t="s">
        <v>30</v>
      </c>
      <c r="E55" s="9">
        <v>32.672</v>
      </c>
      <c r="F55" s="9">
        <v>2.4065507E7</v>
      </c>
      <c r="G55" s="9" t="s">
        <v>20</v>
      </c>
      <c r="H55" s="9">
        <v>43.4391388471475</v>
      </c>
      <c r="I55" s="9">
        <v>53.3321778759949</v>
      </c>
    </row>
    <row r="56" ht="15.75" customHeight="1">
      <c r="A56" s="9">
        <v>1975.0</v>
      </c>
      <c r="B56" s="9" t="s">
        <v>40</v>
      </c>
      <c r="C56" s="9" t="s">
        <v>31</v>
      </c>
      <c r="D56" s="9" t="s">
        <v>32</v>
      </c>
      <c r="E56" s="9">
        <v>32.8</v>
      </c>
      <c r="F56" s="9">
        <v>1.07216205E8</v>
      </c>
      <c r="G56" s="9" t="s">
        <v>20</v>
      </c>
      <c r="H56" s="9">
        <v>40.2501785994011</v>
      </c>
      <c r="I56" s="9">
        <v>56.1177445144603</v>
      </c>
    </row>
    <row r="57" ht="15.75" customHeight="1">
      <c r="A57" s="9">
        <v>1975.0</v>
      </c>
      <c r="B57" s="9" t="s">
        <v>40</v>
      </c>
      <c r="C57" s="9" t="s">
        <v>33</v>
      </c>
      <c r="D57" s="9" t="s">
        <v>34</v>
      </c>
      <c r="E57" s="9">
        <v>24.912</v>
      </c>
      <c r="F57" s="9">
        <v>2.5865776E7</v>
      </c>
      <c r="G57" s="9" t="s">
        <v>20</v>
      </c>
      <c r="H57" s="9">
        <v>29.4168015682189</v>
      </c>
      <c r="I57" s="9">
        <v>63.0181518621363</v>
      </c>
    </row>
    <row r="58" ht="15.75" customHeight="1">
      <c r="A58" s="9">
        <v>1976.0</v>
      </c>
      <c r="B58" s="9" t="s">
        <v>41</v>
      </c>
      <c r="C58" s="9" t="s">
        <v>18</v>
      </c>
      <c r="D58" s="9" t="s">
        <v>19</v>
      </c>
      <c r="E58" s="9">
        <v>25.276</v>
      </c>
      <c r="F58" s="9">
        <v>1.0756878E7</v>
      </c>
      <c r="G58" s="9" t="s">
        <v>20</v>
      </c>
      <c r="H58" s="9">
        <v>35.526283741435</v>
      </c>
      <c r="I58" s="9">
        <v>59.8786376493254</v>
      </c>
    </row>
    <row r="59" ht="15.75" customHeight="1">
      <c r="A59" s="9">
        <v>1976.0</v>
      </c>
      <c r="B59" s="9" t="s">
        <v>41</v>
      </c>
      <c r="C59" s="9" t="s">
        <v>21</v>
      </c>
      <c r="D59" s="9" t="s">
        <v>22</v>
      </c>
      <c r="E59" s="9">
        <v>29.432</v>
      </c>
      <c r="F59" s="9">
        <v>2148677.0</v>
      </c>
      <c r="G59" s="9" t="s">
        <v>20</v>
      </c>
      <c r="H59" s="9">
        <v>39.5527573478936</v>
      </c>
      <c r="I59" s="9">
        <v>56.7711200892456</v>
      </c>
    </row>
    <row r="60" ht="15.75" customHeight="1">
      <c r="A60" s="9">
        <v>1976.0</v>
      </c>
      <c r="B60" s="9" t="s">
        <v>41</v>
      </c>
      <c r="C60" s="9" t="s">
        <v>23</v>
      </c>
      <c r="D60" s="9" t="s">
        <v>24</v>
      </c>
      <c r="E60" s="9">
        <v>34.07</v>
      </c>
      <c r="F60" s="9">
        <v>1.3572208E7</v>
      </c>
      <c r="G60" s="9" t="s">
        <v>20</v>
      </c>
      <c r="H60" s="9">
        <v>42.8768406732346</v>
      </c>
      <c r="I60" s="9">
        <v>54.1516973509395</v>
      </c>
    </row>
    <row r="61" ht="15.75" customHeight="1">
      <c r="A61" s="9">
        <v>1976.0</v>
      </c>
      <c r="B61" s="9" t="s">
        <v>41</v>
      </c>
      <c r="C61" s="9" t="s">
        <v>25</v>
      </c>
      <c r="D61" s="9" t="s">
        <v>26</v>
      </c>
      <c r="E61" s="9">
        <v>38.477</v>
      </c>
      <c r="F61" s="9">
        <v>1.5838572E7</v>
      </c>
      <c r="G61" s="9" t="s">
        <v>20</v>
      </c>
      <c r="H61" s="9">
        <v>43.6261046766085</v>
      </c>
      <c r="I61" s="9">
        <v>52.8028600053086</v>
      </c>
    </row>
    <row r="62" ht="15.75" customHeight="1">
      <c r="A62" s="9">
        <v>1976.0</v>
      </c>
      <c r="B62" s="9" t="s">
        <v>41</v>
      </c>
      <c r="C62" s="9" t="s">
        <v>27</v>
      </c>
      <c r="D62" s="9" t="s">
        <v>28</v>
      </c>
      <c r="E62" s="9">
        <v>38.557</v>
      </c>
      <c r="F62" s="9">
        <v>6.124219E7</v>
      </c>
      <c r="G62" s="9" t="s">
        <v>20</v>
      </c>
      <c r="H62" s="9">
        <v>45.8432707909368</v>
      </c>
      <c r="I62" s="9">
        <v>50.3242584891233</v>
      </c>
    </row>
    <row r="63" ht="15.75" customHeight="1">
      <c r="A63" s="9">
        <v>1976.0</v>
      </c>
      <c r="B63" s="9" t="s">
        <v>41</v>
      </c>
      <c r="C63" s="9" t="s">
        <v>29</v>
      </c>
      <c r="D63" s="9" t="s">
        <v>30</v>
      </c>
      <c r="E63" s="9">
        <v>32.389</v>
      </c>
      <c r="F63" s="9">
        <v>2.4608113E7</v>
      </c>
      <c r="G63" s="9" t="s">
        <v>20</v>
      </c>
      <c r="H63" s="9">
        <v>42.6650592834973</v>
      </c>
      <c r="I63" s="9">
        <v>54.0367398345416</v>
      </c>
    </row>
    <row r="64" ht="15.75" customHeight="1">
      <c r="A64" s="9">
        <v>1976.0</v>
      </c>
      <c r="B64" s="9" t="s">
        <v>41</v>
      </c>
      <c r="C64" s="9" t="s">
        <v>31</v>
      </c>
      <c r="D64" s="9" t="s">
        <v>32</v>
      </c>
      <c r="E64" s="9">
        <v>32.619</v>
      </c>
      <c r="F64" s="9">
        <v>1.09790938E8</v>
      </c>
      <c r="G64" s="9" t="s">
        <v>20</v>
      </c>
      <c r="H64" s="9">
        <v>39.8324951008252</v>
      </c>
      <c r="I64" s="9">
        <v>56.4852820548814</v>
      </c>
    </row>
    <row r="65" ht="15.75" customHeight="1">
      <c r="A65" s="9">
        <v>1976.0</v>
      </c>
      <c r="B65" s="9" t="s">
        <v>41</v>
      </c>
      <c r="C65" s="9" t="s">
        <v>33</v>
      </c>
      <c r="D65" s="9" t="s">
        <v>34</v>
      </c>
      <c r="E65" s="9">
        <v>25.191</v>
      </c>
      <c r="F65" s="9">
        <v>2.6264681E7</v>
      </c>
      <c r="G65" s="9" t="s">
        <v>20</v>
      </c>
      <c r="H65" s="9">
        <v>29.5813187298943</v>
      </c>
      <c r="I65" s="9">
        <v>62.7209140670698</v>
      </c>
    </row>
    <row r="66" ht="15.75" customHeight="1">
      <c r="A66" s="9">
        <v>1977.0</v>
      </c>
      <c r="B66" s="9" t="s">
        <v>42</v>
      </c>
      <c r="C66" s="9" t="s">
        <v>18</v>
      </c>
      <c r="D66" s="9" t="s">
        <v>19</v>
      </c>
      <c r="E66" s="9">
        <v>24.799</v>
      </c>
      <c r="F66" s="9">
        <v>1.0922779E7</v>
      </c>
      <c r="G66" s="9">
        <v>1.04</v>
      </c>
      <c r="H66" s="9">
        <v>35.0134796282155</v>
      </c>
      <c r="I66" s="9">
        <v>60.3071251372933</v>
      </c>
    </row>
    <row r="67" ht="15.75" customHeight="1">
      <c r="A67" s="9">
        <v>1977.0</v>
      </c>
      <c r="B67" s="9" t="s">
        <v>42</v>
      </c>
      <c r="C67" s="9" t="s">
        <v>21</v>
      </c>
      <c r="D67" s="9" t="s">
        <v>22</v>
      </c>
      <c r="E67" s="9">
        <v>29.567</v>
      </c>
      <c r="F67" s="9">
        <v>2205615.0</v>
      </c>
      <c r="G67" s="9">
        <v>1.05</v>
      </c>
      <c r="H67" s="9">
        <v>38.7884104886846</v>
      </c>
      <c r="I67" s="9">
        <v>57.4609802708088</v>
      </c>
    </row>
    <row r="68" ht="15.75" customHeight="1">
      <c r="A68" s="9">
        <v>1977.0</v>
      </c>
      <c r="B68" s="9" t="s">
        <v>42</v>
      </c>
      <c r="C68" s="9" t="s">
        <v>23</v>
      </c>
      <c r="D68" s="9" t="s">
        <v>24</v>
      </c>
      <c r="E68" s="9">
        <v>33.746</v>
      </c>
      <c r="F68" s="9">
        <v>1.3964379E7</v>
      </c>
      <c r="G68" s="9">
        <v>1.05</v>
      </c>
      <c r="H68" s="9">
        <v>42.4618810474852</v>
      </c>
      <c r="I68" s="9">
        <v>54.5095775472723</v>
      </c>
    </row>
    <row r="69" ht="15.75" customHeight="1">
      <c r="A69" s="9">
        <v>1977.0</v>
      </c>
      <c r="B69" s="9" t="s">
        <v>42</v>
      </c>
      <c r="C69" s="9" t="s">
        <v>25</v>
      </c>
      <c r="D69" s="9" t="s">
        <v>26</v>
      </c>
      <c r="E69" s="9">
        <v>37.855</v>
      </c>
      <c r="F69" s="9">
        <v>1.6258321E7</v>
      </c>
      <c r="G69" s="9">
        <v>1.05</v>
      </c>
      <c r="H69" s="9">
        <v>43.3594772793574</v>
      </c>
      <c r="I69" s="9">
        <v>53.0468121523742</v>
      </c>
    </row>
    <row r="70" ht="15.75" customHeight="1">
      <c r="A70" s="9">
        <v>1977.0</v>
      </c>
      <c r="B70" s="9" t="s">
        <v>42</v>
      </c>
      <c r="C70" s="9" t="s">
        <v>27</v>
      </c>
      <c r="D70" s="9" t="s">
        <v>28</v>
      </c>
      <c r="E70" s="9">
        <v>37.592</v>
      </c>
      <c r="F70" s="9">
        <v>6.2869903E7</v>
      </c>
      <c r="G70" s="9">
        <v>1.05</v>
      </c>
      <c r="H70" s="9">
        <v>45.6429286999218</v>
      </c>
      <c r="I70" s="9">
        <v>50.4944329244472</v>
      </c>
    </row>
    <row r="71" ht="15.75" customHeight="1">
      <c r="A71" s="9">
        <v>1977.0</v>
      </c>
      <c r="B71" s="9" t="s">
        <v>42</v>
      </c>
      <c r="C71" s="9" t="s">
        <v>29</v>
      </c>
      <c r="D71" s="9" t="s">
        <v>30</v>
      </c>
      <c r="E71" s="9">
        <v>32.148</v>
      </c>
      <c r="F71" s="9">
        <v>2.5164545E7</v>
      </c>
      <c r="G71" s="9">
        <v>1.05</v>
      </c>
      <c r="H71" s="9">
        <v>41.9595029435263</v>
      </c>
      <c r="I71" s="9">
        <v>54.6756398734807</v>
      </c>
    </row>
    <row r="72" ht="15.75" customHeight="1">
      <c r="A72" s="9">
        <v>1977.0</v>
      </c>
      <c r="B72" s="9" t="s">
        <v>42</v>
      </c>
      <c r="C72" s="9" t="s">
        <v>31</v>
      </c>
      <c r="D72" s="9" t="s">
        <v>32</v>
      </c>
      <c r="E72" s="9">
        <v>32.474</v>
      </c>
      <c r="F72" s="9">
        <v>1.12425392E8</v>
      </c>
      <c r="G72" s="9">
        <v>1.05</v>
      </c>
      <c r="H72" s="9">
        <v>39.4147249226402</v>
      </c>
      <c r="I72" s="9">
        <v>56.8577701734854</v>
      </c>
    </row>
    <row r="73" ht="15.75" customHeight="1">
      <c r="A73" s="9">
        <v>1977.0</v>
      </c>
      <c r="B73" s="9" t="s">
        <v>42</v>
      </c>
      <c r="C73" s="9" t="s">
        <v>33</v>
      </c>
      <c r="D73" s="9" t="s">
        <v>34</v>
      </c>
      <c r="E73" s="9">
        <v>25.32</v>
      </c>
      <c r="F73" s="9">
        <v>2.6661398E7</v>
      </c>
      <c r="G73" s="9">
        <v>1.04</v>
      </c>
      <c r="H73" s="9">
        <v>29.7939327862703</v>
      </c>
      <c r="I73" s="9">
        <v>62.3886151806443</v>
      </c>
    </row>
    <row r="74" ht="15.75" customHeight="1">
      <c r="A74" s="9">
        <v>1978.0</v>
      </c>
      <c r="B74" s="9" t="s">
        <v>43</v>
      </c>
      <c r="C74" s="9" t="s">
        <v>18</v>
      </c>
      <c r="D74" s="9" t="s">
        <v>19</v>
      </c>
      <c r="E74" s="9">
        <v>24.349</v>
      </c>
      <c r="F74" s="9">
        <v>1.1089165E7</v>
      </c>
      <c r="G74" s="9" t="s">
        <v>20</v>
      </c>
      <c r="H74" s="9">
        <v>34.4995317501363</v>
      </c>
      <c r="I74" s="9">
        <v>60.7401278635497</v>
      </c>
    </row>
    <row r="75" ht="15.75" customHeight="1">
      <c r="A75" s="9">
        <v>1978.0</v>
      </c>
      <c r="B75" s="9" t="s">
        <v>43</v>
      </c>
      <c r="C75" s="9" t="s">
        <v>21</v>
      </c>
      <c r="D75" s="9" t="s">
        <v>22</v>
      </c>
      <c r="E75" s="9">
        <v>29.721</v>
      </c>
      <c r="F75" s="9">
        <v>2264946.0</v>
      </c>
      <c r="G75" s="9" t="s">
        <v>20</v>
      </c>
      <c r="H75" s="9">
        <v>38.0868241450348</v>
      </c>
      <c r="I75" s="9">
        <v>58.0930847799462</v>
      </c>
    </row>
    <row r="76" ht="15.75" customHeight="1">
      <c r="A76" s="9">
        <v>1978.0</v>
      </c>
      <c r="B76" s="9" t="s">
        <v>43</v>
      </c>
      <c r="C76" s="9" t="s">
        <v>23</v>
      </c>
      <c r="D76" s="9" t="s">
        <v>24</v>
      </c>
      <c r="E76" s="9">
        <v>33.405</v>
      </c>
      <c r="F76" s="9">
        <v>1.4364727E7</v>
      </c>
      <c r="G76" s="9" t="s">
        <v>20</v>
      </c>
      <c r="H76" s="9">
        <v>42.0731977711794</v>
      </c>
      <c r="I76" s="9">
        <v>54.8427617176435</v>
      </c>
    </row>
    <row r="77" ht="15.75" customHeight="1">
      <c r="A77" s="9">
        <v>1978.0</v>
      </c>
      <c r="B77" s="9" t="s">
        <v>43</v>
      </c>
      <c r="C77" s="9" t="s">
        <v>25</v>
      </c>
      <c r="D77" s="9" t="s">
        <v>26</v>
      </c>
      <c r="E77" s="9">
        <v>37.249</v>
      </c>
      <c r="F77" s="9">
        <v>1.6683456E7</v>
      </c>
      <c r="G77" s="9" t="s">
        <v>20</v>
      </c>
      <c r="H77" s="9">
        <v>43.0377674745568</v>
      </c>
      <c r="I77" s="9">
        <v>53.3490183328922</v>
      </c>
    </row>
    <row r="78" ht="15.75" customHeight="1">
      <c r="A78" s="9">
        <v>1978.0</v>
      </c>
      <c r="B78" s="9" t="s">
        <v>43</v>
      </c>
      <c r="C78" s="9" t="s">
        <v>27</v>
      </c>
      <c r="D78" s="9" t="s">
        <v>28</v>
      </c>
      <c r="E78" s="9">
        <v>36.629</v>
      </c>
      <c r="F78" s="9">
        <v>6.4494869E7</v>
      </c>
      <c r="G78" s="9" t="s">
        <v>20</v>
      </c>
      <c r="H78" s="9">
        <v>45.3983695974326</v>
      </c>
      <c r="I78" s="9">
        <v>50.709119201405</v>
      </c>
    </row>
    <row r="79" ht="15.75" customHeight="1">
      <c r="A79" s="9">
        <v>1978.0</v>
      </c>
      <c r="B79" s="9" t="s">
        <v>43</v>
      </c>
      <c r="C79" s="9" t="s">
        <v>29</v>
      </c>
      <c r="D79" s="9" t="s">
        <v>30</v>
      </c>
      <c r="E79" s="9">
        <v>31.887</v>
      </c>
      <c r="F79" s="9">
        <v>2.5733673E7</v>
      </c>
      <c r="G79" s="9" t="s">
        <v>20</v>
      </c>
      <c r="H79" s="9">
        <v>41.3030895356446</v>
      </c>
      <c r="I79" s="9">
        <v>55.2692963806605</v>
      </c>
    </row>
    <row r="80" ht="15.75" customHeight="1">
      <c r="A80" s="9">
        <v>1978.0</v>
      </c>
      <c r="B80" s="9" t="s">
        <v>43</v>
      </c>
      <c r="C80" s="9" t="s">
        <v>31</v>
      </c>
      <c r="D80" s="9" t="s">
        <v>32</v>
      </c>
      <c r="E80" s="9">
        <v>32.326</v>
      </c>
      <c r="F80" s="9">
        <v>1.15121153E8</v>
      </c>
      <c r="G80" s="9" t="s">
        <v>20</v>
      </c>
      <c r="H80" s="9">
        <v>38.9978929415344</v>
      </c>
      <c r="I80" s="9">
        <v>57.2344128624216</v>
      </c>
    </row>
    <row r="81" ht="15.75" customHeight="1">
      <c r="A81" s="9">
        <v>1978.0</v>
      </c>
      <c r="B81" s="9" t="s">
        <v>43</v>
      </c>
      <c r="C81" s="9" t="s">
        <v>33</v>
      </c>
      <c r="D81" s="9" t="s">
        <v>34</v>
      </c>
      <c r="E81" s="9">
        <v>25.277</v>
      </c>
      <c r="F81" s="9">
        <v>2.7061047E7</v>
      </c>
      <c r="G81" s="9" t="s">
        <v>20</v>
      </c>
      <c r="H81" s="9">
        <v>30.0288492163662</v>
      </c>
      <c r="I81" s="9">
        <v>62.0455113950321</v>
      </c>
    </row>
    <row r="82" ht="15.75" customHeight="1">
      <c r="A82" s="9">
        <v>1979.0</v>
      </c>
      <c r="B82" s="9" t="s">
        <v>44</v>
      </c>
      <c r="C82" s="9" t="s">
        <v>18</v>
      </c>
      <c r="D82" s="9" t="s">
        <v>19</v>
      </c>
      <c r="E82" s="9">
        <v>23.929</v>
      </c>
      <c r="F82" s="9">
        <v>1.1254877E7</v>
      </c>
      <c r="G82" s="9" t="s">
        <v>20</v>
      </c>
      <c r="H82" s="9">
        <v>33.9890164948049</v>
      </c>
      <c r="I82" s="9">
        <v>61.1750532680188</v>
      </c>
    </row>
    <row r="83" ht="15.75" customHeight="1">
      <c r="A83" s="9">
        <v>1979.0</v>
      </c>
      <c r="B83" s="9" t="s">
        <v>44</v>
      </c>
      <c r="C83" s="9" t="s">
        <v>21</v>
      </c>
      <c r="D83" s="9" t="s">
        <v>22</v>
      </c>
      <c r="E83" s="9">
        <v>29.851</v>
      </c>
      <c r="F83" s="9">
        <v>2326464.0</v>
      </c>
      <c r="G83" s="9" t="s">
        <v>20</v>
      </c>
      <c r="H83" s="9">
        <v>37.4356104371269</v>
      </c>
      <c r="I83" s="9">
        <v>58.6800397513136</v>
      </c>
    </row>
    <row r="84" ht="15.75" customHeight="1">
      <c r="A84" s="9">
        <v>1979.0</v>
      </c>
      <c r="B84" s="9" t="s">
        <v>44</v>
      </c>
      <c r="C84" s="9" t="s">
        <v>23</v>
      </c>
      <c r="D84" s="9" t="s">
        <v>24</v>
      </c>
      <c r="E84" s="9">
        <v>33.037</v>
      </c>
      <c r="F84" s="9">
        <v>1.4771271E7</v>
      </c>
      <c r="G84" s="9" t="s">
        <v>20</v>
      </c>
      <c r="H84" s="9">
        <v>41.6626910439867</v>
      </c>
      <c r="I84" s="9">
        <v>55.1960829910981</v>
      </c>
    </row>
    <row r="85" ht="15.75" customHeight="1">
      <c r="A85" s="9">
        <v>1979.0</v>
      </c>
      <c r="B85" s="9" t="s">
        <v>44</v>
      </c>
      <c r="C85" s="9" t="s">
        <v>25</v>
      </c>
      <c r="D85" s="9" t="s">
        <v>26</v>
      </c>
      <c r="E85" s="9">
        <v>36.661</v>
      </c>
      <c r="F85" s="9">
        <v>1.7113388E7</v>
      </c>
      <c r="G85" s="9" t="s">
        <v>20</v>
      </c>
      <c r="H85" s="9">
        <v>42.6907342952781</v>
      </c>
      <c r="I85" s="9">
        <v>53.6820470616338</v>
      </c>
    </row>
    <row r="86" ht="15.75" customHeight="1">
      <c r="A86" s="9">
        <v>1979.0</v>
      </c>
      <c r="B86" s="9" t="s">
        <v>44</v>
      </c>
      <c r="C86" s="9" t="s">
        <v>27</v>
      </c>
      <c r="D86" s="9" t="s">
        <v>28</v>
      </c>
      <c r="E86" s="9">
        <v>35.693</v>
      </c>
      <c r="F86" s="9">
        <v>6.6123897E7</v>
      </c>
      <c r="G86" s="9" t="s">
        <v>20</v>
      </c>
      <c r="H86" s="9">
        <v>45.1081263404666</v>
      </c>
      <c r="I86" s="9">
        <v>50.9768306607821</v>
      </c>
    </row>
    <row r="87" ht="15.75" customHeight="1">
      <c r="A87" s="9">
        <v>1979.0</v>
      </c>
      <c r="B87" s="9" t="s">
        <v>44</v>
      </c>
      <c r="C87" s="9" t="s">
        <v>29</v>
      </c>
      <c r="D87" s="9" t="s">
        <v>30</v>
      </c>
      <c r="E87" s="9">
        <v>31.576</v>
      </c>
      <c r="F87" s="9">
        <v>2.6312994E7</v>
      </c>
      <c r="G87" s="9" t="s">
        <v>20</v>
      </c>
      <c r="H87" s="9">
        <v>40.6624080862862</v>
      </c>
      <c r="I87" s="9">
        <v>55.8521048573948</v>
      </c>
    </row>
    <row r="88" ht="15.75" customHeight="1">
      <c r="A88" s="9">
        <v>1979.0</v>
      </c>
      <c r="B88" s="9" t="s">
        <v>44</v>
      </c>
      <c r="C88" s="9" t="s">
        <v>31</v>
      </c>
      <c r="D88" s="9" t="s">
        <v>32</v>
      </c>
      <c r="E88" s="9">
        <v>32.14</v>
      </c>
      <c r="F88" s="9">
        <v>1.17878411E8</v>
      </c>
      <c r="G88" s="9" t="s">
        <v>20</v>
      </c>
      <c r="H88" s="9">
        <v>38.5875145534495</v>
      </c>
      <c r="I88" s="9">
        <v>57.6107782789844</v>
      </c>
    </row>
    <row r="89" ht="15.75" customHeight="1">
      <c r="A89" s="9">
        <v>1979.0</v>
      </c>
      <c r="B89" s="9" t="s">
        <v>44</v>
      </c>
      <c r="C89" s="9" t="s">
        <v>33</v>
      </c>
      <c r="D89" s="9" t="s">
        <v>34</v>
      </c>
      <c r="E89" s="9">
        <v>25.066</v>
      </c>
      <c r="F89" s="9">
        <v>2.7471036E7</v>
      </c>
      <c r="G89" s="9" t="s">
        <v>20</v>
      </c>
      <c r="H89" s="9">
        <v>30.2445455642809</v>
      </c>
      <c r="I89" s="9">
        <v>61.7307443374178</v>
      </c>
    </row>
    <row r="90" ht="15.75" customHeight="1">
      <c r="A90" s="9">
        <v>1980.0</v>
      </c>
      <c r="B90" s="9" t="s">
        <v>45</v>
      </c>
      <c r="C90" s="9" t="s">
        <v>18</v>
      </c>
      <c r="D90" s="9" t="s">
        <v>19</v>
      </c>
      <c r="E90" s="9">
        <v>23.555</v>
      </c>
      <c r="F90" s="9">
        <v>1.1419348E7</v>
      </c>
      <c r="G90" s="9" t="s">
        <v>20</v>
      </c>
      <c r="H90" s="9">
        <v>33.4867717491401</v>
      </c>
      <c r="I90" s="9">
        <v>61.6072301150644</v>
      </c>
    </row>
    <row r="91" ht="15.75" customHeight="1">
      <c r="A91" s="9">
        <v>1980.0</v>
      </c>
      <c r="B91" s="9" t="s">
        <v>45</v>
      </c>
      <c r="C91" s="9" t="s">
        <v>21</v>
      </c>
      <c r="D91" s="9" t="s">
        <v>22</v>
      </c>
      <c r="E91" s="9">
        <v>29.93</v>
      </c>
      <c r="F91" s="9">
        <v>2389977.0</v>
      </c>
      <c r="G91" s="9" t="s">
        <v>20</v>
      </c>
      <c r="H91" s="9">
        <v>36.8380532532321</v>
      </c>
      <c r="I91" s="9">
        <v>59.2177246894008</v>
      </c>
    </row>
    <row r="92" ht="15.75" customHeight="1">
      <c r="A92" s="9">
        <v>1980.0</v>
      </c>
      <c r="B92" s="9" t="s">
        <v>45</v>
      </c>
      <c r="C92" s="9" t="s">
        <v>23</v>
      </c>
      <c r="D92" s="9" t="s">
        <v>24</v>
      </c>
      <c r="E92" s="9">
        <v>32.645</v>
      </c>
      <c r="F92" s="9">
        <v>1.5182611E7</v>
      </c>
      <c r="G92" s="9" t="s">
        <v>20</v>
      </c>
      <c r="H92" s="9">
        <v>41.2123184872483</v>
      </c>
      <c r="I92" s="9">
        <v>55.5857355497022</v>
      </c>
    </row>
    <row r="93" ht="15.75" customHeight="1">
      <c r="A93" s="9">
        <v>1980.0</v>
      </c>
      <c r="B93" s="9" t="s">
        <v>45</v>
      </c>
      <c r="C93" s="9" t="s">
        <v>25</v>
      </c>
      <c r="D93" s="9" t="s">
        <v>26</v>
      </c>
      <c r="E93" s="9">
        <v>36.1</v>
      </c>
      <c r="F93" s="9">
        <v>1.754761E7</v>
      </c>
      <c r="G93" s="9" t="s">
        <v>20</v>
      </c>
      <c r="H93" s="9">
        <v>42.3332807145816</v>
      </c>
      <c r="I93" s="9">
        <v>54.0315005861197</v>
      </c>
    </row>
    <row r="94" ht="15.75" customHeight="1">
      <c r="A94" s="9">
        <v>1980.0</v>
      </c>
      <c r="B94" s="9" t="s">
        <v>45</v>
      </c>
      <c r="C94" s="9" t="s">
        <v>27</v>
      </c>
      <c r="D94" s="9" t="s">
        <v>28</v>
      </c>
      <c r="E94" s="9">
        <v>34.809</v>
      </c>
      <c r="F94" s="9">
        <v>6.7761372E7</v>
      </c>
      <c r="G94" s="9" t="s">
        <v>20</v>
      </c>
      <c r="H94" s="9">
        <v>44.7674834565038</v>
      </c>
      <c r="I94" s="9">
        <v>51.3045913533156</v>
      </c>
    </row>
    <row r="95" ht="15.75" customHeight="1">
      <c r="A95" s="9">
        <v>1980.0</v>
      </c>
      <c r="B95" s="9" t="s">
        <v>45</v>
      </c>
      <c r="C95" s="9" t="s">
        <v>29</v>
      </c>
      <c r="D95" s="9" t="s">
        <v>30</v>
      </c>
      <c r="E95" s="9">
        <v>31.196</v>
      </c>
      <c r="F95" s="9">
        <v>2.6900506E7</v>
      </c>
      <c r="G95" s="9" t="s">
        <v>20</v>
      </c>
      <c r="H95" s="9">
        <v>40.0239125613474</v>
      </c>
      <c r="I95" s="9">
        <v>56.4372506598947</v>
      </c>
    </row>
    <row r="96" ht="15.75" customHeight="1">
      <c r="A96" s="9">
        <v>1980.0</v>
      </c>
      <c r="B96" s="9" t="s">
        <v>45</v>
      </c>
      <c r="C96" s="9" t="s">
        <v>31</v>
      </c>
      <c r="D96" s="9" t="s">
        <v>32</v>
      </c>
      <c r="E96" s="9">
        <v>31.875</v>
      </c>
      <c r="F96" s="9">
        <v>1.20694009E8</v>
      </c>
      <c r="G96" s="9" t="s">
        <v>20</v>
      </c>
      <c r="H96" s="9">
        <v>38.1909387068251</v>
      </c>
      <c r="I96" s="9">
        <v>57.9794437021311</v>
      </c>
    </row>
    <row r="97" ht="15.75" customHeight="1">
      <c r="A97" s="9">
        <v>1980.0</v>
      </c>
      <c r="B97" s="9" t="s">
        <v>45</v>
      </c>
      <c r="C97" s="9" t="s">
        <v>33</v>
      </c>
      <c r="D97" s="9" t="s">
        <v>34</v>
      </c>
      <c r="E97" s="9">
        <v>24.718</v>
      </c>
      <c r="F97" s="9">
        <v>2.7896528E7</v>
      </c>
      <c r="G97" s="9" t="s">
        <v>20</v>
      </c>
      <c r="H97" s="9">
        <v>30.4162474986134</v>
      </c>
      <c r="I97" s="9">
        <v>61.4662548687063</v>
      </c>
    </row>
    <row r="98" ht="15.75" customHeight="1">
      <c r="A98" s="9">
        <v>1981.0</v>
      </c>
      <c r="B98" s="9" t="s">
        <v>46</v>
      </c>
      <c r="C98" s="9" t="s">
        <v>18</v>
      </c>
      <c r="D98" s="9" t="s">
        <v>19</v>
      </c>
      <c r="E98" s="9">
        <v>23.248</v>
      </c>
      <c r="F98" s="9">
        <v>1.1582014E7</v>
      </c>
      <c r="G98" s="9" t="s">
        <v>20</v>
      </c>
      <c r="H98" s="9">
        <v>33.0299289916244</v>
      </c>
      <c r="I98" s="9">
        <v>61.9768116322429</v>
      </c>
    </row>
    <row r="99" ht="15.75" customHeight="1">
      <c r="A99" s="9">
        <v>1981.0</v>
      </c>
      <c r="B99" s="9" t="s">
        <v>46</v>
      </c>
      <c r="C99" s="9" t="s">
        <v>21</v>
      </c>
      <c r="D99" s="9" t="s">
        <v>22</v>
      </c>
      <c r="E99" s="9">
        <v>29.957</v>
      </c>
      <c r="F99" s="9">
        <v>2455588.0</v>
      </c>
      <c r="G99" s="9" t="s">
        <v>20</v>
      </c>
      <c r="H99" s="9">
        <v>36.4989973888128</v>
      </c>
      <c r="I99" s="9">
        <v>59.5018382562547</v>
      </c>
    </row>
    <row r="100" ht="15.75" customHeight="1">
      <c r="A100" s="9">
        <v>1981.0</v>
      </c>
      <c r="B100" s="9" t="s">
        <v>46</v>
      </c>
      <c r="C100" s="9" t="s">
        <v>23</v>
      </c>
      <c r="D100" s="9" t="s">
        <v>24</v>
      </c>
      <c r="E100" s="9">
        <v>32.251</v>
      </c>
      <c r="F100" s="9">
        <v>1.5597886E7</v>
      </c>
      <c r="G100" s="9" t="s">
        <v>20</v>
      </c>
      <c r="H100" s="9">
        <v>40.8564275953806</v>
      </c>
      <c r="I100" s="9">
        <v>55.8831433952011</v>
      </c>
    </row>
    <row r="101" ht="15.75" customHeight="1">
      <c r="A101" s="9">
        <v>1981.0</v>
      </c>
      <c r="B101" s="9" t="s">
        <v>46</v>
      </c>
      <c r="C101" s="9" t="s">
        <v>25</v>
      </c>
      <c r="D101" s="9" t="s">
        <v>26</v>
      </c>
      <c r="E101" s="9">
        <v>35.57</v>
      </c>
      <c r="F101" s="9">
        <v>1.7985393E7</v>
      </c>
      <c r="G101" s="9" t="s">
        <v>20</v>
      </c>
      <c r="H101" s="9">
        <v>42.0323648196067</v>
      </c>
      <c r="I101" s="9">
        <v>54.3042456731415</v>
      </c>
    </row>
    <row r="102" ht="15.75" customHeight="1">
      <c r="A102" s="9">
        <v>1981.0</v>
      </c>
      <c r="B102" s="9" t="s">
        <v>46</v>
      </c>
      <c r="C102" s="9" t="s">
        <v>27</v>
      </c>
      <c r="D102" s="9" t="s">
        <v>28</v>
      </c>
      <c r="E102" s="9">
        <v>33.999</v>
      </c>
      <c r="F102" s="9">
        <v>6.9407624E7</v>
      </c>
      <c r="G102" s="9" t="s">
        <v>20</v>
      </c>
      <c r="H102" s="9">
        <v>44.2634716900841</v>
      </c>
      <c r="I102" s="9">
        <v>51.7940521923067</v>
      </c>
    </row>
    <row r="103" ht="15.75" customHeight="1">
      <c r="A103" s="9">
        <v>1981.0</v>
      </c>
      <c r="B103" s="9" t="s">
        <v>46</v>
      </c>
      <c r="C103" s="9" t="s">
        <v>29</v>
      </c>
      <c r="D103" s="9" t="s">
        <v>30</v>
      </c>
      <c r="E103" s="9">
        <v>30.748</v>
      </c>
      <c r="F103" s="9">
        <v>2.7496617E7</v>
      </c>
      <c r="G103" s="9" t="s">
        <v>20</v>
      </c>
      <c r="H103" s="9">
        <v>39.5570480543116</v>
      </c>
      <c r="I103" s="9">
        <v>56.8517828938738</v>
      </c>
    </row>
    <row r="104" ht="15.75" customHeight="1">
      <c r="A104" s="9">
        <v>1981.0</v>
      </c>
      <c r="B104" s="9" t="s">
        <v>46</v>
      </c>
      <c r="C104" s="9" t="s">
        <v>31</v>
      </c>
      <c r="D104" s="9" t="s">
        <v>32</v>
      </c>
      <c r="E104" s="9">
        <v>31.493</v>
      </c>
      <c r="F104" s="9">
        <v>1.23570327E8</v>
      </c>
      <c r="G104" s="9" t="s">
        <v>20</v>
      </c>
      <c r="H104" s="9">
        <v>37.9287342988095</v>
      </c>
      <c r="I104" s="9">
        <v>58.2075331078472</v>
      </c>
    </row>
    <row r="105" ht="15.75" customHeight="1">
      <c r="A105" s="9">
        <v>1981.0</v>
      </c>
      <c r="B105" s="9" t="s">
        <v>46</v>
      </c>
      <c r="C105" s="9" t="s">
        <v>33</v>
      </c>
      <c r="D105" s="9" t="s">
        <v>34</v>
      </c>
      <c r="E105" s="9">
        <v>24.288</v>
      </c>
      <c r="F105" s="9">
        <v>2.8338515E7</v>
      </c>
      <c r="G105" s="9" t="s">
        <v>20</v>
      </c>
      <c r="H105" s="9">
        <v>30.6815900550893</v>
      </c>
      <c r="I105" s="9">
        <v>61.1206197643031</v>
      </c>
    </row>
    <row r="106" ht="15.75" customHeight="1">
      <c r="A106" s="9">
        <v>1982.0</v>
      </c>
      <c r="B106" s="9" t="s">
        <v>47</v>
      </c>
      <c r="C106" s="9" t="s">
        <v>18</v>
      </c>
      <c r="D106" s="9" t="s">
        <v>19</v>
      </c>
      <c r="E106" s="9">
        <v>23.015</v>
      </c>
      <c r="F106" s="9">
        <v>1.1743911E7</v>
      </c>
      <c r="G106" s="9">
        <v>1.04</v>
      </c>
      <c r="H106" s="9">
        <v>32.56737895919</v>
      </c>
      <c r="I106" s="9">
        <v>62.3554453026764</v>
      </c>
    </row>
    <row r="107" ht="15.75" customHeight="1">
      <c r="A107" s="9">
        <v>1982.0</v>
      </c>
      <c r="B107" s="9" t="s">
        <v>47</v>
      </c>
      <c r="C107" s="9" t="s">
        <v>21</v>
      </c>
      <c r="D107" s="9" t="s">
        <v>22</v>
      </c>
      <c r="E107" s="9">
        <v>29.95</v>
      </c>
      <c r="F107" s="9">
        <v>2523354.0</v>
      </c>
      <c r="G107" s="9">
        <v>1.05</v>
      </c>
      <c r="H107" s="9">
        <v>36.1296512498841</v>
      </c>
      <c r="I107" s="9">
        <v>59.8171719069144</v>
      </c>
    </row>
    <row r="108" ht="15.75" customHeight="1">
      <c r="A108" s="9">
        <v>1982.0</v>
      </c>
      <c r="B108" s="9" t="s">
        <v>47</v>
      </c>
      <c r="C108" s="9" t="s">
        <v>23</v>
      </c>
      <c r="D108" s="9" t="s">
        <v>24</v>
      </c>
      <c r="E108" s="9">
        <v>31.878</v>
      </c>
      <c r="F108" s="9">
        <v>1.6017573E7</v>
      </c>
      <c r="G108" s="9">
        <v>1.05</v>
      </c>
      <c r="H108" s="9">
        <v>40.4284469313797</v>
      </c>
      <c r="I108" s="9">
        <v>56.2506691868987</v>
      </c>
    </row>
    <row r="109" ht="15.75" customHeight="1">
      <c r="A109" s="9">
        <v>1982.0</v>
      </c>
      <c r="B109" s="9" t="s">
        <v>47</v>
      </c>
      <c r="C109" s="9" t="s">
        <v>25</v>
      </c>
      <c r="D109" s="9" t="s">
        <v>26</v>
      </c>
      <c r="E109" s="9">
        <v>35.067</v>
      </c>
      <c r="F109" s="9">
        <v>1.8426415E7</v>
      </c>
      <c r="G109" s="9">
        <v>1.05</v>
      </c>
      <c r="H109" s="9">
        <v>41.7231675287895</v>
      </c>
      <c r="I109" s="9">
        <v>54.5931967775609</v>
      </c>
    </row>
    <row r="110" ht="15.75" customHeight="1">
      <c r="A110" s="9">
        <v>1982.0</v>
      </c>
      <c r="B110" s="9" t="s">
        <v>47</v>
      </c>
      <c r="C110" s="9" t="s">
        <v>27</v>
      </c>
      <c r="D110" s="9" t="s">
        <v>28</v>
      </c>
      <c r="E110" s="9">
        <v>33.261</v>
      </c>
      <c r="F110" s="9">
        <v>7.1058654E7</v>
      </c>
      <c r="G110" s="9">
        <v>1.05</v>
      </c>
      <c r="H110" s="9">
        <v>43.7453993992062</v>
      </c>
      <c r="I110" s="9">
        <v>52.3066156023727</v>
      </c>
    </row>
    <row r="111" ht="15.75" customHeight="1">
      <c r="A111" s="9">
        <v>1982.0</v>
      </c>
      <c r="B111" s="9" t="s">
        <v>47</v>
      </c>
      <c r="C111" s="9" t="s">
        <v>29</v>
      </c>
      <c r="D111" s="9" t="s">
        <v>30</v>
      </c>
      <c r="E111" s="9">
        <v>30.263</v>
      </c>
      <c r="F111" s="9">
        <v>2.8101819E7</v>
      </c>
      <c r="G111" s="9">
        <v>1.05</v>
      </c>
      <c r="H111" s="9">
        <v>39.0252033151306</v>
      </c>
      <c r="I111" s="9">
        <v>57.3325057712456</v>
      </c>
    </row>
    <row r="112" ht="15.75" customHeight="1">
      <c r="A112" s="9">
        <v>1982.0</v>
      </c>
      <c r="B112" s="9" t="s">
        <v>47</v>
      </c>
      <c r="C112" s="9" t="s">
        <v>31</v>
      </c>
      <c r="D112" s="9" t="s">
        <v>32</v>
      </c>
      <c r="E112" s="9">
        <v>30.99</v>
      </c>
      <c r="F112" s="9">
        <v>1.26498314E8</v>
      </c>
      <c r="G112" s="9">
        <v>1.05</v>
      </c>
      <c r="H112" s="9">
        <v>37.6469950421632</v>
      </c>
      <c r="I112" s="9">
        <v>58.4615870848682</v>
      </c>
    </row>
    <row r="113" ht="15.75" customHeight="1">
      <c r="A113" s="9">
        <v>1982.0</v>
      </c>
      <c r="B113" s="9" t="s">
        <v>47</v>
      </c>
      <c r="C113" s="9" t="s">
        <v>33</v>
      </c>
      <c r="D113" s="9" t="s">
        <v>34</v>
      </c>
      <c r="E113" s="9">
        <v>23.846</v>
      </c>
      <c r="F113" s="9">
        <v>2.8794548E7</v>
      </c>
      <c r="G113" s="9">
        <v>1.04</v>
      </c>
      <c r="H113" s="9">
        <v>30.8093844709769</v>
      </c>
      <c r="I113" s="9">
        <v>60.9125206618975</v>
      </c>
    </row>
    <row r="114" ht="15.75" customHeight="1">
      <c r="A114" s="9">
        <v>1983.0</v>
      </c>
      <c r="B114" s="9" t="s">
        <v>48</v>
      </c>
      <c r="C114" s="9" t="s">
        <v>18</v>
      </c>
      <c r="D114" s="9" t="s">
        <v>19</v>
      </c>
      <c r="E114" s="9">
        <v>22.856</v>
      </c>
      <c r="F114" s="9">
        <v>1.190796E7</v>
      </c>
      <c r="G114" s="9" t="s">
        <v>20</v>
      </c>
      <c r="H114" s="9">
        <v>32.1199349006883</v>
      </c>
      <c r="I114" s="9">
        <v>62.7198445409625</v>
      </c>
    </row>
    <row r="115" ht="15.75" customHeight="1">
      <c r="A115" s="9">
        <v>1983.0</v>
      </c>
      <c r="B115" s="9" t="s">
        <v>48</v>
      </c>
      <c r="C115" s="9" t="s">
        <v>21</v>
      </c>
      <c r="D115" s="9" t="s">
        <v>22</v>
      </c>
      <c r="E115" s="9">
        <v>29.917</v>
      </c>
      <c r="F115" s="9">
        <v>2593020.0</v>
      </c>
      <c r="G115" s="9" t="s">
        <v>20</v>
      </c>
      <c r="H115" s="9">
        <v>35.7927050311991</v>
      </c>
      <c r="I115" s="9">
        <v>60.1001149239111</v>
      </c>
    </row>
    <row r="116" ht="15.75" customHeight="1">
      <c r="A116" s="9">
        <v>1983.0</v>
      </c>
      <c r="B116" s="9" t="s">
        <v>48</v>
      </c>
      <c r="C116" s="9" t="s">
        <v>23</v>
      </c>
      <c r="D116" s="9" t="s">
        <v>24</v>
      </c>
      <c r="E116" s="9">
        <v>31.537</v>
      </c>
      <c r="F116" s="9">
        <v>1.6443134E7</v>
      </c>
      <c r="G116" s="9" t="s">
        <v>20</v>
      </c>
      <c r="H116" s="9">
        <v>39.9746240588929</v>
      </c>
      <c r="I116" s="9">
        <v>56.6433381860173</v>
      </c>
    </row>
    <row r="117" ht="15.75" customHeight="1">
      <c r="A117" s="9">
        <v>1983.0</v>
      </c>
      <c r="B117" s="9" t="s">
        <v>48</v>
      </c>
      <c r="C117" s="9" t="s">
        <v>25</v>
      </c>
      <c r="D117" s="9" t="s">
        <v>26</v>
      </c>
      <c r="E117" s="9">
        <v>34.582</v>
      </c>
      <c r="F117" s="9">
        <v>1.8870993E7</v>
      </c>
      <c r="G117" s="9" t="s">
        <v>20</v>
      </c>
      <c r="H117" s="9">
        <v>41.4021562087379</v>
      </c>
      <c r="I117" s="9">
        <v>54.8975933592896</v>
      </c>
    </row>
    <row r="118" ht="15.75" customHeight="1">
      <c r="A118" s="9">
        <v>1983.0</v>
      </c>
      <c r="B118" s="9" t="s">
        <v>48</v>
      </c>
      <c r="C118" s="9" t="s">
        <v>27</v>
      </c>
      <c r="D118" s="9" t="s">
        <v>28</v>
      </c>
      <c r="E118" s="9">
        <v>32.592</v>
      </c>
      <c r="F118" s="9">
        <v>7.2709299E7</v>
      </c>
      <c r="G118" s="9" t="s">
        <v>20</v>
      </c>
      <c r="H118" s="9">
        <v>43.2117506730467</v>
      </c>
      <c r="I118" s="9">
        <v>52.8357837695561</v>
      </c>
    </row>
    <row r="119" ht="15.75" customHeight="1">
      <c r="A119" s="9">
        <v>1983.0</v>
      </c>
      <c r="B119" s="9" t="s">
        <v>48</v>
      </c>
      <c r="C119" s="9" t="s">
        <v>29</v>
      </c>
      <c r="D119" s="9" t="s">
        <v>30</v>
      </c>
      <c r="E119" s="9">
        <v>29.77</v>
      </c>
      <c r="F119" s="9">
        <v>2.871419E7</v>
      </c>
      <c r="G119" s="9" t="s">
        <v>20</v>
      </c>
      <c r="H119" s="9">
        <v>38.4777178112982</v>
      </c>
      <c r="I119" s="9">
        <v>57.8289514696392</v>
      </c>
    </row>
    <row r="120" ht="15.75" customHeight="1">
      <c r="A120" s="9">
        <v>1983.0</v>
      </c>
      <c r="B120" s="9" t="s">
        <v>48</v>
      </c>
      <c r="C120" s="9" t="s">
        <v>31</v>
      </c>
      <c r="D120" s="9" t="s">
        <v>32</v>
      </c>
      <c r="E120" s="9">
        <v>30.371</v>
      </c>
      <c r="F120" s="9">
        <v>1.29448819E8</v>
      </c>
      <c r="G120" s="9" t="s">
        <v>20</v>
      </c>
      <c r="H120" s="9">
        <v>37.3591264668085</v>
      </c>
      <c r="I120" s="9">
        <v>58.7250765107405</v>
      </c>
    </row>
    <row r="121" ht="15.75" customHeight="1">
      <c r="A121" s="9">
        <v>1983.0</v>
      </c>
      <c r="B121" s="9" t="s">
        <v>48</v>
      </c>
      <c r="C121" s="9" t="s">
        <v>33</v>
      </c>
      <c r="D121" s="9" t="s">
        <v>34</v>
      </c>
      <c r="E121" s="9">
        <v>23.451</v>
      </c>
      <c r="F121" s="9">
        <v>2.9262047E7</v>
      </c>
      <c r="G121" s="9" t="s">
        <v>20</v>
      </c>
      <c r="H121" s="9">
        <v>30.8571748244407</v>
      </c>
      <c r="I121" s="9">
        <v>60.7854262553812</v>
      </c>
    </row>
    <row r="122" ht="15.75" customHeight="1">
      <c r="A122" s="9">
        <v>1984.0</v>
      </c>
      <c r="B122" s="9" t="s">
        <v>49</v>
      </c>
      <c r="C122" s="9" t="s">
        <v>18</v>
      </c>
      <c r="D122" s="9" t="s">
        <v>19</v>
      </c>
      <c r="E122" s="9">
        <v>22.758</v>
      </c>
      <c r="F122" s="9">
        <v>1.2078135E7</v>
      </c>
      <c r="G122" s="9" t="s">
        <v>20</v>
      </c>
      <c r="H122" s="9">
        <v>31.7176451496858</v>
      </c>
      <c r="I122" s="9">
        <v>63.0375798912663</v>
      </c>
    </row>
    <row r="123" ht="15.75" customHeight="1">
      <c r="A123" s="9">
        <v>1984.0</v>
      </c>
      <c r="B123" s="9" t="s">
        <v>49</v>
      </c>
      <c r="C123" s="9" t="s">
        <v>21</v>
      </c>
      <c r="D123" s="9" t="s">
        <v>22</v>
      </c>
      <c r="E123" s="9">
        <v>29.84</v>
      </c>
      <c r="F123" s="9">
        <v>2664223.0</v>
      </c>
      <c r="G123" s="9" t="s">
        <v>20</v>
      </c>
      <c r="H123" s="9">
        <v>35.5605743212937</v>
      </c>
      <c r="I123" s="9">
        <v>60.2777995685797</v>
      </c>
    </row>
    <row r="124" ht="15.75" customHeight="1">
      <c r="A124" s="9">
        <v>1984.0</v>
      </c>
      <c r="B124" s="9" t="s">
        <v>49</v>
      </c>
      <c r="C124" s="9" t="s">
        <v>23</v>
      </c>
      <c r="D124" s="9" t="s">
        <v>24</v>
      </c>
      <c r="E124" s="9">
        <v>31.223</v>
      </c>
      <c r="F124" s="9">
        <v>1.6876703E7</v>
      </c>
      <c r="G124" s="9" t="s">
        <v>20</v>
      </c>
      <c r="H124" s="9">
        <v>39.5608905364987</v>
      </c>
      <c r="I124" s="9">
        <v>56.9974479019984</v>
      </c>
    </row>
    <row r="125" ht="15.75" customHeight="1">
      <c r="A125" s="9">
        <v>1984.0</v>
      </c>
      <c r="B125" s="9" t="s">
        <v>49</v>
      </c>
      <c r="C125" s="9" t="s">
        <v>25</v>
      </c>
      <c r="D125" s="9" t="s">
        <v>26</v>
      </c>
      <c r="E125" s="9">
        <v>34.107</v>
      </c>
      <c r="F125" s="9">
        <v>1.9319746E7</v>
      </c>
      <c r="G125" s="9" t="s">
        <v>20</v>
      </c>
      <c r="H125" s="9">
        <v>41.0608400338183</v>
      </c>
      <c r="I125" s="9">
        <v>55.2207829233366</v>
      </c>
    </row>
    <row r="126" ht="15.75" customHeight="1">
      <c r="A126" s="9">
        <v>1984.0</v>
      </c>
      <c r="B126" s="9" t="s">
        <v>49</v>
      </c>
      <c r="C126" s="9" t="s">
        <v>27</v>
      </c>
      <c r="D126" s="9" t="s">
        <v>28</v>
      </c>
      <c r="E126" s="9">
        <v>31.987</v>
      </c>
      <c r="F126" s="9">
        <v>7.4352631E7</v>
      </c>
      <c r="G126" s="9" t="s">
        <v>20</v>
      </c>
      <c r="H126" s="9">
        <v>42.659889197465</v>
      </c>
      <c r="I126" s="9">
        <v>53.3745658576628</v>
      </c>
    </row>
    <row r="127" ht="15.75" customHeight="1">
      <c r="A127" s="9">
        <v>1984.0</v>
      </c>
      <c r="B127" s="9" t="s">
        <v>49</v>
      </c>
      <c r="C127" s="9" t="s">
        <v>29</v>
      </c>
      <c r="D127" s="9" t="s">
        <v>30</v>
      </c>
      <c r="E127" s="9">
        <v>29.28</v>
      </c>
      <c r="F127" s="9">
        <v>2.9331238E7</v>
      </c>
      <c r="G127" s="9" t="s">
        <v>20</v>
      </c>
      <c r="H127" s="9">
        <v>37.9841212293869</v>
      </c>
      <c r="I127" s="9">
        <v>58.2708408011963</v>
      </c>
    </row>
    <row r="128" ht="15.75" customHeight="1">
      <c r="A128" s="9">
        <v>1984.0</v>
      </c>
      <c r="B128" s="9" t="s">
        <v>49</v>
      </c>
      <c r="C128" s="9" t="s">
        <v>31</v>
      </c>
      <c r="D128" s="9" t="s">
        <v>32</v>
      </c>
      <c r="E128" s="9">
        <v>29.648</v>
      </c>
      <c r="F128" s="9">
        <v>1.32383568E8</v>
      </c>
      <c r="G128" s="9" t="s">
        <v>20</v>
      </c>
      <c r="H128" s="9">
        <v>37.0696973509582</v>
      </c>
      <c r="I128" s="9">
        <v>58.9891858784166</v>
      </c>
    </row>
    <row r="129" ht="15.75" customHeight="1">
      <c r="A129" s="9">
        <v>1984.0</v>
      </c>
      <c r="B129" s="9" t="s">
        <v>49</v>
      </c>
      <c r="C129" s="9" t="s">
        <v>33</v>
      </c>
      <c r="D129" s="9" t="s">
        <v>34</v>
      </c>
      <c r="E129" s="9">
        <v>23.128</v>
      </c>
      <c r="F129" s="9">
        <v>2.9737093E7</v>
      </c>
      <c r="G129" s="9" t="s">
        <v>20</v>
      </c>
      <c r="H129" s="9">
        <v>30.9015511368243</v>
      </c>
      <c r="I129" s="9">
        <v>60.6659433724742</v>
      </c>
    </row>
    <row r="130" ht="15.75" customHeight="1">
      <c r="A130" s="9">
        <v>1985.0</v>
      </c>
      <c r="B130" s="9" t="s">
        <v>50</v>
      </c>
      <c r="C130" s="9" t="s">
        <v>18</v>
      </c>
      <c r="D130" s="9" t="s">
        <v>19</v>
      </c>
      <c r="E130" s="9">
        <v>22.707</v>
      </c>
      <c r="F130" s="9">
        <v>1.2257236E7</v>
      </c>
      <c r="G130" s="9" t="s">
        <v>20</v>
      </c>
      <c r="H130" s="9">
        <v>31.376592569483</v>
      </c>
      <c r="I130" s="9">
        <v>63.2904922447443</v>
      </c>
    </row>
    <row r="131" ht="15.75" customHeight="1">
      <c r="A131" s="9">
        <v>1985.0</v>
      </c>
      <c r="B131" s="9" t="s">
        <v>50</v>
      </c>
      <c r="C131" s="9" t="s">
        <v>21</v>
      </c>
      <c r="D131" s="9" t="s">
        <v>22</v>
      </c>
      <c r="E131" s="9">
        <v>29.692</v>
      </c>
      <c r="F131" s="9">
        <v>2736712.0</v>
      </c>
      <c r="G131" s="9" t="s">
        <v>20</v>
      </c>
      <c r="H131" s="9">
        <v>35.4521411094774</v>
      </c>
      <c r="I131" s="9">
        <v>60.3294025823689</v>
      </c>
    </row>
    <row r="132" ht="15.75" customHeight="1">
      <c r="A132" s="9">
        <v>1985.0</v>
      </c>
      <c r="B132" s="9" t="s">
        <v>50</v>
      </c>
      <c r="C132" s="9" t="s">
        <v>23</v>
      </c>
      <c r="D132" s="9" t="s">
        <v>24</v>
      </c>
      <c r="E132" s="9">
        <v>30.915</v>
      </c>
      <c r="F132" s="9">
        <v>1.731952E7</v>
      </c>
      <c r="G132" s="9" t="s">
        <v>20</v>
      </c>
      <c r="H132" s="9">
        <v>39.2151572329949</v>
      </c>
      <c r="I132" s="9">
        <v>57.2855021386274</v>
      </c>
    </row>
    <row r="133" ht="15.75" customHeight="1">
      <c r="A133" s="9">
        <v>1985.0</v>
      </c>
      <c r="B133" s="9" t="s">
        <v>50</v>
      </c>
      <c r="C133" s="9" t="s">
        <v>25</v>
      </c>
      <c r="D133" s="9" t="s">
        <v>26</v>
      </c>
      <c r="E133" s="9">
        <v>33.626</v>
      </c>
      <c r="F133" s="9">
        <v>1.9772872E7</v>
      </c>
      <c r="G133" s="9" t="s">
        <v>20</v>
      </c>
      <c r="H133" s="9">
        <v>40.6971784372043</v>
      </c>
      <c r="I133" s="9">
        <v>55.5619588292485</v>
      </c>
    </row>
    <row r="134" ht="15.75" customHeight="1">
      <c r="A134" s="9">
        <v>1985.0</v>
      </c>
      <c r="B134" s="9" t="s">
        <v>50</v>
      </c>
      <c r="C134" s="9" t="s">
        <v>27</v>
      </c>
      <c r="D134" s="9" t="s">
        <v>28</v>
      </c>
      <c r="E134" s="9">
        <v>31.434</v>
      </c>
      <c r="F134" s="9">
        <v>7.5983485E7</v>
      </c>
      <c r="G134" s="9" t="s">
        <v>20</v>
      </c>
      <c r="H134" s="9">
        <v>42.0902147354784</v>
      </c>
      <c r="I134" s="9">
        <v>53.9178322763163</v>
      </c>
    </row>
    <row r="135" ht="15.75" customHeight="1">
      <c r="A135" s="9">
        <v>1985.0</v>
      </c>
      <c r="B135" s="9" t="s">
        <v>50</v>
      </c>
      <c r="C135" s="9" t="s">
        <v>29</v>
      </c>
      <c r="D135" s="9" t="s">
        <v>30</v>
      </c>
      <c r="E135" s="9">
        <v>28.813</v>
      </c>
      <c r="F135" s="9">
        <v>2.9951201E7</v>
      </c>
      <c r="G135" s="9" t="s">
        <v>20</v>
      </c>
      <c r="H135" s="9">
        <v>37.5718656490603</v>
      </c>
      <c r="I135" s="9">
        <v>58.6293050485688</v>
      </c>
    </row>
    <row r="136" ht="15.75" customHeight="1">
      <c r="A136" s="9">
        <v>1985.0</v>
      </c>
      <c r="B136" s="9" t="s">
        <v>50</v>
      </c>
      <c r="C136" s="9" t="s">
        <v>31</v>
      </c>
      <c r="D136" s="9" t="s">
        <v>32</v>
      </c>
      <c r="E136" s="9">
        <v>28.843</v>
      </c>
      <c r="F136" s="9">
        <v>1.3527408E8</v>
      </c>
      <c r="G136" s="9" t="s">
        <v>20</v>
      </c>
      <c r="H136" s="9">
        <v>36.7712262393505</v>
      </c>
      <c r="I136" s="9">
        <v>59.257899222083</v>
      </c>
    </row>
    <row r="137" ht="15.75" customHeight="1">
      <c r="A137" s="9">
        <v>1985.0</v>
      </c>
      <c r="B137" s="9" t="s">
        <v>50</v>
      </c>
      <c r="C137" s="9" t="s">
        <v>33</v>
      </c>
      <c r="D137" s="9" t="s">
        <v>34</v>
      </c>
      <c r="E137" s="9">
        <v>22.889</v>
      </c>
      <c r="F137" s="9">
        <v>3.0216279E7</v>
      </c>
      <c r="G137" s="9" t="s">
        <v>20</v>
      </c>
      <c r="H137" s="9">
        <v>30.9716792064304</v>
      </c>
      <c r="I137" s="9">
        <v>60.5253247760917</v>
      </c>
    </row>
    <row r="138" ht="15.75" customHeight="1">
      <c r="A138" s="9">
        <v>1986.0</v>
      </c>
      <c r="B138" s="9" t="s">
        <v>51</v>
      </c>
      <c r="C138" s="9" t="s">
        <v>18</v>
      </c>
      <c r="D138" s="9" t="s">
        <v>19</v>
      </c>
      <c r="E138" s="9">
        <v>22.682</v>
      </c>
      <c r="F138" s="9">
        <v>1.2445823E7</v>
      </c>
      <c r="G138" s="9" t="s">
        <v>20</v>
      </c>
      <c r="H138" s="9">
        <v>31.0280244223303</v>
      </c>
      <c r="I138" s="9">
        <v>63.5326566993601</v>
      </c>
    </row>
    <row r="139" ht="15.75" customHeight="1">
      <c r="A139" s="9">
        <v>1986.0</v>
      </c>
      <c r="B139" s="9" t="s">
        <v>51</v>
      </c>
      <c r="C139" s="9" t="s">
        <v>21</v>
      </c>
      <c r="D139" s="9" t="s">
        <v>22</v>
      </c>
      <c r="E139" s="9">
        <v>29.449</v>
      </c>
      <c r="F139" s="9">
        <v>2810242.0</v>
      </c>
      <c r="G139" s="9" t="s">
        <v>20</v>
      </c>
      <c r="H139" s="9">
        <v>35.4138540381932</v>
      </c>
      <c r="I139" s="9">
        <v>60.3001093855974</v>
      </c>
    </row>
    <row r="140" ht="15.75" customHeight="1">
      <c r="A140" s="9">
        <v>1986.0</v>
      </c>
      <c r="B140" s="9" t="s">
        <v>51</v>
      </c>
      <c r="C140" s="9" t="s">
        <v>23</v>
      </c>
      <c r="D140" s="9" t="s">
        <v>24</v>
      </c>
      <c r="E140" s="9">
        <v>30.584</v>
      </c>
      <c r="F140" s="9">
        <v>1.7772001E7</v>
      </c>
      <c r="G140" s="9" t="s">
        <v>20</v>
      </c>
      <c r="H140" s="9">
        <v>38.8918501636366</v>
      </c>
      <c r="I140" s="9">
        <v>57.545354628328</v>
      </c>
    </row>
    <row r="141" ht="15.75" customHeight="1">
      <c r="A141" s="9">
        <v>1986.0</v>
      </c>
      <c r="B141" s="9" t="s">
        <v>51</v>
      </c>
      <c r="C141" s="9" t="s">
        <v>25</v>
      </c>
      <c r="D141" s="9" t="s">
        <v>26</v>
      </c>
      <c r="E141" s="9">
        <v>33.122</v>
      </c>
      <c r="F141" s="9">
        <v>2.0230384E7</v>
      </c>
      <c r="G141" s="9" t="s">
        <v>20</v>
      </c>
      <c r="H141" s="9">
        <v>40.3958916449633</v>
      </c>
      <c r="I141" s="9">
        <v>55.8123217038292</v>
      </c>
    </row>
    <row r="142" ht="15.75" customHeight="1">
      <c r="A142" s="9">
        <v>1986.0</v>
      </c>
      <c r="B142" s="9" t="s">
        <v>51</v>
      </c>
      <c r="C142" s="9" t="s">
        <v>27</v>
      </c>
      <c r="D142" s="9" t="s">
        <v>28</v>
      </c>
      <c r="E142" s="9">
        <v>30.913</v>
      </c>
      <c r="F142" s="9">
        <v>7.7599098E7</v>
      </c>
      <c r="G142" s="9" t="s">
        <v>20</v>
      </c>
      <c r="H142" s="9">
        <v>41.4981009186473</v>
      </c>
      <c r="I142" s="9">
        <v>54.4598224582456</v>
      </c>
    </row>
    <row r="143" ht="15.75" customHeight="1">
      <c r="A143" s="9">
        <v>1986.0</v>
      </c>
      <c r="B143" s="9" t="s">
        <v>51</v>
      </c>
      <c r="C143" s="9" t="s">
        <v>29</v>
      </c>
      <c r="D143" s="9" t="s">
        <v>30</v>
      </c>
      <c r="E143" s="9">
        <v>28.392</v>
      </c>
      <c r="F143" s="9">
        <v>3.0572478E7</v>
      </c>
      <c r="G143" s="9" t="s">
        <v>20</v>
      </c>
      <c r="H143" s="9">
        <v>37.1890070539915</v>
      </c>
      <c r="I143" s="9">
        <v>58.942879932729</v>
      </c>
    </row>
    <row r="144" ht="15.75" customHeight="1">
      <c r="A144" s="9">
        <v>1986.0</v>
      </c>
      <c r="B144" s="9" t="s">
        <v>51</v>
      </c>
      <c r="C144" s="9" t="s">
        <v>31</v>
      </c>
      <c r="D144" s="9" t="s">
        <v>32</v>
      </c>
      <c r="E144" s="9">
        <v>27.989</v>
      </c>
      <c r="F144" s="9">
        <v>1.38108912E8</v>
      </c>
      <c r="G144" s="9" t="s">
        <v>20</v>
      </c>
      <c r="H144" s="9">
        <v>36.529197333768</v>
      </c>
      <c r="I144" s="9">
        <v>59.4478588029135</v>
      </c>
    </row>
    <row r="145" ht="15.75" customHeight="1">
      <c r="A145" s="9">
        <v>1986.0</v>
      </c>
      <c r="B145" s="9" t="s">
        <v>51</v>
      </c>
      <c r="C145" s="9" t="s">
        <v>33</v>
      </c>
      <c r="D145" s="9" t="s">
        <v>34</v>
      </c>
      <c r="E145" s="9">
        <v>22.727</v>
      </c>
      <c r="F145" s="9">
        <v>3.0698964E7</v>
      </c>
      <c r="G145" s="9" t="s">
        <v>20</v>
      </c>
      <c r="H145" s="9">
        <v>30.9053100293547</v>
      </c>
      <c r="I145" s="9">
        <v>60.4847577266777</v>
      </c>
    </row>
    <row r="146" ht="15.75" customHeight="1">
      <c r="A146" s="9">
        <v>1987.0</v>
      </c>
      <c r="B146" s="9" t="s">
        <v>52</v>
      </c>
      <c r="C146" s="9" t="s">
        <v>18</v>
      </c>
      <c r="D146" s="9" t="s">
        <v>19</v>
      </c>
      <c r="E146" s="9">
        <v>22.656</v>
      </c>
      <c r="F146" s="9">
        <v>1.2642924E7</v>
      </c>
      <c r="G146" s="9">
        <v>1.04</v>
      </c>
      <c r="H146" s="9">
        <v>30.758470113401</v>
      </c>
      <c r="I146" s="9">
        <v>63.6996947857948</v>
      </c>
    </row>
    <row r="147" ht="15.75" customHeight="1">
      <c r="A147" s="9">
        <v>1987.0</v>
      </c>
      <c r="B147" s="9" t="s">
        <v>52</v>
      </c>
      <c r="C147" s="9" t="s">
        <v>21</v>
      </c>
      <c r="D147" s="9" t="s">
        <v>22</v>
      </c>
      <c r="E147" s="9">
        <v>29.098</v>
      </c>
      <c r="F147" s="9">
        <v>2884851.0</v>
      </c>
      <c r="G147" s="9">
        <v>1.05</v>
      </c>
      <c r="H147" s="9">
        <v>35.4784701185607</v>
      </c>
      <c r="I147" s="9">
        <v>60.1690693904122</v>
      </c>
    </row>
    <row r="148" ht="15.75" customHeight="1">
      <c r="A148" s="9">
        <v>1987.0</v>
      </c>
      <c r="B148" s="9" t="s">
        <v>52</v>
      </c>
      <c r="C148" s="9" t="s">
        <v>23</v>
      </c>
      <c r="D148" s="9" t="s">
        <v>24</v>
      </c>
      <c r="E148" s="9">
        <v>30.205</v>
      </c>
      <c r="F148" s="9">
        <v>1.823273E7</v>
      </c>
      <c r="G148" s="9">
        <v>1.05</v>
      </c>
      <c r="H148" s="9">
        <v>38.647125252225</v>
      </c>
      <c r="I148" s="9">
        <v>57.7325063224213</v>
      </c>
    </row>
    <row r="149" ht="15.75" customHeight="1">
      <c r="A149" s="9">
        <v>1987.0</v>
      </c>
      <c r="B149" s="9" t="s">
        <v>52</v>
      </c>
      <c r="C149" s="9" t="s">
        <v>25</v>
      </c>
      <c r="D149" s="9" t="s">
        <v>26</v>
      </c>
      <c r="E149" s="9">
        <v>32.583</v>
      </c>
      <c r="F149" s="9">
        <v>2.0691283E7</v>
      </c>
      <c r="G149" s="9">
        <v>1.05</v>
      </c>
      <c r="H149" s="9">
        <v>40.0735034168737</v>
      </c>
      <c r="I149" s="9">
        <v>56.0822932053078</v>
      </c>
    </row>
    <row r="150" ht="15.75" customHeight="1">
      <c r="A150" s="9">
        <v>1987.0</v>
      </c>
      <c r="B150" s="9" t="s">
        <v>52</v>
      </c>
      <c r="C150" s="9" t="s">
        <v>27</v>
      </c>
      <c r="D150" s="9" t="s">
        <v>28</v>
      </c>
      <c r="E150" s="9">
        <v>30.402</v>
      </c>
      <c r="F150" s="9">
        <v>7.9200081E7</v>
      </c>
      <c r="G150" s="9">
        <v>1.05</v>
      </c>
      <c r="H150" s="9">
        <v>40.9189000703169</v>
      </c>
      <c r="I150" s="9">
        <v>54.9823427579575</v>
      </c>
    </row>
    <row r="151" ht="15.75" customHeight="1">
      <c r="A151" s="9">
        <v>1987.0</v>
      </c>
      <c r="B151" s="9" t="s">
        <v>52</v>
      </c>
      <c r="C151" s="9" t="s">
        <v>29</v>
      </c>
      <c r="D151" s="9" t="s">
        <v>30</v>
      </c>
      <c r="E151" s="9">
        <v>28.02</v>
      </c>
      <c r="F151" s="9">
        <v>3.1195413E7</v>
      </c>
      <c r="G151" s="9">
        <v>1.05</v>
      </c>
      <c r="H151" s="9">
        <v>36.8787135467641</v>
      </c>
      <c r="I151" s="9">
        <v>59.1843614957109</v>
      </c>
    </row>
    <row r="152" ht="15.75" customHeight="1">
      <c r="A152" s="9">
        <v>1987.0</v>
      </c>
      <c r="B152" s="9" t="s">
        <v>52</v>
      </c>
      <c r="C152" s="9" t="s">
        <v>31</v>
      </c>
      <c r="D152" s="9" t="s">
        <v>32</v>
      </c>
      <c r="E152" s="9">
        <v>27.129</v>
      </c>
      <c r="F152" s="9">
        <v>1.40891602E8</v>
      </c>
      <c r="G152" s="9">
        <v>1.05</v>
      </c>
      <c r="H152" s="9">
        <v>36.2345592464766</v>
      </c>
      <c r="I152" s="9">
        <v>59.6891949599665</v>
      </c>
    </row>
    <row r="153" ht="15.75" customHeight="1">
      <c r="A153" s="9">
        <v>1987.0</v>
      </c>
      <c r="B153" s="9" t="s">
        <v>52</v>
      </c>
      <c r="C153" s="9" t="s">
        <v>33</v>
      </c>
      <c r="D153" s="9" t="s">
        <v>34</v>
      </c>
      <c r="E153" s="9">
        <v>22.606</v>
      </c>
      <c r="F153" s="9">
        <v>3.1184415E7</v>
      </c>
      <c r="G153" s="9">
        <v>1.04</v>
      </c>
      <c r="H153" s="9">
        <v>30.9331921089429</v>
      </c>
      <c r="I153" s="9">
        <v>60.3710571450515</v>
      </c>
    </row>
    <row r="154" ht="15.75" customHeight="1">
      <c r="A154" s="9">
        <v>1988.0</v>
      </c>
      <c r="B154" s="9" t="s">
        <v>53</v>
      </c>
      <c r="C154" s="9" t="s">
        <v>18</v>
      </c>
      <c r="D154" s="9" t="s">
        <v>19</v>
      </c>
      <c r="E154" s="9">
        <v>22.598</v>
      </c>
      <c r="F154" s="9">
        <v>1.2847708E7</v>
      </c>
      <c r="G154" s="9" t="s">
        <v>20</v>
      </c>
      <c r="H154" s="9">
        <v>30.5407859518601</v>
      </c>
      <c r="I154" s="9">
        <v>63.8091479040464</v>
      </c>
    </row>
    <row r="155" ht="15.75" customHeight="1">
      <c r="A155" s="9">
        <v>1988.0</v>
      </c>
      <c r="B155" s="9" t="s">
        <v>53</v>
      </c>
      <c r="C155" s="9" t="s">
        <v>21</v>
      </c>
      <c r="D155" s="9" t="s">
        <v>22</v>
      </c>
      <c r="E155" s="9">
        <v>28.635</v>
      </c>
      <c r="F155" s="9">
        <v>2960929.0</v>
      </c>
      <c r="G155" s="9" t="s">
        <v>20</v>
      </c>
      <c r="H155" s="9">
        <v>35.5881549338063</v>
      </c>
      <c r="I155" s="9">
        <v>59.9906650919357</v>
      </c>
    </row>
    <row r="156" ht="15.75" customHeight="1">
      <c r="A156" s="9">
        <v>1988.0</v>
      </c>
      <c r="B156" s="9" t="s">
        <v>53</v>
      </c>
      <c r="C156" s="9" t="s">
        <v>23</v>
      </c>
      <c r="D156" s="9" t="s">
        <v>24</v>
      </c>
      <c r="E156" s="9">
        <v>29.764</v>
      </c>
      <c r="F156" s="9">
        <v>1.8698847E7</v>
      </c>
      <c r="G156" s="9" t="s">
        <v>20</v>
      </c>
      <c r="H156" s="9">
        <v>38.4379528855442</v>
      </c>
      <c r="I156" s="9">
        <v>57.8874889986532</v>
      </c>
    </row>
    <row r="157" ht="15.75" customHeight="1">
      <c r="A157" s="9">
        <v>1988.0</v>
      </c>
      <c r="B157" s="9" t="s">
        <v>53</v>
      </c>
      <c r="C157" s="9" t="s">
        <v>25</v>
      </c>
      <c r="D157" s="9" t="s">
        <v>26</v>
      </c>
      <c r="E157" s="9">
        <v>31.999</v>
      </c>
      <c r="F157" s="9">
        <v>2.1153459E7</v>
      </c>
      <c r="G157" s="9" t="s">
        <v>20</v>
      </c>
      <c r="H157" s="9">
        <v>39.7342675729771</v>
      </c>
      <c r="I157" s="9">
        <v>56.367986909375</v>
      </c>
    </row>
    <row r="158" ht="15.75" customHeight="1">
      <c r="A158" s="9">
        <v>1988.0</v>
      </c>
      <c r="B158" s="9" t="s">
        <v>53</v>
      </c>
      <c r="C158" s="9" t="s">
        <v>27</v>
      </c>
      <c r="D158" s="9" t="s">
        <v>28</v>
      </c>
      <c r="E158" s="9">
        <v>29.885</v>
      </c>
      <c r="F158" s="9">
        <v>8.0788721E7</v>
      </c>
      <c r="G158" s="9" t="s">
        <v>20</v>
      </c>
      <c r="H158" s="9">
        <v>40.3472212414404</v>
      </c>
      <c r="I158" s="9">
        <v>55.4915233773784</v>
      </c>
    </row>
    <row r="159" ht="15.75" customHeight="1">
      <c r="A159" s="9">
        <v>1988.0</v>
      </c>
      <c r="B159" s="9" t="s">
        <v>53</v>
      </c>
      <c r="C159" s="9" t="s">
        <v>29</v>
      </c>
      <c r="D159" s="9" t="s">
        <v>30</v>
      </c>
      <c r="E159" s="9">
        <v>27.696</v>
      </c>
      <c r="F159" s="9">
        <v>3.1822525E7</v>
      </c>
      <c r="G159" s="9" t="s">
        <v>20</v>
      </c>
      <c r="H159" s="9">
        <v>36.6106397905257</v>
      </c>
      <c r="I159" s="9">
        <v>59.3821891883186</v>
      </c>
    </row>
    <row r="160" ht="15.75" customHeight="1">
      <c r="A160" s="9">
        <v>1988.0</v>
      </c>
      <c r="B160" s="9" t="s">
        <v>53</v>
      </c>
      <c r="C160" s="9" t="s">
        <v>31</v>
      </c>
      <c r="D160" s="9" t="s">
        <v>32</v>
      </c>
      <c r="E160" s="9">
        <v>26.303</v>
      </c>
      <c r="F160" s="9">
        <v>1.43627503E8</v>
      </c>
      <c r="G160" s="9" t="s">
        <v>20</v>
      </c>
      <c r="H160" s="9">
        <v>35.9005336185508</v>
      </c>
      <c r="I160" s="9">
        <v>59.9670893115784</v>
      </c>
    </row>
    <row r="161" ht="15.75" customHeight="1">
      <c r="A161" s="9">
        <v>1988.0</v>
      </c>
      <c r="B161" s="9" t="s">
        <v>53</v>
      </c>
      <c r="C161" s="9" t="s">
        <v>33</v>
      </c>
      <c r="D161" s="9" t="s">
        <v>34</v>
      </c>
      <c r="E161" s="9">
        <v>22.493</v>
      </c>
      <c r="F161" s="9">
        <v>3.1668949E7</v>
      </c>
      <c r="G161" s="9" t="s">
        <v>20</v>
      </c>
      <c r="H161" s="9">
        <v>30.9797713842667</v>
      </c>
      <c r="I161" s="9">
        <v>60.2505722561238</v>
      </c>
    </row>
    <row r="162" ht="15.75" customHeight="1">
      <c r="A162" s="9">
        <v>1989.0</v>
      </c>
      <c r="B162" s="9" t="s">
        <v>54</v>
      </c>
      <c r="C162" s="9" t="s">
        <v>18</v>
      </c>
      <c r="D162" s="9" t="s">
        <v>19</v>
      </c>
      <c r="E162" s="9">
        <v>22.484</v>
      </c>
      <c r="F162" s="9">
        <v>1.3058758E7</v>
      </c>
      <c r="G162" s="9" t="s">
        <v>20</v>
      </c>
      <c r="H162" s="9">
        <v>30.3343549210423</v>
      </c>
      <c r="I162" s="9">
        <v>63.8883651875622</v>
      </c>
    </row>
    <row r="163" ht="15.75" customHeight="1">
      <c r="A163" s="9">
        <v>1989.0</v>
      </c>
      <c r="B163" s="9" t="s">
        <v>54</v>
      </c>
      <c r="C163" s="9" t="s">
        <v>21</v>
      </c>
      <c r="D163" s="9" t="s">
        <v>22</v>
      </c>
      <c r="E163" s="9">
        <v>28.064</v>
      </c>
      <c r="F163" s="9">
        <v>3039013.0</v>
      </c>
      <c r="G163" s="9" t="s">
        <v>20</v>
      </c>
      <c r="H163" s="9">
        <v>35.651180169351</v>
      </c>
      <c r="I163" s="9">
        <v>59.8517676627247</v>
      </c>
    </row>
    <row r="164" ht="15.75" customHeight="1">
      <c r="A164" s="9">
        <v>1989.0</v>
      </c>
      <c r="B164" s="9" t="s">
        <v>54</v>
      </c>
      <c r="C164" s="9" t="s">
        <v>23</v>
      </c>
      <c r="D164" s="9" t="s">
        <v>24</v>
      </c>
      <c r="E164" s="9">
        <v>29.261</v>
      </c>
      <c r="F164" s="9">
        <v>1.9166471E7</v>
      </c>
      <c r="G164" s="9" t="s">
        <v>20</v>
      </c>
      <c r="H164" s="9">
        <v>38.19620732476</v>
      </c>
      <c r="I164" s="9">
        <v>58.0747598240699</v>
      </c>
    </row>
    <row r="165" ht="15.75" customHeight="1">
      <c r="A165" s="9">
        <v>1989.0</v>
      </c>
      <c r="B165" s="9" t="s">
        <v>54</v>
      </c>
      <c r="C165" s="9" t="s">
        <v>25</v>
      </c>
      <c r="D165" s="9" t="s">
        <v>26</v>
      </c>
      <c r="E165" s="9">
        <v>31.366</v>
      </c>
      <c r="F165" s="9">
        <v>2.1614193E7</v>
      </c>
      <c r="G165" s="9" t="s">
        <v>20</v>
      </c>
      <c r="H165" s="9">
        <v>39.3808966173292</v>
      </c>
      <c r="I165" s="9">
        <v>56.6673065240048</v>
      </c>
    </row>
    <row r="166" ht="15.75" customHeight="1">
      <c r="A166" s="9">
        <v>1989.0</v>
      </c>
      <c r="B166" s="9" t="s">
        <v>54</v>
      </c>
      <c r="C166" s="9" t="s">
        <v>27</v>
      </c>
      <c r="D166" s="9" t="s">
        <v>28</v>
      </c>
      <c r="E166" s="9">
        <v>29.352</v>
      </c>
      <c r="F166" s="9">
        <v>8.2368931E7</v>
      </c>
      <c r="G166" s="9" t="s">
        <v>20</v>
      </c>
      <c r="H166" s="9">
        <v>39.7771970598963</v>
      </c>
      <c r="I166" s="9">
        <v>55.99441857513</v>
      </c>
    </row>
    <row r="167" ht="15.75" customHeight="1">
      <c r="A167" s="9">
        <v>1989.0</v>
      </c>
      <c r="B167" s="9" t="s">
        <v>54</v>
      </c>
      <c r="C167" s="9" t="s">
        <v>29</v>
      </c>
      <c r="D167" s="9" t="s">
        <v>30</v>
      </c>
      <c r="E167" s="9">
        <v>27.41</v>
      </c>
      <c r="F167" s="9">
        <v>3.2457499E7</v>
      </c>
      <c r="G167" s="9" t="s">
        <v>20</v>
      </c>
      <c r="H167" s="9">
        <v>36.3387271459209</v>
      </c>
      <c r="I167" s="9">
        <v>59.5800927237185</v>
      </c>
    </row>
    <row r="168" ht="15.75" customHeight="1">
      <c r="A168" s="9">
        <v>1989.0</v>
      </c>
      <c r="B168" s="9" t="s">
        <v>54</v>
      </c>
      <c r="C168" s="9" t="s">
        <v>31</v>
      </c>
      <c r="D168" s="9" t="s">
        <v>32</v>
      </c>
      <c r="E168" s="9">
        <v>25.534</v>
      </c>
      <c r="F168" s="9">
        <v>1.46328304E8</v>
      </c>
      <c r="G168" s="9" t="s">
        <v>20</v>
      </c>
      <c r="H168" s="9">
        <v>35.5406921138101</v>
      </c>
      <c r="I168" s="9">
        <v>60.265629129413</v>
      </c>
    </row>
    <row r="169" ht="15.75" customHeight="1">
      <c r="A169" s="9">
        <v>1989.0</v>
      </c>
      <c r="B169" s="9" t="s">
        <v>54</v>
      </c>
      <c r="C169" s="9" t="s">
        <v>33</v>
      </c>
      <c r="D169" s="9" t="s">
        <v>34</v>
      </c>
      <c r="E169" s="9">
        <v>22.372</v>
      </c>
      <c r="F169" s="9">
        <v>3.2148134E7</v>
      </c>
      <c r="G169" s="9" t="s">
        <v>20</v>
      </c>
      <c r="H169" s="9">
        <v>30.9431738713046</v>
      </c>
      <c r="I169" s="9">
        <v>60.213211752819</v>
      </c>
    </row>
    <row r="170" ht="15.75" customHeight="1">
      <c r="A170" s="9">
        <v>1990.0</v>
      </c>
      <c r="B170" s="9" t="s">
        <v>55</v>
      </c>
      <c r="C170" s="9" t="s">
        <v>18</v>
      </c>
      <c r="D170" s="9" t="s">
        <v>19</v>
      </c>
      <c r="E170" s="9">
        <v>22.286</v>
      </c>
      <c r="F170" s="9">
        <v>1.3274623E7</v>
      </c>
      <c r="G170" s="9">
        <v>1.04</v>
      </c>
      <c r="H170" s="9">
        <v>30.1194090408443</v>
      </c>
      <c r="I170" s="9">
        <v>63.9508180382976</v>
      </c>
    </row>
    <row r="171" ht="15.75" customHeight="1">
      <c r="A171" s="9">
        <v>1990.0</v>
      </c>
      <c r="B171" s="9" t="s">
        <v>55</v>
      </c>
      <c r="C171" s="9" t="s">
        <v>21</v>
      </c>
      <c r="D171" s="9" t="s">
        <v>22</v>
      </c>
      <c r="E171" s="9">
        <v>27.394</v>
      </c>
      <c r="F171" s="9">
        <v>3119433.0</v>
      </c>
      <c r="G171" s="9">
        <v>1.05</v>
      </c>
      <c r="H171" s="9">
        <v>35.6174984364146</v>
      </c>
      <c r="I171" s="9">
        <v>59.7991045167503</v>
      </c>
    </row>
    <row r="172" ht="15.75" customHeight="1">
      <c r="A172" s="9">
        <v>1990.0</v>
      </c>
      <c r="B172" s="9" t="s">
        <v>55</v>
      </c>
      <c r="C172" s="9" t="s">
        <v>23</v>
      </c>
      <c r="D172" s="9" t="s">
        <v>24</v>
      </c>
      <c r="E172" s="9">
        <v>28.703</v>
      </c>
      <c r="F172" s="9">
        <v>1.9632665E7</v>
      </c>
      <c r="G172" s="9">
        <v>1.05</v>
      </c>
      <c r="H172" s="9">
        <v>37.8883712425185</v>
      </c>
      <c r="I172" s="9">
        <v>58.3253725360261</v>
      </c>
    </row>
    <row r="173" ht="15.75" customHeight="1">
      <c r="A173" s="9">
        <v>1990.0</v>
      </c>
      <c r="B173" s="9" t="s">
        <v>55</v>
      </c>
      <c r="C173" s="9" t="s">
        <v>25</v>
      </c>
      <c r="D173" s="9" t="s">
        <v>26</v>
      </c>
      <c r="E173" s="9">
        <v>30.677</v>
      </c>
      <c r="F173" s="9">
        <v>2.2071433E7</v>
      </c>
      <c r="G173" s="9">
        <v>1.05</v>
      </c>
      <c r="H173" s="9">
        <v>39.0118484830595</v>
      </c>
      <c r="I173" s="9">
        <v>56.9814565279925</v>
      </c>
    </row>
    <row r="174" ht="15.75" customHeight="1">
      <c r="A174" s="9">
        <v>1990.0</v>
      </c>
      <c r="B174" s="9" t="s">
        <v>55</v>
      </c>
      <c r="C174" s="9" t="s">
        <v>27</v>
      </c>
      <c r="D174" s="9" t="s">
        <v>28</v>
      </c>
      <c r="E174" s="9">
        <v>28.802</v>
      </c>
      <c r="F174" s="9">
        <v>8.3943132E7</v>
      </c>
      <c r="G174" s="9">
        <v>1.05</v>
      </c>
      <c r="H174" s="9">
        <v>39.2066143064569</v>
      </c>
      <c r="I174" s="9">
        <v>56.4936616851513</v>
      </c>
    </row>
    <row r="175" ht="15.75" customHeight="1">
      <c r="A175" s="9">
        <v>1990.0</v>
      </c>
      <c r="B175" s="9" t="s">
        <v>55</v>
      </c>
      <c r="C175" s="9" t="s">
        <v>29</v>
      </c>
      <c r="D175" s="9" t="s">
        <v>30</v>
      </c>
      <c r="E175" s="9">
        <v>27.136</v>
      </c>
      <c r="F175" s="9">
        <v>3.3102575E7</v>
      </c>
      <c r="G175" s="9">
        <v>1.05</v>
      </c>
      <c r="H175" s="9">
        <v>36.0431235334411</v>
      </c>
      <c r="I175" s="9">
        <v>59.796589842331</v>
      </c>
    </row>
    <row r="176" ht="15.75" customHeight="1">
      <c r="A176" s="9">
        <v>1990.0</v>
      </c>
      <c r="B176" s="9" t="s">
        <v>55</v>
      </c>
      <c r="C176" s="9" t="s">
        <v>31</v>
      </c>
      <c r="D176" s="9" t="s">
        <v>32</v>
      </c>
      <c r="E176" s="9">
        <v>24.844</v>
      </c>
      <c r="F176" s="9">
        <v>1.49003223E8</v>
      </c>
      <c r="G176" s="9">
        <v>1.05</v>
      </c>
      <c r="H176" s="9">
        <v>35.1586663330095</v>
      </c>
      <c r="I176" s="9">
        <v>60.5795748458408</v>
      </c>
    </row>
    <row r="177" ht="15.75" customHeight="1">
      <c r="A177" s="9">
        <v>1990.0</v>
      </c>
      <c r="B177" s="9" t="s">
        <v>55</v>
      </c>
      <c r="C177" s="9" t="s">
        <v>33</v>
      </c>
      <c r="D177" s="9" t="s">
        <v>34</v>
      </c>
      <c r="E177" s="9">
        <v>22.226</v>
      </c>
      <c r="F177" s="9">
        <v>3.2618651E7</v>
      </c>
      <c r="G177" s="9">
        <v>1.04</v>
      </c>
      <c r="H177" s="9">
        <v>30.7860125791223</v>
      </c>
      <c r="I177" s="9">
        <v>60.2915951367823</v>
      </c>
    </row>
    <row r="178" ht="15.75" customHeight="1">
      <c r="A178" s="9">
        <v>1991.0</v>
      </c>
      <c r="B178" s="9" t="s">
        <v>56</v>
      </c>
      <c r="C178" s="9" t="s">
        <v>18</v>
      </c>
      <c r="D178" s="9" t="s">
        <v>19</v>
      </c>
      <c r="E178" s="9">
        <v>21.979</v>
      </c>
      <c r="F178" s="9">
        <v>1.3495258E7</v>
      </c>
      <c r="G178" s="9" t="s">
        <v>20</v>
      </c>
      <c r="H178" s="9">
        <v>29.9568707763868</v>
      </c>
      <c r="I178" s="9">
        <v>63.9455207154987</v>
      </c>
    </row>
    <row r="179" ht="15.75" customHeight="1">
      <c r="A179" s="9">
        <v>1991.0</v>
      </c>
      <c r="B179" s="9" t="s">
        <v>56</v>
      </c>
      <c r="C179" s="9" t="s">
        <v>21</v>
      </c>
      <c r="D179" s="9" t="s">
        <v>22</v>
      </c>
      <c r="E179" s="9">
        <v>26.644</v>
      </c>
      <c r="F179" s="9">
        <v>3202085.0</v>
      </c>
      <c r="G179" s="9" t="s">
        <v>20</v>
      </c>
      <c r="H179" s="9">
        <v>35.5113308984615</v>
      </c>
      <c r="I179" s="9">
        <v>59.8282056847335</v>
      </c>
    </row>
    <row r="180" ht="15.75" customHeight="1">
      <c r="A180" s="9">
        <v>1991.0</v>
      </c>
      <c r="B180" s="9" t="s">
        <v>56</v>
      </c>
      <c r="C180" s="9" t="s">
        <v>23</v>
      </c>
      <c r="D180" s="9" t="s">
        <v>24</v>
      </c>
      <c r="E180" s="9">
        <v>28.109</v>
      </c>
      <c r="F180" s="9">
        <v>2.0096317E7</v>
      </c>
      <c r="G180" s="9" t="s">
        <v>20</v>
      </c>
      <c r="H180" s="9">
        <v>37.6189527663203</v>
      </c>
      <c r="I180" s="9">
        <v>58.5328197201507</v>
      </c>
    </row>
    <row r="181" ht="15.75" customHeight="1">
      <c r="A181" s="9">
        <v>1991.0</v>
      </c>
      <c r="B181" s="9" t="s">
        <v>56</v>
      </c>
      <c r="C181" s="9" t="s">
        <v>25</v>
      </c>
      <c r="D181" s="9" t="s">
        <v>26</v>
      </c>
      <c r="E181" s="9">
        <v>29.929</v>
      </c>
      <c r="F181" s="9">
        <v>2.2522378E7</v>
      </c>
      <c r="G181" s="9" t="s">
        <v>20</v>
      </c>
      <c r="H181" s="9">
        <v>38.6720709509449</v>
      </c>
      <c r="I181" s="9">
        <v>57.2544337902507</v>
      </c>
    </row>
    <row r="182" ht="15.75" customHeight="1">
      <c r="A182" s="9">
        <v>1991.0</v>
      </c>
      <c r="B182" s="9" t="s">
        <v>56</v>
      </c>
      <c r="C182" s="9" t="s">
        <v>27</v>
      </c>
      <c r="D182" s="9" t="s">
        <v>28</v>
      </c>
      <c r="E182" s="9">
        <v>28.24</v>
      </c>
      <c r="F182" s="9">
        <v>8.5512623E7</v>
      </c>
      <c r="G182" s="9" t="s">
        <v>20</v>
      </c>
      <c r="H182" s="9">
        <v>38.6789012424517</v>
      </c>
      <c r="I182" s="9">
        <v>56.9447191439795</v>
      </c>
    </row>
    <row r="183" ht="15.75" customHeight="1">
      <c r="A183" s="9">
        <v>1991.0</v>
      </c>
      <c r="B183" s="9" t="s">
        <v>56</v>
      </c>
      <c r="C183" s="9" t="s">
        <v>29</v>
      </c>
      <c r="D183" s="9" t="s">
        <v>30</v>
      </c>
      <c r="E183" s="9">
        <v>26.844</v>
      </c>
      <c r="F183" s="9">
        <v>3.3758337E7</v>
      </c>
      <c r="G183" s="9" t="s">
        <v>20</v>
      </c>
      <c r="H183" s="9">
        <v>35.7513582496673</v>
      </c>
      <c r="I183" s="9">
        <v>59.9999342384668</v>
      </c>
    </row>
    <row r="184" ht="15.75" customHeight="1">
      <c r="A184" s="9">
        <v>1991.0</v>
      </c>
      <c r="B184" s="9" t="s">
        <v>56</v>
      </c>
      <c r="C184" s="9" t="s">
        <v>31</v>
      </c>
      <c r="D184" s="9" t="s">
        <v>32</v>
      </c>
      <c r="E184" s="9">
        <v>24.245</v>
      </c>
      <c r="F184" s="9">
        <v>1.51648011E8</v>
      </c>
      <c r="G184" s="9" t="s">
        <v>20</v>
      </c>
      <c r="H184" s="9">
        <v>34.6940666435777</v>
      </c>
      <c r="I184" s="9">
        <v>60.939340641929</v>
      </c>
    </row>
    <row r="185" ht="15.75" customHeight="1">
      <c r="A185" s="9">
        <v>1991.0</v>
      </c>
      <c r="B185" s="9" t="s">
        <v>56</v>
      </c>
      <c r="C185" s="9" t="s">
        <v>33</v>
      </c>
      <c r="D185" s="9" t="s">
        <v>34</v>
      </c>
      <c r="E185" s="9">
        <v>22.036</v>
      </c>
      <c r="F185" s="9">
        <v>3.3079E7</v>
      </c>
      <c r="G185" s="9" t="s">
        <v>20</v>
      </c>
      <c r="H185" s="9">
        <v>30.6791136370507</v>
      </c>
      <c r="I185" s="9">
        <v>60.2888660479458</v>
      </c>
    </row>
    <row r="186" ht="15.75" customHeight="1">
      <c r="A186" s="9">
        <v>1992.0</v>
      </c>
      <c r="B186" s="9" t="s">
        <v>57</v>
      </c>
      <c r="C186" s="9" t="s">
        <v>18</v>
      </c>
      <c r="D186" s="9" t="s">
        <v>19</v>
      </c>
      <c r="E186" s="9">
        <v>21.567</v>
      </c>
      <c r="F186" s="9">
        <v>1.3719819E7</v>
      </c>
      <c r="G186" s="9">
        <v>1.04</v>
      </c>
      <c r="H186" s="9">
        <v>29.7586214512014</v>
      </c>
      <c r="I186" s="9">
        <v>63.9556688029193</v>
      </c>
    </row>
    <row r="187" ht="15.75" customHeight="1">
      <c r="A187" s="9">
        <v>1992.0</v>
      </c>
      <c r="B187" s="9" t="s">
        <v>57</v>
      </c>
      <c r="C187" s="9" t="s">
        <v>21</v>
      </c>
      <c r="D187" s="9" t="s">
        <v>22</v>
      </c>
      <c r="E187" s="9">
        <v>25.841</v>
      </c>
      <c r="F187" s="9">
        <v>3286520.0</v>
      </c>
      <c r="G187" s="9">
        <v>1.05</v>
      </c>
      <c r="H187" s="9">
        <v>35.2793836641797</v>
      </c>
      <c r="I187" s="9">
        <v>59.9734673758261</v>
      </c>
    </row>
    <row r="188" ht="15.75" customHeight="1">
      <c r="A188" s="9">
        <v>1992.0</v>
      </c>
      <c r="B188" s="9" t="s">
        <v>57</v>
      </c>
      <c r="C188" s="9" t="s">
        <v>23</v>
      </c>
      <c r="D188" s="9" t="s">
        <v>24</v>
      </c>
      <c r="E188" s="9">
        <v>27.507</v>
      </c>
      <c r="F188" s="9">
        <v>2.0557683E7</v>
      </c>
      <c r="G188" s="9">
        <v>1.05</v>
      </c>
      <c r="H188" s="9">
        <v>37.2601328661406</v>
      </c>
      <c r="I188" s="9">
        <v>58.8282590017562</v>
      </c>
    </row>
    <row r="189" ht="15.75" customHeight="1">
      <c r="A189" s="9">
        <v>1992.0</v>
      </c>
      <c r="B189" s="9" t="s">
        <v>57</v>
      </c>
      <c r="C189" s="9" t="s">
        <v>25</v>
      </c>
      <c r="D189" s="9" t="s">
        <v>26</v>
      </c>
      <c r="E189" s="9">
        <v>29.136</v>
      </c>
      <c r="F189" s="9">
        <v>2.2966818E7</v>
      </c>
      <c r="G189" s="9">
        <v>1.05</v>
      </c>
      <c r="H189" s="9">
        <v>38.3002425499257</v>
      </c>
      <c r="I189" s="9">
        <v>57.5578558597016</v>
      </c>
    </row>
    <row r="190" ht="15.75" customHeight="1">
      <c r="A190" s="9">
        <v>1992.0</v>
      </c>
      <c r="B190" s="9" t="s">
        <v>57</v>
      </c>
      <c r="C190" s="9" t="s">
        <v>27</v>
      </c>
      <c r="D190" s="9" t="s">
        <v>28</v>
      </c>
      <c r="E190" s="9">
        <v>27.681</v>
      </c>
      <c r="F190" s="9">
        <v>8.7075138E7</v>
      </c>
      <c r="G190" s="9">
        <v>1.05</v>
      </c>
      <c r="H190" s="9">
        <v>38.1540848089153</v>
      </c>
      <c r="I190" s="9">
        <v>57.3882512824728</v>
      </c>
    </row>
    <row r="191" ht="15.75" customHeight="1">
      <c r="A191" s="9">
        <v>1992.0</v>
      </c>
      <c r="B191" s="9" t="s">
        <v>57</v>
      </c>
      <c r="C191" s="9" t="s">
        <v>29</v>
      </c>
      <c r="D191" s="9" t="s">
        <v>30</v>
      </c>
      <c r="E191" s="9">
        <v>26.505</v>
      </c>
      <c r="F191" s="9">
        <v>3.4422569E7</v>
      </c>
      <c r="G191" s="9">
        <v>1.05</v>
      </c>
      <c r="H191" s="9">
        <v>35.4692585553391</v>
      </c>
      <c r="I191" s="9">
        <v>60.1935578951124</v>
      </c>
    </row>
    <row r="192" ht="15.75" customHeight="1">
      <c r="A192" s="9">
        <v>1992.0</v>
      </c>
      <c r="B192" s="9" t="s">
        <v>57</v>
      </c>
      <c r="C192" s="9" t="s">
        <v>31</v>
      </c>
      <c r="D192" s="9" t="s">
        <v>32</v>
      </c>
      <c r="E192" s="9">
        <v>23.721</v>
      </c>
      <c r="F192" s="9">
        <v>1.5425938E8</v>
      </c>
      <c r="G192" s="9">
        <v>1.05</v>
      </c>
      <c r="H192" s="9">
        <v>34.2481001803586</v>
      </c>
      <c r="I192" s="9">
        <v>61.2791209195836</v>
      </c>
    </row>
    <row r="193" ht="15.75" customHeight="1">
      <c r="A193" s="9">
        <v>1992.0</v>
      </c>
      <c r="B193" s="9" t="s">
        <v>57</v>
      </c>
      <c r="C193" s="9" t="s">
        <v>33</v>
      </c>
      <c r="D193" s="9" t="s">
        <v>34</v>
      </c>
      <c r="E193" s="9">
        <v>21.802</v>
      </c>
      <c r="F193" s="9">
        <v>3.3529326E7</v>
      </c>
      <c r="G193" s="9">
        <v>1.04</v>
      </c>
      <c r="H193" s="9">
        <v>30.4523478939004</v>
      </c>
      <c r="I193" s="9">
        <v>60.4059025821157</v>
      </c>
    </row>
    <row r="194" ht="15.75" customHeight="1">
      <c r="A194" s="9">
        <v>1993.0</v>
      </c>
      <c r="B194" s="9" t="s">
        <v>58</v>
      </c>
      <c r="C194" s="9" t="s">
        <v>18</v>
      </c>
      <c r="D194" s="9" t="s">
        <v>19</v>
      </c>
      <c r="E194" s="9">
        <v>21.06</v>
      </c>
      <c r="F194" s="9">
        <v>1.3944937E7</v>
      </c>
      <c r="G194" s="9" t="s">
        <v>20</v>
      </c>
      <c r="H194" s="9">
        <v>29.5366483190279</v>
      </c>
      <c r="I194" s="9">
        <v>63.9804826655008</v>
      </c>
    </row>
    <row r="195" ht="15.75" customHeight="1">
      <c r="A195" s="9">
        <v>1993.0</v>
      </c>
      <c r="B195" s="9" t="s">
        <v>58</v>
      </c>
      <c r="C195" s="9" t="s">
        <v>21</v>
      </c>
      <c r="D195" s="9" t="s">
        <v>22</v>
      </c>
      <c r="E195" s="9">
        <v>25.014</v>
      </c>
      <c r="F195" s="9">
        <v>3372298.0</v>
      </c>
      <c r="G195" s="9" t="s">
        <v>20</v>
      </c>
      <c r="H195" s="9">
        <v>34.9451916764177</v>
      </c>
      <c r="I195" s="9">
        <v>60.2133026203497</v>
      </c>
    </row>
    <row r="196" ht="15.75" customHeight="1">
      <c r="A196" s="9">
        <v>1993.0</v>
      </c>
      <c r="B196" s="9" t="s">
        <v>58</v>
      </c>
      <c r="C196" s="9" t="s">
        <v>23</v>
      </c>
      <c r="D196" s="9" t="s">
        <v>24</v>
      </c>
      <c r="E196" s="9">
        <v>26.922</v>
      </c>
      <c r="F196" s="9">
        <v>2.1016901E7</v>
      </c>
      <c r="G196" s="9" t="s">
        <v>20</v>
      </c>
      <c r="H196" s="9">
        <v>36.8459650640216</v>
      </c>
      <c r="I196" s="9">
        <v>59.1779967941039</v>
      </c>
    </row>
    <row r="197" ht="15.75" customHeight="1">
      <c r="A197" s="9">
        <v>1993.0</v>
      </c>
      <c r="B197" s="9" t="s">
        <v>58</v>
      </c>
      <c r="C197" s="9" t="s">
        <v>25</v>
      </c>
      <c r="D197" s="9" t="s">
        <v>26</v>
      </c>
      <c r="E197" s="9">
        <v>28.316</v>
      </c>
      <c r="F197" s="9">
        <v>2.3408131E7</v>
      </c>
      <c r="G197" s="9" t="s">
        <v>20</v>
      </c>
      <c r="H197" s="9">
        <v>37.9056234775856</v>
      </c>
      <c r="I197" s="9">
        <v>57.8811439495105</v>
      </c>
    </row>
    <row r="198" ht="15.75" customHeight="1">
      <c r="A198" s="9">
        <v>1993.0</v>
      </c>
      <c r="B198" s="9" t="s">
        <v>58</v>
      </c>
      <c r="C198" s="9" t="s">
        <v>27</v>
      </c>
      <c r="D198" s="9" t="s">
        <v>28</v>
      </c>
      <c r="E198" s="9">
        <v>27.134</v>
      </c>
      <c r="F198" s="9">
        <v>8.862544E7</v>
      </c>
      <c r="G198" s="9" t="s">
        <v>20</v>
      </c>
      <c r="H198" s="9">
        <v>37.640997889545</v>
      </c>
      <c r="I198" s="9">
        <v>57.8168604861087</v>
      </c>
    </row>
    <row r="199" ht="15.75" customHeight="1">
      <c r="A199" s="9">
        <v>1993.0</v>
      </c>
      <c r="B199" s="9" t="s">
        <v>58</v>
      </c>
      <c r="C199" s="9" t="s">
        <v>29</v>
      </c>
      <c r="D199" s="9" t="s">
        <v>30</v>
      </c>
      <c r="E199" s="9">
        <v>26.101</v>
      </c>
      <c r="F199" s="9">
        <v>3.5091275E7</v>
      </c>
      <c r="G199" s="9" t="s">
        <v>20</v>
      </c>
      <c r="H199" s="9">
        <v>35.1793401636162</v>
      </c>
      <c r="I199" s="9">
        <v>60.3929694774556</v>
      </c>
    </row>
    <row r="200" ht="15.75" customHeight="1">
      <c r="A200" s="9">
        <v>1993.0</v>
      </c>
      <c r="B200" s="9" t="s">
        <v>58</v>
      </c>
      <c r="C200" s="9" t="s">
        <v>31</v>
      </c>
      <c r="D200" s="9" t="s">
        <v>32</v>
      </c>
      <c r="E200" s="9">
        <v>23.252</v>
      </c>
      <c r="F200" s="9">
        <v>1.56849078E8</v>
      </c>
      <c r="G200" s="9" t="s">
        <v>20</v>
      </c>
      <c r="H200" s="9">
        <v>33.7923178611225</v>
      </c>
      <c r="I200" s="9">
        <v>61.6310164092899</v>
      </c>
    </row>
    <row r="201" ht="15.75" customHeight="1">
      <c r="A201" s="9">
        <v>1993.0</v>
      </c>
      <c r="B201" s="9" t="s">
        <v>58</v>
      </c>
      <c r="C201" s="9" t="s">
        <v>33</v>
      </c>
      <c r="D201" s="9" t="s">
        <v>34</v>
      </c>
      <c r="E201" s="9">
        <v>21.526</v>
      </c>
      <c r="F201" s="9">
        <v>3.3970111E7</v>
      </c>
      <c r="G201" s="9" t="s">
        <v>20</v>
      </c>
      <c r="H201" s="9">
        <v>30.1533515742707</v>
      </c>
      <c r="I201" s="9">
        <v>60.5994487330347</v>
      </c>
    </row>
    <row r="202" ht="15.75" customHeight="1">
      <c r="A202" s="9">
        <v>1994.0</v>
      </c>
      <c r="B202" s="9" t="s">
        <v>59</v>
      </c>
      <c r="C202" s="9" t="s">
        <v>18</v>
      </c>
      <c r="D202" s="9" t="s">
        <v>19</v>
      </c>
      <c r="E202" s="9">
        <v>20.471</v>
      </c>
      <c r="F202" s="9">
        <v>1.416634E7</v>
      </c>
      <c r="G202" s="9" t="s">
        <v>20</v>
      </c>
      <c r="H202" s="9">
        <v>29.3027909820038</v>
      </c>
      <c r="I202" s="9">
        <v>64.0239257281697</v>
      </c>
    </row>
    <row r="203" ht="15.75" customHeight="1">
      <c r="A203" s="9">
        <v>1994.0</v>
      </c>
      <c r="B203" s="9" t="s">
        <v>59</v>
      </c>
      <c r="C203" s="9" t="s">
        <v>21</v>
      </c>
      <c r="D203" s="9" t="s">
        <v>22</v>
      </c>
      <c r="E203" s="9">
        <v>24.181</v>
      </c>
      <c r="F203" s="9">
        <v>3458834.0</v>
      </c>
      <c r="G203" s="9" t="s">
        <v>20</v>
      </c>
      <c r="H203" s="9">
        <v>34.5507185369405</v>
      </c>
      <c r="I203" s="9">
        <v>60.5094086619942</v>
      </c>
    </row>
    <row r="204" ht="15.75" customHeight="1">
      <c r="A204" s="9">
        <v>1994.0</v>
      </c>
      <c r="B204" s="9" t="s">
        <v>59</v>
      </c>
      <c r="C204" s="9" t="s">
        <v>23</v>
      </c>
      <c r="D204" s="9" t="s">
        <v>24</v>
      </c>
      <c r="E204" s="9">
        <v>26.368</v>
      </c>
      <c r="F204" s="9">
        <v>2.1474549E7</v>
      </c>
      <c r="G204" s="9" t="s">
        <v>20</v>
      </c>
      <c r="H204" s="9">
        <v>36.4289233734315</v>
      </c>
      <c r="I204" s="9">
        <v>59.5308800198784</v>
      </c>
    </row>
    <row r="205" ht="15.75" customHeight="1">
      <c r="A205" s="9">
        <v>1994.0</v>
      </c>
      <c r="B205" s="9" t="s">
        <v>59</v>
      </c>
      <c r="C205" s="9" t="s">
        <v>25</v>
      </c>
      <c r="D205" s="9" t="s">
        <v>26</v>
      </c>
      <c r="E205" s="9">
        <v>27.486</v>
      </c>
      <c r="F205" s="9">
        <v>2.3851408E7</v>
      </c>
      <c r="G205" s="9" t="s">
        <v>20</v>
      </c>
      <c r="H205" s="9">
        <v>37.4937404114675</v>
      </c>
      <c r="I205" s="9">
        <v>58.2166889267082</v>
      </c>
    </row>
    <row r="206" ht="15.75" customHeight="1">
      <c r="A206" s="9">
        <v>1994.0</v>
      </c>
      <c r="B206" s="9" t="s">
        <v>59</v>
      </c>
      <c r="C206" s="9" t="s">
        <v>27</v>
      </c>
      <c r="D206" s="9" t="s">
        <v>28</v>
      </c>
      <c r="E206" s="9">
        <v>26.604</v>
      </c>
      <c r="F206" s="9">
        <v>9.01564E7</v>
      </c>
      <c r="G206" s="9" t="s">
        <v>20</v>
      </c>
      <c r="H206" s="9">
        <v>37.1596869440217</v>
      </c>
      <c r="I206" s="9">
        <v>58.2129055729821</v>
      </c>
    </row>
    <row r="207" ht="15.75" customHeight="1">
      <c r="A207" s="9">
        <v>1994.0</v>
      </c>
      <c r="B207" s="9" t="s">
        <v>59</v>
      </c>
      <c r="C207" s="9" t="s">
        <v>29</v>
      </c>
      <c r="D207" s="9" t="s">
        <v>30</v>
      </c>
      <c r="E207" s="9">
        <v>25.628</v>
      </c>
      <c r="F207" s="9">
        <v>3.5758979E7</v>
      </c>
      <c r="G207" s="9" t="s">
        <v>20</v>
      </c>
      <c r="H207" s="9">
        <v>34.8633835434731</v>
      </c>
      <c r="I207" s="9">
        <v>60.6140991889058</v>
      </c>
    </row>
    <row r="208" ht="15.75" customHeight="1">
      <c r="A208" s="9">
        <v>1994.0</v>
      </c>
      <c r="B208" s="9" t="s">
        <v>59</v>
      </c>
      <c r="C208" s="9" t="s">
        <v>31</v>
      </c>
      <c r="D208" s="9" t="s">
        <v>32</v>
      </c>
      <c r="E208" s="9">
        <v>22.826</v>
      </c>
      <c r="F208" s="9">
        <v>1.59432716E8</v>
      </c>
      <c r="G208" s="9" t="s">
        <v>20</v>
      </c>
      <c r="H208" s="9">
        <v>33.2952911621978</v>
      </c>
      <c r="I208" s="9">
        <v>62.0316353388849</v>
      </c>
    </row>
    <row r="209" ht="15.75" customHeight="1">
      <c r="A209" s="9">
        <v>1994.0</v>
      </c>
      <c r="B209" s="9" t="s">
        <v>59</v>
      </c>
      <c r="C209" s="9" t="s">
        <v>33</v>
      </c>
      <c r="D209" s="9" t="s">
        <v>34</v>
      </c>
      <c r="E209" s="9">
        <v>21.214</v>
      </c>
      <c r="F209" s="9">
        <v>3.4402672E7</v>
      </c>
      <c r="G209" s="9" t="s">
        <v>20</v>
      </c>
      <c r="H209" s="9">
        <v>29.8576546612426</v>
      </c>
      <c r="I209" s="9">
        <v>60.8020853729036</v>
      </c>
    </row>
    <row r="210" ht="15.75" customHeight="1">
      <c r="A210" s="9">
        <v>1995.0</v>
      </c>
      <c r="B210" s="9" t="s">
        <v>60</v>
      </c>
      <c r="C210" s="9" t="s">
        <v>18</v>
      </c>
      <c r="D210" s="9" t="s">
        <v>19</v>
      </c>
      <c r="E210" s="9">
        <v>19.818</v>
      </c>
      <c r="F210" s="9">
        <v>1.4380866E7</v>
      </c>
      <c r="G210" s="9" t="s">
        <v>20</v>
      </c>
      <c r="H210" s="9">
        <v>29.0532642470905</v>
      </c>
      <c r="I210" s="9">
        <v>64.0971343450388</v>
      </c>
    </row>
    <row r="211" ht="15.75" customHeight="1">
      <c r="A211" s="9">
        <v>1995.0</v>
      </c>
      <c r="B211" s="9" t="s">
        <v>60</v>
      </c>
      <c r="C211" s="9" t="s">
        <v>21</v>
      </c>
      <c r="D211" s="9" t="s">
        <v>22</v>
      </c>
      <c r="E211" s="9">
        <v>23.352</v>
      </c>
      <c r="F211" s="9">
        <v>3545534.0</v>
      </c>
      <c r="G211" s="9" t="s">
        <v>20</v>
      </c>
      <c r="H211" s="9">
        <v>34.1165533880087</v>
      </c>
      <c r="I211" s="9">
        <v>60.8421467683006</v>
      </c>
    </row>
    <row r="212" ht="15.75" customHeight="1">
      <c r="A212" s="9">
        <v>1995.0</v>
      </c>
      <c r="B212" s="9" t="s">
        <v>60</v>
      </c>
      <c r="C212" s="9" t="s">
        <v>23</v>
      </c>
      <c r="D212" s="9" t="s">
        <v>24</v>
      </c>
      <c r="E212" s="9">
        <v>25.854</v>
      </c>
      <c r="F212" s="9">
        <v>2.1931084E7</v>
      </c>
      <c r="G212" s="9" t="s">
        <v>20</v>
      </c>
      <c r="H212" s="9">
        <v>36.0316115701349</v>
      </c>
      <c r="I212" s="9">
        <v>59.8639994265673</v>
      </c>
    </row>
    <row r="213" ht="15.75" customHeight="1">
      <c r="A213" s="9">
        <v>1995.0</v>
      </c>
      <c r="B213" s="9" t="s">
        <v>60</v>
      </c>
      <c r="C213" s="9" t="s">
        <v>25</v>
      </c>
      <c r="D213" s="9" t="s">
        <v>26</v>
      </c>
      <c r="E213" s="9">
        <v>26.667</v>
      </c>
      <c r="F213" s="9">
        <v>2.429916E7</v>
      </c>
      <c r="G213" s="9" t="s">
        <v>20</v>
      </c>
      <c r="H213" s="9">
        <v>37.0625075105477</v>
      </c>
      <c r="I213" s="9">
        <v>58.565143815671</v>
      </c>
    </row>
    <row r="214" ht="15.75" customHeight="1">
      <c r="A214" s="9">
        <v>1995.0</v>
      </c>
      <c r="B214" s="9" t="s">
        <v>60</v>
      </c>
      <c r="C214" s="9" t="s">
        <v>27</v>
      </c>
      <c r="D214" s="9" t="s">
        <v>28</v>
      </c>
      <c r="E214" s="9">
        <v>26.096</v>
      </c>
      <c r="F214" s="9">
        <v>9.1663285E7</v>
      </c>
      <c r="G214" s="9" t="s">
        <v>20</v>
      </c>
      <c r="H214" s="9">
        <v>36.7149671757891</v>
      </c>
      <c r="I214" s="9">
        <v>58.5725026110509</v>
      </c>
    </row>
    <row r="215" ht="15.75" customHeight="1">
      <c r="A215" s="9">
        <v>1995.0</v>
      </c>
      <c r="B215" s="9" t="s">
        <v>60</v>
      </c>
      <c r="C215" s="9" t="s">
        <v>29</v>
      </c>
      <c r="D215" s="9" t="s">
        <v>30</v>
      </c>
      <c r="E215" s="9">
        <v>25.094</v>
      </c>
      <c r="F215" s="9">
        <v>3.6421438E7</v>
      </c>
      <c r="G215" s="9" t="s">
        <v>20</v>
      </c>
      <c r="H215" s="9">
        <v>34.5120420561099</v>
      </c>
      <c r="I215" s="9">
        <v>60.8647275266836</v>
      </c>
    </row>
    <row r="216" ht="15.75" customHeight="1">
      <c r="A216" s="9">
        <v>1995.0</v>
      </c>
      <c r="B216" s="9" t="s">
        <v>60</v>
      </c>
      <c r="C216" s="9" t="s">
        <v>31</v>
      </c>
      <c r="D216" s="9" t="s">
        <v>32</v>
      </c>
      <c r="E216" s="9">
        <v>22.424</v>
      </c>
      <c r="F216" s="9">
        <v>1.62019896E8</v>
      </c>
      <c r="G216" s="9" t="s">
        <v>20</v>
      </c>
      <c r="H216" s="9">
        <v>32.751250500741</v>
      </c>
      <c r="I216" s="9">
        <v>62.4886766993111</v>
      </c>
    </row>
    <row r="217" ht="15.75" customHeight="1">
      <c r="A217" s="9">
        <v>1995.0</v>
      </c>
      <c r="B217" s="9" t="s">
        <v>60</v>
      </c>
      <c r="C217" s="9" t="s">
        <v>33</v>
      </c>
      <c r="D217" s="9" t="s">
        <v>34</v>
      </c>
      <c r="E217" s="9">
        <v>20.881</v>
      </c>
      <c r="F217" s="9">
        <v>3.482817E7</v>
      </c>
      <c r="G217" s="9" t="s">
        <v>20</v>
      </c>
      <c r="H217" s="9">
        <v>29.5986295002006</v>
      </c>
      <c r="I217" s="9">
        <v>60.9831926282661</v>
      </c>
    </row>
    <row r="218" ht="15.75" customHeight="1">
      <c r="A218" s="9">
        <v>1996.0</v>
      </c>
      <c r="B218" s="9" t="s">
        <v>61</v>
      </c>
      <c r="C218" s="9" t="s">
        <v>18</v>
      </c>
      <c r="D218" s="9" t="s">
        <v>19</v>
      </c>
      <c r="E218" s="9">
        <v>19.124</v>
      </c>
      <c r="F218" s="9">
        <v>1.458737E7</v>
      </c>
      <c r="G218" s="9" t="s">
        <v>20</v>
      </c>
      <c r="H218" s="9">
        <v>28.7926130618473</v>
      </c>
      <c r="I218" s="9">
        <v>64.1827279351933</v>
      </c>
    </row>
    <row r="219" ht="15.75" customHeight="1">
      <c r="A219" s="9">
        <v>1996.0</v>
      </c>
      <c r="B219" s="9" t="s">
        <v>61</v>
      </c>
      <c r="C219" s="9" t="s">
        <v>21</v>
      </c>
      <c r="D219" s="9" t="s">
        <v>22</v>
      </c>
      <c r="E219" s="9">
        <v>22.527</v>
      </c>
      <c r="F219" s="9">
        <v>3632362.0</v>
      </c>
      <c r="G219" s="9" t="s">
        <v>20</v>
      </c>
      <c r="H219" s="9">
        <v>33.6218691859457</v>
      </c>
      <c r="I219" s="9">
        <v>61.2377841195343</v>
      </c>
    </row>
    <row r="220" ht="15.75" customHeight="1">
      <c r="A220" s="9">
        <v>1996.0</v>
      </c>
      <c r="B220" s="9" t="s">
        <v>61</v>
      </c>
      <c r="C220" s="9" t="s">
        <v>23</v>
      </c>
      <c r="D220" s="9" t="s">
        <v>24</v>
      </c>
      <c r="E220" s="9">
        <v>25.384</v>
      </c>
      <c r="F220" s="9">
        <v>2.238565E7</v>
      </c>
      <c r="G220" s="9" t="s">
        <v>20</v>
      </c>
      <c r="H220" s="9">
        <v>35.6031520192623</v>
      </c>
      <c r="I220" s="9">
        <v>60.2149636039159</v>
      </c>
    </row>
    <row r="221" ht="15.75" customHeight="1">
      <c r="A221" s="9">
        <v>1996.0</v>
      </c>
      <c r="B221" s="9" t="s">
        <v>61</v>
      </c>
      <c r="C221" s="9" t="s">
        <v>25</v>
      </c>
      <c r="D221" s="9" t="s">
        <v>26</v>
      </c>
      <c r="E221" s="9">
        <v>25.877</v>
      </c>
      <c r="F221" s="9">
        <v>2.4753824E7</v>
      </c>
      <c r="G221" s="9" t="s">
        <v>20</v>
      </c>
      <c r="H221" s="9">
        <v>36.5784171366816</v>
      </c>
      <c r="I221" s="9">
        <v>58.9572100052097</v>
      </c>
    </row>
    <row r="222" ht="15.75" customHeight="1">
      <c r="A222" s="9">
        <v>1996.0</v>
      </c>
      <c r="B222" s="9" t="s">
        <v>61</v>
      </c>
      <c r="C222" s="9" t="s">
        <v>27</v>
      </c>
      <c r="D222" s="9" t="s">
        <v>28</v>
      </c>
      <c r="E222" s="9">
        <v>25.611</v>
      </c>
      <c r="F222" s="9">
        <v>9.3147044E7</v>
      </c>
      <c r="G222" s="9" t="s">
        <v>20</v>
      </c>
      <c r="H222" s="9">
        <v>36.1444395379847</v>
      </c>
      <c r="I222" s="9">
        <v>59.0507359525011</v>
      </c>
    </row>
    <row r="223" ht="15.75" customHeight="1">
      <c r="A223" s="9">
        <v>1996.0</v>
      </c>
      <c r="B223" s="9" t="s">
        <v>61</v>
      </c>
      <c r="C223" s="9" t="s">
        <v>29</v>
      </c>
      <c r="D223" s="9" t="s">
        <v>30</v>
      </c>
      <c r="E223" s="9">
        <v>24.52</v>
      </c>
      <c r="F223" s="9">
        <v>3.7076387E7</v>
      </c>
      <c r="G223" s="9" t="s">
        <v>20</v>
      </c>
      <c r="H223" s="9">
        <v>34.2033434919104</v>
      </c>
      <c r="I223" s="9">
        <v>61.0659932964881</v>
      </c>
    </row>
    <row r="224" ht="15.75" customHeight="1">
      <c r="A224" s="9">
        <v>1996.0</v>
      </c>
      <c r="B224" s="9" t="s">
        <v>61</v>
      </c>
      <c r="C224" s="9" t="s">
        <v>31</v>
      </c>
      <c r="D224" s="9" t="s">
        <v>32</v>
      </c>
      <c r="E224" s="9">
        <v>22.022</v>
      </c>
      <c r="F224" s="9">
        <v>1.64614688E8</v>
      </c>
      <c r="G224" s="9" t="s">
        <v>20</v>
      </c>
      <c r="H224" s="9">
        <v>32.2262342713914</v>
      </c>
      <c r="I224" s="9">
        <v>62.9128617004091</v>
      </c>
    </row>
    <row r="225" ht="15.75" customHeight="1">
      <c r="A225" s="9">
        <v>1996.0</v>
      </c>
      <c r="B225" s="9" t="s">
        <v>61</v>
      </c>
      <c r="C225" s="9" t="s">
        <v>33</v>
      </c>
      <c r="D225" s="9" t="s">
        <v>34</v>
      </c>
      <c r="E225" s="9">
        <v>20.545</v>
      </c>
      <c r="F225" s="9">
        <v>3.5246374E7</v>
      </c>
      <c r="G225" s="9" t="s">
        <v>20</v>
      </c>
      <c r="H225" s="9">
        <v>29.3568893072519</v>
      </c>
      <c r="I225" s="9">
        <v>61.1357554113226</v>
      </c>
    </row>
    <row r="226" ht="15.75" customHeight="1">
      <c r="A226" s="9">
        <v>1997.0</v>
      </c>
      <c r="B226" s="9" t="s">
        <v>62</v>
      </c>
      <c r="C226" s="9" t="s">
        <v>18</v>
      </c>
      <c r="D226" s="9" t="s">
        <v>19</v>
      </c>
      <c r="E226" s="9">
        <v>18.421</v>
      </c>
      <c r="F226" s="9">
        <v>1.478622E7</v>
      </c>
      <c r="G226" s="9">
        <v>1.04</v>
      </c>
      <c r="H226" s="9">
        <v>28.484595792569</v>
      </c>
      <c r="I226" s="9">
        <v>64.3259129108048</v>
      </c>
    </row>
    <row r="227" ht="15.75" customHeight="1">
      <c r="A227" s="9">
        <v>1997.0</v>
      </c>
      <c r="B227" s="9" t="s">
        <v>62</v>
      </c>
      <c r="C227" s="9" t="s">
        <v>21</v>
      </c>
      <c r="D227" s="9" t="s">
        <v>22</v>
      </c>
      <c r="E227" s="9">
        <v>21.703</v>
      </c>
      <c r="F227" s="9">
        <v>3718949.0</v>
      </c>
      <c r="G227" s="9">
        <v>1.05</v>
      </c>
      <c r="H227" s="9">
        <v>33.0988943381584</v>
      </c>
      <c r="I227" s="9">
        <v>61.6613726082288</v>
      </c>
    </row>
    <row r="228" ht="15.75" customHeight="1">
      <c r="A228" s="9">
        <v>1997.0</v>
      </c>
      <c r="B228" s="9" t="s">
        <v>62</v>
      </c>
      <c r="C228" s="9" t="s">
        <v>23</v>
      </c>
      <c r="D228" s="9" t="s">
        <v>24</v>
      </c>
      <c r="E228" s="9">
        <v>24.949</v>
      </c>
      <c r="F228" s="9">
        <v>2.2837743E7</v>
      </c>
      <c r="G228" s="9">
        <v>1.05</v>
      </c>
      <c r="H228" s="9">
        <v>35.2115487068928</v>
      </c>
      <c r="I228" s="9">
        <v>60.5323301869191</v>
      </c>
    </row>
    <row r="229" ht="15.75" customHeight="1">
      <c r="A229" s="9">
        <v>1997.0</v>
      </c>
      <c r="B229" s="9" t="s">
        <v>62</v>
      </c>
      <c r="C229" s="9" t="s">
        <v>25</v>
      </c>
      <c r="D229" s="9" t="s">
        <v>26</v>
      </c>
      <c r="E229" s="9">
        <v>25.132</v>
      </c>
      <c r="F229" s="9">
        <v>2.5210954E7</v>
      </c>
      <c r="G229" s="9">
        <v>1.05</v>
      </c>
      <c r="H229" s="9">
        <v>36.0745333159546</v>
      </c>
      <c r="I229" s="9">
        <v>59.3651949862746</v>
      </c>
    </row>
    <row r="230" ht="15.75" customHeight="1">
      <c r="A230" s="9">
        <v>1997.0</v>
      </c>
      <c r="B230" s="9" t="s">
        <v>62</v>
      </c>
      <c r="C230" s="9" t="s">
        <v>27</v>
      </c>
      <c r="D230" s="9" t="s">
        <v>28</v>
      </c>
      <c r="E230" s="9">
        <v>25.148</v>
      </c>
      <c r="F230" s="9">
        <v>9.4611002E7</v>
      </c>
      <c r="G230" s="9">
        <v>1.05</v>
      </c>
      <c r="H230" s="9">
        <v>35.6157183495425</v>
      </c>
      <c r="I230" s="9">
        <v>59.489695500741</v>
      </c>
    </row>
    <row r="231" ht="15.75" customHeight="1">
      <c r="A231" s="9">
        <v>1997.0</v>
      </c>
      <c r="B231" s="9" t="s">
        <v>62</v>
      </c>
      <c r="C231" s="9" t="s">
        <v>29</v>
      </c>
      <c r="D231" s="9" t="s">
        <v>30</v>
      </c>
      <c r="E231" s="9">
        <v>23.935</v>
      </c>
      <c r="F231" s="9">
        <v>3.77238E7</v>
      </c>
      <c r="G231" s="9">
        <v>1.05</v>
      </c>
      <c r="H231" s="9">
        <v>33.8179451698927</v>
      </c>
      <c r="I231" s="9">
        <v>61.3369199285332</v>
      </c>
    </row>
    <row r="232" ht="15.75" customHeight="1">
      <c r="A232" s="9">
        <v>1997.0</v>
      </c>
      <c r="B232" s="9" t="s">
        <v>62</v>
      </c>
      <c r="C232" s="9" t="s">
        <v>31</v>
      </c>
      <c r="D232" s="9" t="s">
        <v>32</v>
      </c>
      <c r="E232" s="9">
        <v>21.601</v>
      </c>
      <c r="F232" s="9">
        <v>1.6720904E8</v>
      </c>
      <c r="G232" s="9">
        <v>1.05</v>
      </c>
      <c r="H232" s="9">
        <v>31.6665193460832</v>
      </c>
      <c r="I232" s="9">
        <v>63.3817406044554</v>
      </c>
    </row>
    <row r="233" ht="15.75" customHeight="1">
      <c r="A233" s="9">
        <v>1997.0</v>
      </c>
      <c r="B233" s="9" t="s">
        <v>62</v>
      </c>
      <c r="C233" s="9" t="s">
        <v>33</v>
      </c>
      <c r="D233" s="9" t="s">
        <v>34</v>
      </c>
      <c r="E233" s="9">
        <v>20.229</v>
      </c>
      <c r="F233" s="9">
        <v>3.5657429E7</v>
      </c>
      <c r="G233" s="9">
        <v>1.04</v>
      </c>
      <c r="H233" s="9">
        <v>29.1256472809635</v>
      </c>
      <c r="I233" s="9">
        <v>61.2915389945809</v>
      </c>
    </row>
    <row r="234" ht="15.75" customHeight="1">
      <c r="A234" s="9">
        <v>1998.0</v>
      </c>
      <c r="B234" s="9" t="s">
        <v>63</v>
      </c>
      <c r="C234" s="9" t="s">
        <v>18</v>
      </c>
      <c r="D234" s="9" t="s">
        <v>19</v>
      </c>
      <c r="E234" s="9">
        <v>17.742</v>
      </c>
      <c r="F234" s="9">
        <v>1.4977733E7</v>
      </c>
      <c r="G234" s="9" t="s">
        <v>20</v>
      </c>
      <c r="H234" s="9">
        <v>28.1350054777983</v>
      </c>
      <c r="I234" s="9">
        <v>64.5180816082113</v>
      </c>
    </row>
    <row r="235" ht="15.75" customHeight="1">
      <c r="A235" s="9">
        <v>1998.0</v>
      </c>
      <c r="B235" s="9" t="s">
        <v>63</v>
      </c>
      <c r="C235" s="9" t="s">
        <v>21</v>
      </c>
      <c r="D235" s="9" t="s">
        <v>22</v>
      </c>
      <c r="E235" s="9">
        <v>20.885</v>
      </c>
      <c r="F235" s="9">
        <v>3803887.0</v>
      </c>
      <c r="G235" s="9" t="s">
        <v>20</v>
      </c>
      <c r="H235" s="9">
        <v>32.5290682925124</v>
      </c>
      <c r="I235" s="9">
        <v>62.1275553138145</v>
      </c>
    </row>
    <row r="236" ht="15.75" customHeight="1">
      <c r="A236" s="9">
        <v>1998.0</v>
      </c>
      <c r="B236" s="9" t="s">
        <v>63</v>
      </c>
      <c r="C236" s="9" t="s">
        <v>23</v>
      </c>
      <c r="D236" s="9" t="s">
        <v>24</v>
      </c>
      <c r="E236" s="9">
        <v>24.541</v>
      </c>
      <c r="F236" s="9">
        <v>2.3288564E7</v>
      </c>
      <c r="G236" s="9" t="s">
        <v>20</v>
      </c>
      <c r="H236" s="9">
        <v>34.8304257832299</v>
      </c>
      <c r="I236" s="9">
        <v>60.8399255531599</v>
      </c>
    </row>
    <row r="237" ht="15.75" customHeight="1">
      <c r="A237" s="9">
        <v>1998.0</v>
      </c>
      <c r="B237" s="9" t="s">
        <v>63</v>
      </c>
      <c r="C237" s="9" t="s">
        <v>25</v>
      </c>
      <c r="D237" s="9" t="s">
        <v>26</v>
      </c>
      <c r="E237" s="9">
        <v>24.448</v>
      </c>
      <c r="F237" s="9">
        <v>2.5658062E7</v>
      </c>
      <c r="G237" s="9" t="s">
        <v>20</v>
      </c>
      <c r="H237" s="9">
        <v>35.550872860156</v>
      </c>
      <c r="I237" s="9">
        <v>59.7897845909017</v>
      </c>
    </row>
    <row r="238" ht="15.75" customHeight="1">
      <c r="A238" s="9">
        <v>1998.0</v>
      </c>
      <c r="B238" s="9" t="s">
        <v>63</v>
      </c>
      <c r="C238" s="9" t="s">
        <v>27</v>
      </c>
      <c r="D238" s="9" t="s">
        <v>28</v>
      </c>
      <c r="E238" s="9">
        <v>24.702</v>
      </c>
      <c r="F238" s="9">
        <v>9.6056321E7</v>
      </c>
      <c r="G238" s="9" t="s">
        <v>20</v>
      </c>
      <c r="H238" s="9">
        <v>35.1234876047356</v>
      </c>
      <c r="I238" s="9">
        <v>59.8947663215209</v>
      </c>
    </row>
    <row r="239" ht="15.75" customHeight="1">
      <c r="A239" s="9">
        <v>1998.0</v>
      </c>
      <c r="B239" s="9" t="s">
        <v>63</v>
      </c>
      <c r="C239" s="9" t="s">
        <v>29</v>
      </c>
      <c r="D239" s="9" t="s">
        <v>30</v>
      </c>
      <c r="E239" s="9">
        <v>23.361</v>
      </c>
      <c r="F239" s="9">
        <v>3.8364309E7</v>
      </c>
      <c r="G239" s="9" t="s">
        <v>20</v>
      </c>
      <c r="H239" s="9">
        <v>33.3910067297185</v>
      </c>
      <c r="I239" s="9">
        <v>61.6446786517125</v>
      </c>
    </row>
    <row r="240" ht="15.75" customHeight="1">
      <c r="A240" s="9">
        <v>1998.0</v>
      </c>
      <c r="B240" s="9" t="s">
        <v>63</v>
      </c>
      <c r="C240" s="9" t="s">
        <v>31</v>
      </c>
      <c r="D240" s="9" t="s">
        <v>32</v>
      </c>
      <c r="E240" s="9">
        <v>21.147</v>
      </c>
      <c r="F240" s="9">
        <v>1.6978525E8</v>
      </c>
      <c r="G240" s="9" t="s">
        <v>20</v>
      </c>
      <c r="H240" s="9">
        <v>31.0861314513481</v>
      </c>
      <c r="I240" s="9">
        <v>63.8733346978021</v>
      </c>
    </row>
    <row r="241" ht="15.75" customHeight="1">
      <c r="A241" s="9">
        <v>1998.0</v>
      </c>
      <c r="B241" s="9" t="s">
        <v>63</v>
      </c>
      <c r="C241" s="9" t="s">
        <v>33</v>
      </c>
      <c r="D241" s="9" t="s">
        <v>34</v>
      </c>
      <c r="E241" s="9">
        <v>19.945</v>
      </c>
      <c r="F241" s="9">
        <v>3.6063459E7</v>
      </c>
      <c r="G241" s="9" t="s">
        <v>20</v>
      </c>
      <c r="H241" s="9">
        <v>28.905751941321</v>
      </c>
      <c r="I241" s="9">
        <v>61.4496407568669</v>
      </c>
    </row>
    <row r="242" ht="15.75" customHeight="1">
      <c r="A242" s="9">
        <v>1999.0</v>
      </c>
      <c r="B242" s="9" t="s">
        <v>64</v>
      </c>
      <c r="C242" s="9" t="s">
        <v>18</v>
      </c>
      <c r="D242" s="9" t="s">
        <v>19</v>
      </c>
      <c r="E242" s="9">
        <v>17.112</v>
      </c>
      <c r="F242" s="9">
        <v>1.51628E7</v>
      </c>
      <c r="G242" s="9" t="s">
        <v>20</v>
      </c>
      <c r="H242" s="9">
        <v>27.7499406442082</v>
      </c>
      <c r="I242" s="9">
        <v>64.7501912575514</v>
      </c>
    </row>
    <row r="243" ht="15.75" customHeight="1">
      <c r="A243" s="9">
        <v>1999.0</v>
      </c>
      <c r="B243" s="9" t="s">
        <v>64</v>
      </c>
      <c r="C243" s="9" t="s">
        <v>21</v>
      </c>
      <c r="D243" s="9" t="s">
        <v>22</v>
      </c>
      <c r="E243" s="9">
        <v>20.088</v>
      </c>
      <c r="F243" s="9">
        <v>3885430.0</v>
      </c>
      <c r="G243" s="9" t="s">
        <v>20</v>
      </c>
      <c r="H243" s="9">
        <v>31.8850423247877</v>
      </c>
      <c r="I243" s="9">
        <v>62.6589592400326</v>
      </c>
    </row>
    <row r="244" ht="15.75" customHeight="1">
      <c r="A244" s="9">
        <v>1999.0</v>
      </c>
      <c r="B244" s="9" t="s">
        <v>64</v>
      </c>
      <c r="C244" s="9" t="s">
        <v>23</v>
      </c>
      <c r="D244" s="9" t="s">
        <v>24</v>
      </c>
      <c r="E244" s="9">
        <v>24.159</v>
      </c>
      <c r="F244" s="9">
        <v>2.3739841E7</v>
      </c>
      <c r="G244" s="9" t="s">
        <v>20</v>
      </c>
      <c r="H244" s="9">
        <v>34.4224546407029</v>
      </c>
      <c r="I244" s="9">
        <v>61.172039863283</v>
      </c>
    </row>
    <row r="245" ht="15.75" customHeight="1">
      <c r="A245" s="9">
        <v>1999.0</v>
      </c>
      <c r="B245" s="9" t="s">
        <v>64</v>
      </c>
      <c r="C245" s="9" t="s">
        <v>25</v>
      </c>
      <c r="D245" s="9" t="s">
        <v>26</v>
      </c>
      <c r="E245" s="9">
        <v>23.839</v>
      </c>
      <c r="F245" s="9">
        <v>2.6078293E7</v>
      </c>
      <c r="G245" s="9" t="s">
        <v>20</v>
      </c>
      <c r="H245" s="9">
        <v>35.0059568699531</v>
      </c>
      <c r="I245" s="9">
        <v>60.2337545636135</v>
      </c>
    </row>
    <row r="246" ht="15.75" customHeight="1">
      <c r="A246" s="9">
        <v>1999.0</v>
      </c>
      <c r="B246" s="9" t="s">
        <v>64</v>
      </c>
      <c r="C246" s="9" t="s">
        <v>27</v>
      </c>
      <c r="D246" s="9" t="s">
        <v>28</v>
      </c>
      <c r="E246" s="9">
        <v>24.272</v>
      </c>
      <c r="F246" s="9">
        <v>9.7484832E7</v>
      </c>
      <c r="G246" s="9" t="s">
        <v>20</v>
      </c>
      <c r="H246" s="9">
        <v>34.6539531401152</v>
      </c>
      <c r="I246" s="9">
        <v>60.2793878744131</v>
      </c>
    </row>
    <row r="247" ht="15.75" customHeight="1">
      <c r="A247" s="9">
        <v>1999.0</v>
      </c>
      <c r="B247" s="9" t="s">
        <v>64</v>
      </c>
      <c r="C247" s="9" t="s">
        <v>29</v>
      </c>
      <c r="D247" s="9" t="s">
        <v>30</v>
      </c>
      <c r="E247" s="9">
        <v>22.803</v>
      </c>
      <c r="F247" s="9">
        <v>3.8999471E7</v>
      </c>
      <c r="G247" s="9" t="s">
        <v>20</v>
      </c>
      <c r="H247" s="9">
        <v>32.9702933662869</v>
      </c>
      <c r="I247" s="9">
        <v>61.9455633128972</v>
      </c>
    </row>
    <row r="248" ht="15.75" customHeight="1">
      <c r="A248" s="9">
        <v>1999.0</v>
      </c>
      <c r="B248" s="9" t="s">
        <v>64</v>
      </c>
      <c r="C248" s="9" t="s">
        <v>31</v>
      </c>
      <c r="D248" s="9" t="s">
        <v>32</v>
      </c>
      <c r="E248" s="9">
        <v>20.654</v>
      </c>
      <c r="F248" s="9">
        <v>1.72318675E8</v>
      </c>
      <c r="G248" s="9" t="s">
        <v>20</v>
      </c>
      <c r="H248" s="9">
        <v>30.5067306256852</v>
      </c>
      <c r="I248" s="9">
        <v>64.3555766663132</v>
      </c>
    </row>
    <row r="249" ht="15.75" customHeight="1">
      <c r="A249" s="9">
        <v>1999.0</v>
      </c>
      <c r="B249" s="9" t="s">
        <v>64</v>
      </c>
      <c r="C249" s="9" t="s">
        <v>33</v>
      </c>
      <c r="D249" s="9" t="s">
        <v>34</v>
      </c>
      <c r="E249" s="9">
        <v>19.702</v>
      </c>
      <c r="F249" s="9">
        <v>3.6467218E7</v>
      </c>
      <c r="G249" s="9" t="s">
        <v>20</v>
      </c>
      <c r="H249" s="9">
        <v>28.6866275349</v>
      </c>
      <c r="I249" s="9">
        <v>61.6205765956701</v>
      </c>
    </row>
    <row r="250" ht="15.75" customHeight="1">
      <c r="A250" s="9">
        <v>2000.0</v>
      </c>
      <c r="B250" s="9" t="s">
        <v>65</v>
      </c>
      <c r="C250" s="9" t="s">
        <v>18</v>
      </c>
      <c r="D250" s="9" t="s">
        <v>19</v>
      </c>
      <c r="E250" s="9">
        <v>16.556</v>
      </c>
      <c r="F250" s="9">
        <v>1.5342353E7</v>
      </c>
      <c r="G250" s="9" t="s">
        <v>20</v>
      </c>
      <c r="H250" s="9">
        <v>27.3315442553043</v>
      </c>
      <c r="I250" s="9">
        <v>65.0176214821807</v>
      </c>
    </row>
    <row r="251" ht="15.75" customHeight="1">
      <c r="A251" s="9">
        <v>2000.0</v>
      </c>
      <c r="B251" s="9" t="s">
        <v>65</v>
      </c>
      <c r="C251" s="9" t="s">
        <v>21</v>
      </c>
      <c r="D251" s="9" t="s">
        <v>22</v>
      </c>
      <c r="E251" s="9">
        <v>19.335</v>
      </c>
      <c r="F251" s="9">
        <v>3962372.0</v>
      </c>
      <c r="G251" s="9" t="s">
        <v>20</v>
      </c>
      <c r="H251" s="9">
        <v>31.160451366</v>
      </c>
      <c r="I251" s="9">
        <v>63.258699587015</v>
      </c>
    </row>
    <row r="252" ht="15.75" customHeight="1">
      <c r="A252" s="9">
        <v>2000.0</v>
      </c>
      <c r="B252" s="9" t="s">
        <v>65</v>
      </c>
      <c r="C252" s="9" t="s">
        <v>23</v>
      </c>
      <c r="D252" s="9" t="s">
        <v>24</v>
      </c>
      <c r="E252" s="9">
        <v>23.8</v>
      </c>
      <c r="F252" s="9">
        <v>2.4192446E7</v>
      </c>
      <c r="G252" s="9" t="s">
        <v>20</v>
      </c>
      <c r="H252" s="9">
        <v>33.9747456706114</v>
      </c>
      <c r="I252" s="9">
        <v>61.5395028679613</v>
      </c>
    </row>
    <row r="253" ht="15.75" customHeight="1">
      <c r="A253" s="9">
        <v>2000.0</v>
      </c>
      <c r="B253" s="9" t="s">
        <v>65</v>
      </c>
      <c r="C253" s="9" t="s">
        <v>25</v>
      </c>
      <c r="D253" s="9" t="s">
        <v>26</v>
      </c>
      <c r="E253" s="9">
        <v>23.328</v>
      </c>
      <c r="F253" s="9">
        <v>2.6459944E7</v>
      </c>
      <c r="G253" s="9" t="s">
        <v>20</v>
      </c>
      <c r="H253" s="9">
        <v>34.4394304084695</v>
      </c>
      <c r="I253" s="9">
        <v>60.6977928600302</v>
      </c>
    </row>
    <row r="254" ht="15.75" customHeight="1">
      <c r="A254" s="9">
        <v>2000.0</v>
      </c>
      <c r="B254" s="9" t="s">
        <v>65</v>
      </c>
      <c r="C254" s="9" t="s">
        <v>27</v>
      </c>
      <c r="D254" s="9" t="s">
        <v>28</v>
      </c>
      <c r="E254" s="9">
        <v>23.85</v>
      </c>
      <c r="F254" s="9">
        <v>9.8899845E7</v>
      </c>
      <c r="G254" s="9" t="s">
        <v>20</v>
      </c>
      <c r="H254" s="9">
        <v>34.1964499539913</v>
      </c>
      <c r="I254" s="9">
        <v>60.6526339854223</v>
      </c>
    </row>
    <row r="255" ht="15.75" customHeight="1">
      <c r="A255" s="9">
        <v>2000.0</v>
      </c>
      <c r="B255" s="9" t="s">
        <v>65</v>
      </c>
      <c r="C255" s="9" t="s">
        <v>29</v>
      </c>
      <c r="D255" s="9" t="s">
        <v>30</v>
      </c>
      <c r="E255" s="9">
        <v>22.256</v>
      </c>
      <c r="F255" s="9">
        <v>3.9629968E7</v>
      </c>
      <c r="G255" s="9" t="s">
        <v>20</v>
      </c>
      <c r="H255" s="9">
        <v>32.5738113137008</v>
      </c>
      <c r="I255" s="9">
        <v>62.2228158246305</v>
      </c>
    </row>
    <row r="256" ht="15.75" customHeight="1">
      <c r="A256" s="9">
        <v>2000.0</v>
      </c>
      <c r="B256" s="9" t="s">
        <v>65</v>
      </c>
      <c r="C256" s="9" t="s">
        <v>31</v>
      </c>
      <c r="D256" s="9" t="s">
        <v>32</v>
      </c>
      <c r="E256" s="9">
        <v>20.119</v>
      </c>
      <c r="F256" s="9">
        <v>1.7479034E8</v>
      </c>
      <c r="G256" s="9" t="s">
        <v>20</v>
      </c>
      <c r="H256" s="9">
        <v>29.9381653471239</v>
      </c>
      <c r="I256" s="9">
        <v>64.8126378151104</v>
      </c>
    </row>
    <row r="257" ht="15.75" customHeight="1">
      <c r="A257" s="9">
        <v>2000.0</v>
      </c>
      <c r="B257" s="9" t="s">
        <v>65</v>
      </c>
      <c r="C257" s="9" t="s">
        <v>33</v>
      </c>
      <c r="D257" s="9" t="s">
        <v>34</v>
      </c>
      <c r="E257" s="9">
        <v>19.499</v>
      </c>
      <c r="F257" s="9">
        <v>3.6870787E7</v>
      </c>
      <c r="G257" s="9" t="s">
        <v>20</v>
      </c>
      <c r="H257" s="9">
        <v>28.4621942026895</v>
      </c>
      <c r="I257" s="9">
        <v>61.8091688685679</v>
      </c>
    </row>
    <row r="258" ht="15.75" customHeight="1">
      <c r="A258" s="9">
        <v>2001.0</v>
      </c>
      <c r="B258" s="9" t="s">
        <v>66</v>
      </c>
      <c r="C258" s="9" t="s">
        <v>18</v>
      </c>
      <c r="D258" s="9" t="s">
        <v>19</v>
      </c>
      <c r="E258" s="9">
        <v>16.092</v>
      </c>
      <c r="F258" s="9">
        <v>1.5516113E7</v>
      </c>
      <c r="G258" s="9" t="s">
        <v>20</v>
      </c>
      <c r="H258" s="9">
        <v>26.80997489513</v>
      </c>
      <c r="I258" s="9">
        <v>65.3798280535853</v>
      </c>
    </row>
    <row r="259" ht="15.75" customHeight="1">
      <c r="A259" s="9">
        <v>2001.0</v>
      </c>
      <c r="B259" s="9" t="s">
        <v>66</v>
      </c>
      <c r="C259" s="9" t="s">
        <v>21</v>
      </c>
      <c r="D259" s="9" t="s">
        <v>22</v>
      </c>
      <c r="E259" s="9">
        <v>18.648</v>
      </c>
      <c r="F259" s="9">
        <v>4034074.0</v>
      </c>
      <c r="G259" s="9" t="s">
        <v>20</v>
      </c>
      <c r="H259" s="9">
        <v>30.4942100715059</v>
      </c>
      <c r="I259" s="9">
        <v>63.7889885014504</v>
      </c>
    </row>
    <row r="260" ht="15.75" customHeight="1">
      <c r="A260" s="9">
        <v>2001.0</v>
      </c>
      <c r="B260" s="9" t="s">
        <v>66</v>
      </c>
      <c r="C260" s="9" t="s">
        <v>23</v>
      </c>
      <c r="D260" s="9" t="s">
        <v>24</v>
      </c>
      <c r="E260" s="9">
        <v>23.461</v>
      </c>
      <c r="F260" s="9">
        <v>2.4646472E7</v>
      </c>
      <c r="G260" s="9" t="s">
        <v>20</v>
      </c>
      <c r="H260" s="9">
        <v>33.5410601566017</v>
      </c>
      <c r="I260" s="9">
        <v>61.8832301840199</v>
      </c>
    </row>
    <row r="261" ht="15.75" customHeight="1">
      <c r="A261" s="9">
        <v>2001.0</v>
      </c>
      <c r="B261" s="9" t="s">
        <v>66</v>
      </c>
      <c r="C261" s="9" t="s">
        <v>25</v>
      </c>
      <c r="D261" s="9" t="s">
        <v>26</v>
      </c>
      <c r="E261" s="9">
        <v>22.935</v>
      </c>
      <c r="F261" s="9">
        <v>2.6799285E7</v>
      </c>
      <c r="G261" s="9" t="s">
        <v>20</v>
      </c>
      <c r="H261" s="9">
        <v>33.9104718652009</v>
      </c>
      <c r="I261" s="9">
        <v>61.0947792077289</v>
      </c>
    </row>
    <row r="262" ht="15.75" customHeight="1">
      <c r="A262" s="9">
        <v>2001.0</v>
      </c>
      <c r="B262" s="9" t="s">
        <v>66</v>
      </c>
      <c r="C262" s="9" t="s">
        <v>27</v>
      </c>
      <c r="D262" s="9" t="s">
        <v>28</v>
      </c>
      <c r="E262" s="9">
        <v>23.43</v>
      </c>
      <c r="F262" s="9">
        <v>1.00298153E8</v>
      </c>
      <c r="G262" s="9" t="s">
        <v>20</v>
      </c>
      <c r="H262" s="9">
        <v>33.6578670596257</v>
      </c>
      <c r="I262" s="9">
        <v>61.1014910713261</v>
      </c>
    </row>
    <row r="263" ht="15.75" customHeight="1">
      <c r="A263" s="9">
        <v>2001.0</v>
      </c>
      <c r="B263" s="9" t="s">
        <v>66</v>
      </c>
      <c r="C263" s="9" t="s">
        <v>29</v>
      </c>
      <c r="D263" s="9" t="s">
        <v>30</v>
      </c>
      <c r="E263" s="9">
        <v>21.705</v>
      </c>
      <c r="F263" s="9">
        <v>4.0255967E7</v>
      </c>
      <c r="G263" s="9" t="s">
        <v>20</v>
      </c>
      <c r="H263" s="9">
        <v>32.1103254084047</v>
      </c>
      <c r="I263" s="9">
        <v>62.5611154738874</v>
      </c>
    </row>
    <row r="264" ht="15.75" customHeight="1">
      <c r="A264" s="9">
        <v>2001.0</v>
      </c>
      <c r="B264" s="9" t="s">
        <v>66</v>
      </c>
      <c r="C264" s="9" t="s">
        <v>31</v>
      </c>
      <c r="D264" s="9" t="s">
        <v>32</v>
      </c>
      <c r="E264" s="9">
        <v>19.547</v>
      </c>
      <c r="F264" s="9">
        <v>1.77196054E8</v>
      </c>
      <c r="G264" s="9" t="s">
        <v>20</v>
      </c>
      <c r="H264" s="9">
        <v>29.4417955831003</v>
      </c>
      <c r="I264" s="9">
        <v>65.1711386304347</v>
      </c>
    </row>
    <row r="265" ht="15.75" customHeight="1">
      <c r="A265" s="9">
        <v>2001.0</v>
      </c>
      <c r="B265" s="9" t="s">
        <v>66</v>
      </c>
      <c r="C265" s="9" t="s">
        <v>33</v>
      </c>
      <c r="D265" s="9" t="s">
        <v>34</v>
      </c>
      <c r="E265" s="9">
        <v>19.328</v>
      </c>
      <c r="F265" s="9">
        <v>3.7275652E7</v>
      </c>
      <c r="G265" s="9" t="s">
        <v>20</v>
      </c>
      <c r="H265" s="9">
        <v>28.1979373559985</v>
      </c>
      <c r="I265" s="9">
        <v>62.0204389717985</v>
      </c>
    </row>
    <row r="266" ht="15.75" customHeight="1">
      <c r="A266" s="9">
        <v>2002.0</v>
      </c>
      <c r="B266" s="9" t="s">
        <v>67</v>
      </c>
      <c r="C266" s="9" t="s">
        <v>18</v>
      </c>
      <c r="D266" s="9" t="s">
        <v>19</v>
      </c>
      <c r="E266" s="9">
        <v>15.713</v>
      </c>
      <c r="F266" s="9">
        <v>1.5684409E7</v>
      </c>
      <c r="G266" s="9">
        <v>1.04</v>
      </c>
      <c r="H266" s="9">
        <v>26.298510833274</v>
      </c>
      <c r="I266" s="9">
        <v>65.7401053492038</v>
      </c>
    </row>
    <row r="267" ht="15.75" customHeight="1">
      <c r="A267" s="9">
        <v>2002.0</v>
      </c>
      <c r="B267" s="9" t="s">
        <v>67</v>
      </c>
      <c r="C267" s="9" t="s">
        <v>21</v>
      </c>
      <c r="D267" s="9" t="s">
        <v>22</v>
      </c>
      <c r="E267" s="9">
        <v>18.038</v>
      </c>
      <c r="F267" s="9">
        <v>4100925.0</v>
      </c>
      <c r="G267" s="9">
        <v>1.05</v>
      </c>
      <c r="H267" s="9">
        <v>29.7524826715924</v>
      </c>
      <c r="I267" s="9">
        <v>64.383718307455</v>
      </c>
    </row>
    <row r="268" ht="15.75" customHeight="1">
      <c r="A268" s="9">
        <v>2002.0</v>
      </c>
      <c r="B268" s="9" t="s">
        <v>67</v>
      </c>
      <c r="C268" s="9" t="s">
        <v>23</v>
      </c>
      <c r="D268" s="9" t="s">
        <v>24</v>
      </c>
      <c r="E268" s="9">
        <v>23.137</v>
      </c>
      <c r="F268" s="9">
        <v>2.5100408E7</v>
      </c>
      <c r="G268" s="9">
        <v>1.05</v>
      </c>
      <c r="H268" s="9">
        <v>33.0800160698583</v>
      </c>
      <c r="I268" s="9">
        <v>62.252685294996</v>
      </c>
    </row>
    <row r="269" ht="15.75" customHeight="1">
      <c r="A269" s="9">
        <v>2002.0</v>
      </c>
      <c r="B269" s="9" t="s">
        <v>67</v>
      </c>
      <c r="C269" s="9" t="s">
        <v>25</v>
      </c>
      <c r="D269" s="9" t="s">
        <v>26</v>
      </c>
      <c r="E269" s="9">
        <v>22.65</v>
      </c>
      <c r="F269" s="9">
        <v>2.7100968E7</v>
      </c>
      <c r="G269" s="9">
        <v>1.05</v>
      </c>
      <c r="H269" s="9">
        <v>33.4120131797506</v>
      </c>
      <c r="I269" s="9">
        <v>61.465402269026</v>
      </c>
    </row>
    <row r="270" ht="15.75" customHeight="1">
      <c r="A270" s="9">
        <v>2002.0</v>
      </c>
      <c r="B270" s="9" t="s">
        <v>67</v>
      </c>
      <c r="C270" s="9" t="s">
        <v>27</v>
      </c>
      <c r="D270" s="9" t="s">
        <v>28</v>
      </c>
      <c r="E270" s="9">
        <v>23.009</v>
      </c>
      <c r="F270" s="9">
        <v>1.01684758E8</v>
      </c>
      <c r="G270" s="9">
        <v>1.05</v>
      </c>
      <c r="H270" s="9">
        <v>33.1728487764115</v>
      </c>
      <c r="I270" s="9">
        <v>61.5004767971223</v>
      </c>
    </row>
    <row r="271" ht="15.75" customHeight="1">
      <c r="A271" s="9">
        <v>2002.0</v>
      </c>
      <c r="B271" s="9" t="s">
        <v>67</v>
      </c>
      <c r="C271" s="9" t="s">
        <v>29</v>
      </c>
      <c r="D271" s="9" t="s">
        <v>30</v>
      </c>
      <c r="E271" s="9">
        <v>21.133</v>
      </c>
      <c r="F271" s="9">
        <v>4.087536E7</v>
      </c>
      <c r="G271" s="9">
        <v>1.05</v>
      </c>
      <c r="H271" s="9">
        <v>31.696537963213</v>
      </c>
      <c r="I271" s="9">
        <v>62.8524568346309</v>
      </c>
    </row>
    <row r="272" ht="15.75" customHeight="1">
      <c r="A272" s="9">
        <v>2002.0</v>
      </c>
      <c r="B272" s="9" t="s">
        <v>67</v>
      </c>
      <c r="C272" s="9" t="s">
        <v>31</v>
      </c>
      <c r="D272" s="9" t="s">
        <v>32</v>
      </c>
      <c r="E272" s="9">
        <v>18.955</v>
      </c>
      <c r="F272" s="9">
        <v>1.7953752E8</v>
      </c>
      <c r="G272" s="9">
        <v>1.05</v>
      </c>
      <c r="H272" s="9">
        <v>28.9200881241982</v>
      </c>
      <c r="I272" s="9">
        <v>65.5402837245385</v>
      </c>
    </row>
    <row r="273" ht="15.75" customHeight="1">
      <c r="A273" s="9">
        <v>2002.0</v>
      </c>
      <c r="B273" s="9" t="s">
        <v>67</v>
      </c>
      <c r="C273" s="9" t="s">
        <v>33</v>
      </c>
      <c r="D273" s="9" t="s">
        <v>34</v>
      </c>
      <c r="E273" s="9">
        <v>19.175</v>
      </c>
      <c r="F273" s="9">
        <v>3.7681749E7</v>
      </c>
      <c r="G273" s="9">
        <v>1.04</v>
      </c>
      <c r="H273" s="9">
        <v>27.9713529220738</v>
      </c>
      <c r="I273" s="9">
        <v>62.2134338828062</v>
      </c>
    </row>
    <row r="274" ht="15.75" customHeight="1">
      <c r="A274" s="9">
        <v>2003.0</v>
      </c>
      <c r="B274" s="9" t="s">
        <v>68</v>
      </c>
      <c r="C274" s="9" t="s">
        <v>18</v>
      </c>
      <c r="D274" s="9" t="s">
        <v>19</v>
      </c>
      <c r="E274" s="9">
        <v>15.412</v>
      </c>
      <c r="F274" s="9">
        <v>1.5849652E7</v>
      </c>
      <c r="G274" s="9" t="s">
        <v>20</v>
      </c>
      <c r="H274" s="9">
        <v>25.7778972055664</v>
      </c>
      <c r="I274" s="9">
        <v>66.1105997784683</v>
      </c>
    </row>
    <row r="275" ht="15.75" customHeight="1">
      <c r="A275" s="9">
        <v>2003.0</v>
      </c>
      <c r="B275" s="9" t="s">
        <v>68</v>
      </c>
      <c r="C275" s="9" t="s">
        <v>21</v>
      </c>
      <c r="D275" s="9" t="s">
        <v>22</v>
      </c>
      <c r="E275" s="9">
        <v>17.512</v>
      </c>
      <c r="F275" s="9">
        <v>4164053.0</v>
      </c>
      <c r="G275" s="9" t="s">
        <v>20</v>
      </c>
      <c r="H275" s="9">
        <v>28.9653854069581</v>
      </c>
      <c r="I275" s="9">
        <v>65.0140139906961</v>
      </c>
    </row>
    <row r="276" ht="15.75" customHeight="1">
      <c r="A276" s="9">
        <v>2003.0</v>
      </c>
      <c r="B276" s="9" t="s">
        <v>68</v>
      </c>
      <c r="C276" s="9" t="s">
        <v>23</v>
      </c>
      <c r="D276" s="9" t="s">
        <v>24</v>
      </c>
      <c r="E276" s="9">
        <v>22.825</v>
      </c>
      <c r="F276" s="9">
        <v>2.5551624E7</v>
      </c>
      <c r="G276" s="9" t="s">
        <v>20</v>
      </c>
      <c r="H276" s="9">
        <v>32.6037828358777</v>
      </c>
      <c r="I276" s="9">
        <v>62.6341754246227</v>
      </c>
    </row>
    <row r="277" ht="15.75" customHeight="1">
      <c r="A277" s="9">
        <v>2003.0</v>
      </c>
      <c r="B277" s="9" t="s">
        <v>68</v>
      </c>
      <c r="C277" s="9" t="s">
        <v>25</v>
      </c>
      <c r="D277" s="9" t="s">
        <v>26</v>
      </c>
      <c r="E277" s="9">
        <v>22.453</v>
      </c>
      <c r="F277" s="9">
        <v>2.7372226E7</v>
      </c>
      <c r="G277" s="9" t="s">
        <v>20</v>
      </c>
      <c r="H277" s="9">
        <v>32.9382053180476</v>
      </c>
      <c r="I277" s="9">
        <v>61.814899526257</v>
      </c>
    </row>
    <row r="278" ht="15.75" customHeight="1">
      <c r="A278" s="9">
        <v>2003.0</v>
      </c>
      <c r="B278" s="9" t="s">
        <v>68</v>
      </c>
      <c r="C278" s="9" t="s">
        <v>27</v>
      </c>
      <c r="D278" s="9" t="s">
        <v>28</v>
      </c>
      <c r="E278" s="9">
        <v>22.584</v>
      </c>
      <c r="F278" s="9">
        <v>1.0308102E8</v>
      </c>
      <c r="G278" s="9" t="s">
        <v>20</v>
      </c>
      <c r="H278" s="9">
        <v>32.7217716704782</v>
      </c>
      <c r="I278" s="9">
        <v>61.8629656555591</v>
      </c>
    </row>
    <row r="279" ht="15.75" customHeight="1">
      <c r="A279" s="9">
        <v>2003.0</v>
      </c>
      <c r="B279" s="9" t="s">
        <v>68</v>
      </c>
      <c r="C279" s="9" t="s">
        <v>29</v>
      </c>
      <c r="D279" s="9" t="s">
        <v>30</v>
      </c>
      <c r="E279" s="9">
        <v>20.535</v>
      </c>
      <c r="F279" s="9">
        <v>4.1483869E7</v>
      </c>
      <c r="G279" s="9" t="s">
        <v>20</v>
      </c>
      <c r="H279" s="9">
        <v>31.294077223125</v>
      </c>
      <c r="I279" s="9">
        <v>63.1321417970923</v>
      </c>
    </row>
    <row r="280" ht="15.75" customHeight="1">
      <c r="A280" s="9">
        <v>2003.0</v>
      </c>
      <c r="B280" s="9" t="s">
        <v>68</v>
      </c>
      <c r="C280" s="9" t="s">
        <v>31</v>
      </c>
      <c r="D280" s="9" t="s">
        <v>32</v>
      </c>
      <c r="E280" s="9">
        <v>18.363</v>
      </c>
      <c r="F280" s="9">
        <v>1.81809246E8</v>
      </c>
      <c r="G280" s="9" t="s">
        <v>20</v>
      </c>
      <c r="H280" s="9">
        <v>28.3909097780429</v>
      </c>
      <c r="I280" s="9">
        <v>65.9094747029532</v>
      </c>
    </row>
    <row r="281" ht="15.75" customHeight="1">
      <c r="A281" s="9">
        <v>2003.0</v>
      </c>
      <c r="B281" s="9" t="s">
        <v>68</v>
      </c>
      <c r="C281" s="9" t="s">
        <v>33</v>
      </c>
      <c r="D281" s="9" t="s">
        <v>34</v>
      </c>
      <c r="E281" s="9">
        <v>19.026</v>
      </c>
      <c r="F281" s="9">
        <v>3.8087868E7</v>
      </c>
      <c r="G281" s="9" t="s">
        <v>20</v>
      </c>
      <c r="H281" s="9">
        <v>27.7595637540017</v>
      </c>
      <c r="I281" s="9">
        <v>62.402148631685</v>
      </c>
    </row>
    <row r="282" ht="15.75" customHeight="1">
      <c r="A282" s="9">
        <v>2004.0</v>
      </c>
      <c r="B282" s="9" t="s">
        <v>69</v>
      </c>
      <c r="C282" s="9" t="s">
        <v>18</v>
      </c>
      <c r="D282" s="9" t="s">
        <v>19</v>
      </c>
      <c r="E282" s="9">
        <v>15.184</v>
      </c>
      <c r="F282" s="9">
        <v>1.6014971E7</v>
      </c>
      <c r="G282" s="9" t="s">
        <v>20</v>
      </c>
      <c r="H282" s="9">
        <v>25.231947032561</v>
      </c>
      <c r="I282" s="9">
        <v>66.5003202316133</v>
      </c>
    </row>
    <row r="283" ht="15.75" customHeight="1">
      <c r="A283" s="9">
        <v>2004.0</v>
      </c>
      <c r="B283" s="9" t="s">
        <v>69</v>
      </c>
      <c r="C283" s="9" t="s">
        <v>21</v>
      </c>
      <c r="D283" s="9" t="s">
        <v>22</v>
      </c>
      <c r="E283" s="9">
        <v>17.074</v>
      </c>
      <c r="F283" s="9">
        <v>4225155.0</v>
      </c>
      <c r="G283" s="9" t="s">
        <v>20</v>
      </c>
      <c r="H283" s="9">
        <v>28.1829660687004</v>
      </c>
      <c r="I283" s="9">
        <v>65.6327164328883</v>
      </c>
    </row>
    <row r="284" ht="15.75" customHeight="1">
      <c r="A284" s="9">
        <v>2004.0</v>
      </c>
      <c r="B284" s="9" t="s">
        <v>69</v>
      </c>
      <c r="C284" s="9" t="s">
        <v>23</v>
      </c>
      <c r="D284" s="9" t="s">
        <v>24</v>
      </c>
      <c r="E284" s="9">
        <v>22.519</v>
      </c>
      <c r="F284" s="9">
        <v>2.5996594E7</v>
      </c>
      <c r="G284" s="9" t="s">
        <v>20</v>
      </c>
      <c r="H284" s="9">
        <v>32.1359059575266</v>
      </c>
      <c r="I284" s="9">
        <v>63.0032303462523</v>
      </c>
    </row>
    <row r="285" ht="15.75" customHeight="1">
      <c r="A285" s="9">
        <v>2004.0</v>
      </c>
      <c r="B285" s="9" t="s">
        <v>69</v>
      </c>
      <c r="C285" s="9" t="s">
        <v>25</v>
      </c>
      <c r="D285" s="9" t="s">
        <v>26</v>
      </c>
      <c r="E285" s="9">
        <v>22.32</v>
      </c>
      <c r="F285" s="9">
        <v>2.7624213E7</v>
      </c>
      <c r="G285" s="9" t="s">
        <v>20</v>
      </c>
      <c r="H285" s="9">
        <v>32.4841109500568</v>
      </c>
      <c r="I285" s="9">
        <v>62.1478302386388</v>
      </c>
    </row>
    <row r="286" ht="15.75" customHeight="1">
      <c r="A286" s="9">
        <v>2004.0</v>
      </c>
      <c r="B286" s="9" t="s">
        <v>69</v>
      </c>
      <c r="C286" s="9" t="s">
        <v>27</v>
      </c>
      <c r="D286" s="9" t="s">
        <v>28</v>
      </c>
      <c r="E286" s="9">
        <v>22.158</v>
      </c>
      <c r="F286" s="9">
        <v>1.04514932E8</v>
      </c>
      <c r="G286" s="9" t="s">
        <v>20</v>
      </c>
      <c r="H286" s="9">
        <v>32.2812122195133</v>
      </c>
      <c r="I286" s="9">
        <v>62.205368894083</v>
      </c>
    </row>
    <row r="287" ht="15.75" customHeight="1">
      <c r="A287" s="9">
        <v>2004.0</v>
      </c>
      <c r="B287" s="9" t="s">
        <v>69</v>
      </c>
      <c r="C287" s="9" t="s">
        <v>29</v>
      </c>
      <c r="D287" s="9" t="s">
        <v>30</v>
      </c>
      <c r="E287" s="9">
        <v>19.917</v>
      </c>
      <c r="F287" s="9">
        <v>4.2075955E7</v>
      </c>
      <c r="G287" s="9" t="s">
        <v>20</v>
      </c>
      <c r="H287" s="9">
        <v>30.844367050017</v>
      </c>
      <c r="I287" s="9">
        <v>63.4545526061143</v>
      </c>
    </row>
    <row r="288" ht="15.75" customHeight="1">
      <c r="A288" s="9">
        <v>2004.0</v>
      </c>
      <c r="B288" s="9" t="s">
        <v>69</v>
      </c>
      <c r="C288" s="9" t="s">
        <v>31</v>
      </c>
      <c r="D288" s="9" t="s">
        <v>32</v>
      </c>
      <c r="E288" s="9">
        <v>17.787</v>
      </c>
      <c r="F288" s="9">
        <v>1.84006481E8</v>
      </c>
      <c r="G288" s="9" t="s">
        <v>20</v>
      </c>
      <c r="H288" s="9">
        <v>27.8703085463604</v>
      </c>
      <c r="I288" s="9">
        <v>66.2733482740752</v>
      </c>
    </row>
    <row r="289" ht="15.75" customHeight="1">
      <c r="A289" s="9">
        <v>2004.0</v>
      </c>
      <c r="B289" s="9" t="s">
        <v>69</v>
      </c>
      <c r="C289" s="9" t="s">
        <v>33</v>
      </c>
      <c r="D289" s="9" t="s">
        <v>34</v>
      </c>
      <c r="E289" s="9">
        <v>18.879</v>
      </c>
      <c r="F289" s="9">
        <v>3.8491972E7</v>
      </c>
      <c r="G289" s="9" t="s">
        <v>20</v>
      </c>
      <c r="H289" s="9">
        <v>27.5332373202391</v>
      </c>
      <c r="I289" s="9">
        <v>62.60526740485</v>
      </c>
    </row>
    <row r="290" ht="15.75" customHeight="1">
      <c r="A290" s="9">
        <v>2005.0</v>
      </c>
      <c r="B290" s="9" t="s">
        <v>70</v>
      </c>
      <c r="C290" s="9" t="s">
        <v>18</v>
      </c>
      <c r="D290" s="9" t="s">
        <v>19</v>
      </c>
      <c r="E290" s="9">
        <v>15.021</v>
      </c>
      <c r="F290" s="9">
        <v>1.6182721E7</v>
      </c>
      <c r="G290" s="9" t="s">
        <v>20</v>
      </c>
      <c r="H290" s="9">
        <v>24.66476434958</v>
      </c>
      <c r="I290" s="9">
        <v>66.9012460883432</v>
      </c>
    </row>
    <row r="291" ht="15.75" customHeight="1">
      <c r="A291" s="9">
        <v>2005.0</v>
      </c>
      <c r="B291" s="9" t="s">
        <v>70</v>
      </c>
      <c r="C291" s="9" t="s">
        <v>21</v>
      </c>
      <c r="D291" s="9" t="s">
        <v>22</v>
      </c>
      <c r="E291" s="9">
        <v>16.72</v>
      </c>
      <c r="F291" s="9">
        <v>4285502.0</v>
      </c>
      <c r="G291" s="9" t="s">
        <v>20</v>
      </c>
      <c r="H291" s="9">
        <v>27.4360856674434</v>
      </c>
      <c r="I291" s="9">
        <v>66.2099329320112</v>
      </c>
    </row>
    <row r="292" ht="15.75" customHeight="1">
      <c r="A292" s="9">
        <v>2005.0</v>
      </c>
      <c r="B292" s="9" t="s">
        <v>70</v>
      </c>
      <c r="C292" s="9" t="s">
        <v>23</v>
      </c>
      <c r="D292" s="9" t="s">
        <v>24</v>
      </c>
      <c r="E292" s="9">
        <v>22.22</v>
      </c>
      <c r="F292" s="9">
        <v>2.6432447E7</v>
      </c>
      <c r="G292" s="9" t="s">
        <v>20</v>
      </c>
      <c r="H292" s="9">
        <v>31.6895518602572</v>
      </c>
      <c r="I292" s="9">
        <v>63.345289219723</v>
      </c>
    </row>
    <row r="293" ht="15.75" customHeight="1">
      <c r="A293" s="9">
        <v>2005.0</v>
      </c>
      <c r="B293" s="9" t="s">
        <v>70</v>
      </c>
      <c r="C293" s="9" t="s">
        <v>25</v>
      </c>
      <c r="D293" s="9" t="s">
        <v>26</v>
      </c>
      <c r="E293" s="9">
        <v>22.204</v>
      </c>
      <c r="F293" s="9">
        <v>2.7866145E7</v>
      </c>
      <c r="G293" s="9" t="s">
        <v>20</v>
      </c>
      <c r="H293" s="9">
        <v>32.0454120941379</v>
      </c>
      <c r="I293" s="9">
        <v>62.4675497812848</v>
      </c>
    </row>
    <row r="294" ht="15.75" customHeight="1">
      <c r="A294" s="9">
        <v>2005.0</v>
      </c>
      <c r="B294" s="9" t="s">
        <v>70</v>
      </c>
      <c r="C294" s="9" t="s">
        <v>27</v>
      </c>
      <c r="D294" s="9" t="s">
        <v>28</v>
      </c>
      <c r="E294" s="9">
        <v>21.741</v>
      </c>
      <c r="F294" s="9">
        <v>1.06005203E8</v>
      </c>
      <c r="G294" s="9" t="s">
        <v>20</v>
      </c>
      <c r="H294" s="9">
        <v>31.8372080283644</v>
      </c>
      <c r="I294" s="9">
        <v>62.5378190162987</v>
      </c>
    </row>
    <row r="295" ht="15.75" customHeight="1">
      <c r="A295" s="9">
        <v>2005.0</v>
      </c>
      <c r="B295" s="9" t="s">
        <v>70</v>
      </c>
      <c r="C295" s="9" t="s">
        <v>29</v>
      </c>
      <c r="D295" s="9" t="s">
        <v>30</v>
      </c>
      <c r="E295" s="9">
        <v>19.295</v>
      </c>
      <c r="F295" s="9">
        <v>4.2647723E7</v>
      </c>
      <c r="G295" s="9" t="s">
        <v>20</v>
      </c>
      <c r="H295" s="9">
        <v>30.3210584067994</v>
      </c>
      <c r="I295" s="9">
        <v>63.8428668278492</v>
      </c>
    </row>
    <row r="296" ht="15.75" customHeight="1">
      <c r="A296" s="9">
        <v>2005.0</v>
      </c>
      <c r="B296" s="9" t="s">
        <v>70</v>
      </c>
      <c r="C296" s="9" t="s">
        <v>31</v>
      </c>
      <c r="D296" s="9" t="s">
        <v>32</v>
      </c>
      <c r="E296" s="9">
        <v>17.243</v>
      </c>
      <c r="F296" s="9">
        <v>1.86127103E8</v>
      </c>
      <c r="G296" s="9" t="s">
        <v>20</v>
      </c>
      <c r="H296" s="9">
        <v>27.3617217370003</v>
      </c>
      <c r="I296" s="9">
        <v>66.6327982335813</v>
      </c>
    </row>
    <row r="297" ht="15.75" customHeight="1">
      <c r="A297" s="9">
        <v>2005.0</v>
      </c>
      <c r="B297" s="9" t="s">
        <v>70</v>
      </c>
      <c r="C297" s="9" t="s">
        <v>33</v>
      </c>
      <c r="D297" s="9" t="s">
        <v>34</v>
      </c>
      <c r="E297" s="9">
        <v>18.735</v>
      </c>
      <c r="F297" s="9">
        <v>3.8892931E7</v>
      </c>
      <c r="G297" s="9" t="s">
        <v>20</v>
      </c>
      <c r="H297" s="9">
        <v>27.2800113727608</v>
      </c>
      <c r="I297" s="9">
        <v>62.8286101656879</v>
      </c>
    </row>
    <row r="298" ht="15.75" customHeight="1">
      <c r="A298" s="9">
        <v>2006.0</v>
      </c>
      <c r="B298" s="9" t="s">
        <v>71</v>
      </c>
      <c r="C298" s="9" t="s">
        <v>18</v>
      </c>
      <c r="D298" s="9" t="s">
        <v>19</v>
      </c>
      <c r="E298" s="9">
        <v>14.914</v>
      </c>
      <c r="F298" s="9">
        <v>1.6354504E7</v>
      </c>
      <c r="G298" s="9" t="s">
        <v>20</v>
      </c>
      <c r="H298" s="9">
        <v>24.1196859287203</v>
      </c>
      <c r="I298" s="9">
        <v>67.2800349065921</v>
      </c>
    </row>
    <row r="299" ht="15.75" customHeight="1">
      <c r="A299" s="9">
        <v>2006.0</v>
      </c>
      <c r="B299" s="9" t="s">
        <v>71</v>
      </c>
      <c r="C299" s="9" t="s">
        <v>21</v>
      </c>
      <c r="D299" s="9" t="s">
        <v>22</v>
      </c>
      <c r="E299" s="9">
        <v>16.444</v>
      </c>
      <c r="F299" s="9">
        <v>4345412.0</v>
      </c>
      <c r="G299" s="9" t="s">
        <v>20</v>
      </c>
      <c r="H299" s="9">
        <v>26.7229666600083</v>
      </c>
      <c r="I299" s="9">
        <v>66.7544527423406</v>
      </c>
    </row>
    <row r="300" ht="15.75" customHeight="1">
      <c r="A300" s="9">
        <v>2006.0</v>
      </c>
      <c r="B300" s="9" t="s">
        <v>71</v>
      </c>
      <c r="C300" s="9" t="s">
        <v>23</v>
      </c>
      <c r="D300" s="9" t="s">
        <v>24</v>
      </c>
      <c r="E300" s="9">
        <v>21.928</v>
      </c>
      <c r="F300" s="9">
        <v>2.6850194E7</v>
      </c>
      <c r="G300" s="9" t="s">
        <v>20</v>
      </c>
      <c r="H300" s="9">
        <v>31.3013157372345</v>
      </c>
      <c r="I300" s="9">
        <v>63.6220654495085</v>
      </c>
    </row>
    <row r="301" ht="15.75" customHeight="1">
      <c r="A301" s="9">
        <v>2006.0</v>
      </c>
      <c r="B301" s="9" t="s">
        <v>71</v>
      </c>
      <c r="C301" s="9" t="s">
        <v>25</v>
      </c>
      <c r="D301" s="9" t="s">
        <v>26</v>
      </c>
      <c r="E301" s="9">
        <v>22.052</v>
      </c>
      <c r="F301" s="9">
        <v>2.8102056E7</v>
      </c>
      <c r="G301" s="9" t="s">
        <v>20</v>
      </c>
      <c r="H301" s="9">
        <v>31.6095163997965</v>
      </c>
      <c r="I301" s="9">
        <v>62.7611196846238</v>
      </c>
    </row>
    <row r="302" ht="15.75" customHeight="1">
      <c r="A302" s="9">
        <v>2006.0</v>
      </c>
      <c r="B302" s="9" t="s">
        <v>71</v>
      </c>
      <c r="C302" s="9" t="s">
        <v>27</v>
      </c>
      <c r="D302" s="9" t="s">
        <v>28</v>
      </c>
      <c r="E302" s="9">
        <v>21.343</v>
      </c>
      <c r="F302" s="9">
        <v>1.07560153E8</v>
      </c>
      <c r="G302" s="9" t="s">
        <v>20</v>
      </c>
      <c r="H302" s="9">
        <v>31.4229229480549</v>
      </c>
      <c r="I302" s="9">
        <v>62.8647218454589</v>
      </c>
    </row>
    <row r="303" ht="15.75" customHeight="1">
      <c r="A303" s="9">
        <v>2006.0</v>
      </c>
      <c r="B303" s="9" t="s">
        <v>71</v>
      </c>
      <c r="C303" s="9" t="s">
        <v>29</v>
      </c>
      <c r="D303" s="9" t="s">
        <v>30</v>
      </c>
      <c r="E303" s="9">
        <v>18.69</v>
      </c>
      <c r="F303" s="9">
        <v>4.3200897E7</v>
      </c>
      <c r="G303" s="9" t="s">
        <v>20</v>
      </c>
      <c r="H303" s="9">
        <v>29.7943188540738</v>
      </c>
      <c r="I303" s="9">
        <v>64.2408813872545</v>
      </c>
    </row>
    <row r="304" ht="15.75" customHeight="1">
      <c r="A304" s="9">
        <v>2006.0</v>
      </c>
      <c r="B304" s="9" t="s">
        <v>71</v>
      </c>
      <c r="C304" s="9" t="s">
        <v>31</v>
      </c>
      <c r="D304" s="9" t="s">
        <v>32</v>
      </c>
      <c r="E304" s="9">
        <v>16.747</v>
      </c>
      <c r="F304" s="9">
        <v>1.88167356E8</v>
      </c>
      <c r="G304" s="9" t="s">
        <v>20</v>
      </c>
      <c r="H304" s="9">
        <v>26.8292870098042</v>
      </c>
      <c r="I304" s="9">
        <v>67.0055129009731</v>
      </c>
    </row>
    <row r="305" ht="15.75" customHeight="1">
      <c r="A305" s="9">
        <v>2006.0</v>
      </c>
      <c r="B305" s="9" t="s">
        <v>71</v>
      </c>
      <c r="C305" s="9" t="s">
        <v>33</v>
      </c>
      <c r="D305" s="9" t="s">
        <v>34</v>
      </c>
      <c r="E305" s="9">
        <v>18.596</v>
      </c>
      <c r="F305" s="9">
        <v>3.9289878E7</v>
      </c>
      <c r="G305" s="9" t="s">
        <v>20</v>
      </c>
      <c r="H305" s="9">
        <v>27.0657012475325</v>
      </c>
      <c r="I305" s="9">
        <v>62.9922902789365</v>
      </c>
    </row>
    <row r="306" ht="15.75" customHeight="1">
      <c r="A306" s="9">
        <v>2007.0</v>
      </c>
      <c r="B306" s="9" t="s">
        <v>72</v>
      </c>
      <c r="C306" s="9" t="s">
        <v>18</v>
      </c>
      <c r="D306" s="9" t="s">
        <v>19</v>
      </c>
      <c r="E306" s="9">
        <v>14.841</v>
      </c>
      <c r="F306" s="9">
        <v>1.6530195E7</v>
      </c>
      <c r="G306" s="9">
        <v>1.04</v>
      </c>
      <c r="H306" s="9">
        <v>23.5720691740176</v>
      </c>
      <c r="I306" s="9">
        <v>67.6541625794493</v>
      </c>
    </row>
    <row r="307" ht="15.75" customHeight="1">
      <c r="A307" s="9">
        <v>2007.0</v>
      </c>
      <c r="B307" s="9" t="s">
        <v>72</v>
      </c>
      <c r="C307" s="9" t="s">
        <v>21</v>
      </c>
      <c r="D307" s="9" t="s">
        <v>22</v>
      </c>
      <c r="E307" s="9">
        <v>16.225</v>
      </c>
      <c r="F307" s="9">
        <v>4404628.0</v>
      </c>
      <c r="G307" s="9">
        <v>1.05</v>
      </c>
      <c r="H307" s="9">
        <v>26.0720315086768</v>
      </c>
      <c r="I307" s="9">
        <v>67.2360072178627</v>
      </c>
    </row>
    <row r="308" ht="15.75" customHeight="1">
      <c r="A308" s="9">
        <v>2007.0</v>
      </c>
      <c r="B308" s="9" t="s">
        <v>72</v>
      </c>
      <c r="C308" s="9" t="s">
        <v>23</v>
      </c>
      <c r="D308" s="9" t="s">
        <v>24</v>
      </c>
      <c r="E308" s="9">
        <v>21.642</v>
      </c>
      <c r="F308" s="9">
        <v>2.724761E7</v>
      </c>
      <c r="G308" s="9">
        <v>1.05</v>
      </c>
      <c r="H308" s="9">
        <v>30.9253031733792</v>
      </c>
      <c r="I308" s="9">
        <v>63.8838892658842</v>
      </c>
    </row>
    <row r="309" ht="15.75" customHeight="1">
      <c r="A309" s="9">
        <v>2007.0</v>
      </c>
      <c r="B309" s="9" t="s">
        <v>72</v>
      </c>
      <c r="C309" s="9" t="s">
        <v>25</v>
      </c>
      <c r="D309" s="9" t="s">
        <v>26</v>
      </c>
      <c r="E309" s="9">
        <v>21.828</v>
      </c>
      <c r="F309" s="9">
        <v>2.8333052E7</v>
      </c>
      <c r="G309" s="9">
        <v>1.05</v>
      </c>
      <c r="H309" s="9">
        <v>31.2075628139178</v>
      </c>
      <c r="I309" s="9">
        <v>63.0206728170336</v>
      </c>
    </row>
    <row r="310" ht="15.75" customHeight="1">
      <c r="A310" s="9">
        <v>2007.0</v>
      </c>
      <c r="B310" s="9" t="s">
        <v>72</v>
      </c>
      <c r="C310" s="9" t="s">
        <v>27</v>
      </c>
      <c r="D310" s="9" t="s">
        <v>28</v>
      </c>
      <c r="E310" s="9">
        <v>20.973</v>
      </c>
      <c r="F310" s="9">
        <v>1.09170502E8</v>
      </c>
      <c r="G310" s="9">
        <v>1.05</v>
      </c>
      <c r="H310" s="9">
        <v>30.9496158586868</v>
      </c>
      <c r="I310" s="9">
        <v>63.2387235885386</v>
      </c>
    </row>
    <row r="311" ht="15.75" customHeight="1">
      <c r="A311" s="9">
        <v>2007.0</v>
      </c>
      <c r="B311" s="9" t="s">
        <v>72</v>
      </c>
      <c r="C311" s="9" t="s">
        <v>29</v>
      </c>
      <c r="D311" s="9" t="s">
        <v>30</v>
      </c>
      <c r="E311" s="9">
        <v>18.124</v>
      </c>
      <c r="F311" s="9">
        <v>4.3737516E7</v>
      </c>
      <c r="G311" s="9">
        <v>1.05</v>
      </c>
      <c r="H311" s="9">
        <v>29.184720961291</v>
      </c>
      <c r="I311" s="9">
        <v>64.7139517479685</v>
      </c>
    </row>
    <row r="312" ht="15.75" customHeight="1">
      <c r="A312" s="9">
        <v>2007.0</v>
      </c>
      <c r="B312" s="9" t="s">
        <v>72</v>
      </c>
      <c r="C312" s="9" t="s">
        <v>31</v>
      </c>
      <c r="D312" s="9" t="s">
        <v>32</v>
      </c>
      <c r="E312" s="9">
        <v>16.306</v>
      </c>
      <c r="F312" s="9">
        <v>1.90130443E8</v>
      </c>
      <c r="G312" s="9">
        <v>1.05</v>
      </c>
      <c r="H312" s="9">
        <v>26.3243456493708</v>
      </c>
      <c r="I312" s="9">
        <v>67.3583682756159</v>
      </c>
    </row>
    <row r="313" ht="15.75" customHeight="1">
      <c r="A313" s="9">
        <v>2007.0</v>
      </c>
      <c r="B313" s="9" t="s">
        <v>72</v>
      </c>
      <c r="C313" s="9" t="s">
        <v>33</v>
      </c>
      <c r="D313" s="9" t="s">
        <v>34</v>
      </c>
      <c r="E313" s="9">
        <v>18.469</v>
      </c>
      <c r="F313" s="9">
        <v>3.9684295E7</v>
      </c>
      <c r="G313" s="9">
        <v>1.04</v>
      </c>
      <c r="H313" s="9">
        <v>26.8048884325651</v>
      </c>
      <c r="I313" s="9">
        <v>63.1997872206121</v>
      </c>
    </row>
    <row r="314" ht="15.75" customHeight="1">
      <c r="A314" s="9">
        <v>2008.0</v>
      </c>
      <c r="B314" s="9" t="s">
        <v>73</v>
      </c>
      <c r="C314" s="9" t="s">
        <v>18</v>
      </c>
      <c r="D314" s="9" t="s">
        <v>19</v>
      </c>
      <c r="E314" s="9">
        <v>14.78</v>
      </c>
      <c r="F314" s="9">
        <v>1.6708258E7</v>
      </c>
      <c r="G314" s="9">
        <v>1.04</v>
      </c>
      <c r="H314" s="9">
        <v>23.0364230669648</v>
      </c>
      <c r="I314" s="9">
        <v>68.0063894153418</v>
      </c>
    </row>
    <row r="315" ht="15.75" customHeight="1">
      <c r="A315" s="9">
        <v>2008.0</v>
      </c>
      <c r="B315" s="9" t="s">
        <v>73</v>
      </c>
      <c r="C315" s="9" t="s">
        <v>21</v>
      </c>
      <c r="D315" s="9" t="s">
        <v>22</v>
      </c>
      <c r="E315" s="9">
        <v>16.041</v>
      </c>
      <c r="F315" s="9">
        <v>4463125.0</v>
      </c>
      <c r="G315" s="9">
        <v>1.05</v>
      </c>
      <c r="H315" s="9">
        <v>25.4677608178126</v>
      </c>
      <c r="I315" s="9">
        <v>67.6615151939504</v>
      </c>
    </row>
    <row r="316" ht="15.75" customHeight="1">
      <c r="A316" s="9">
        <v>2008.0</v>
      </c>
      <c r="B316" s="9" t="s">
        <v>73</v>
      </c>
      <c r="C316" s="9" t="s">
        <v>23</v>
      </c>
      <c r="D316" s="9" t="s">
        <v>24</v>
      </c>
      <c r="E316" s="9">
        <v>21.36</v>
      </c>
      <c r="F316" s="9">
        <v>2.7635832E7</v>
      </c>
      <c r="G316" s="9">
        <v>1.05</v>
      </c>
      <c r="H316" s="9">
        <v>30.5659008203553</v>
      </c>
      <c r="I316" s="9">
        <v>64.1245792780908</v>
      </c>
    </row>
    <row r="317" ht="15.75" customHeight="1">
      <c r="A317" s="9">
        <v>2008.0</v>
      </c>
      <c r="B317" s="9" t="s">
        <v>73</v>
      </c>
      <c r="C317" s="9" t="s">
        <v>25</v>
      </c>
      <c r="D317" s="9" t="s">
        <v>26</v>
      </c>
      <c r="E317" s="9">
        <v>21.512</v>
      </c>
      <c r="F317" s="9">
        <v>2.8562317E7</v>
      </c>
      <c r="G317" s="9">
        <v>1.05</v>
      </c>
      <c r="H317" s="9">
        <v>30.8311226991844</v>
      </c>
      <c r="I317" s="9">
        <v>63.2529566841514</v>
      </c>
    </row>
    <row r="318" ht="15.75" customHeight="1">
      <c r="A318" s="9">
        <v>2008.0</v>
      </c>
      <c r="B318" s="9" t="s">
        <v>73</v>
      </c>
      <c r="C318" s="9" t="s">
        <v>27</v>
      </c>
      <c r="D318" s="9" t="s">
        <v>28</v>
      </c>
      <c r="E318" s="9">
        <v>20.635</v>
      </c>
      <c r="F318" s="9">
        <v>1.10815271E8</v>
      </c>
      <c r="G318" s="9">
        <v>1.05</v>
      </c>
      <c r="H318" s="9">
        <v>30.4469110579534</v>
      </c>
      <c r="I318" s="9">
        <v>63.6337486374058</v>
      </c>
    </row>
    <row r="319" ht="15.75" customHeight="1">
      <c r="A319" s="9">
        <v>2008.0</v>
      </c>
      <c r="B319" s="9" t="s">
        <v>73</v>
      </c>
      <c r="C319" s="9" t="s">
        <v>29</v>
      </c>
      <c r="D319" s="9" t="s">
        <v>30</v>
      </c>
      <c r="E319" s="9">
        <v>17.612</v>
      </c>
      <c r="F319" s="9">
        <v>4.4254975E7</v>
      </c>
      <c r="G319" s="9">
        <v>1.05</v>
      </c>
      <c r="H319" s="9">
        <v>28.5262685155737</v>
      </c>
      <c r="I319" s="9">
        <v>65.2250396706811</v>
      </c>
    </row>
    <row r="320" ht="15.75" customHeight="1">
      <c r="A320" s="9">
        <v>2008.0</v>
      </c>
      <c r="B320" s="9" t="s">
        <v>73</v>
      </c>
      <c r="C320" s="9" t="s">
        <v>31</v>
      </c>
      <c r="D320" s="9" t="s">
        <v>32</v>
      </c>
      <c r="E320" s="9">
        <v>15.921</v>
      </c>
      <c r="F320" s="9">
        <v>1.92030362E8</v>
      </c>
      <c r="G320" s="9">
        <v>1.05</v>
      </c>
      <c r="H320" s="9">
        <v>25.8318874595466</v>
      </c>
      <c r="I320" s="9">
        <v>67.6977274041696</v>
      </c>
    </row>
    <row r="321" ht="15.75" customHeight="1">
      <c r="A321" s="9">
        <v>2008.0</v>
      </c>
      <c r="B321" s="9" t="s">
        <v>73</v>
      </c>
      <c r="C321" s="9" t="s">
        <v>33</v>
      </c>
      <c r="D321" s="9" t="s">
        <v>34</v>
      </c>
      <c r="E321" s="9">
        <v>18.355</v>
      </c>
      <c r="F321" s="9">
        <v>4.008016E7</v>
      </c>
      <c r="G321" s="9">
        <v>1.04</v>
      </c>
      <c r="H321" s="9">
        <v>26.5223317471787</v>
      </c>
      <c r="I321" s="9">
        <v>63.4237887273903</v>
      </c>
    </row>
    <row r="322" ht="15.75" customHeight="1">
      <c r="A322" s="9">
        <v>2009.0</v>
      </c>
      <c r="B322" s="9" t="s">
        <v>74</v>
      </c>
      <c r="C322" s="9" t="s">
        <v>18</v>
      </c>
      <c r="D322" s="9" t="s">
        <v>19</v>
      </c>
      <c r="E322" s="9">
        <v>14.712</v>
      </c>
      <c r="F322" s="9">
        <v>1.6886186E7</v>
      </c>
      <c r="G322" s="9">
        <v>1.04</v>
      </c>
      <c r="H322" s="9">
        <v>22.5353433866001</v>
      </c>
      <c r="I322" s="9">
        <v>68.3122346277602</v>
      </c>
    </row>
    <row r="323" ht="15.75" customHeight="1">
      <c r="A323" s="9">
        <v>2009.0</v>
      </c>
      <c r="B323" s="9" t="s">
        <v>74</v>
      </c>
      <c r="C323" s="9" t="s">
        <v>21</v>
      </c>
      <c r="D323" s="9" t="s">
        <v>22</v>
      </c>
      <c r="E323" s="9">
        <v>15.877</v>
      </c>
      <c r="F323" s="9">
        <v>4520740.0</v>
      </c>
      <c r="G323" s="9">
        <v>1.05</v>
      </c>
      <c r="H323" s="9">
        <v>24.8826740754832</v>
      </c>
      <c r="I323" s="9">
        <v>68.0457624194269</v>
      </c>
    </row>
    <row r="324" ht="15.75" customHeight="1">
      <c r="A324" s="9">
        <v>2009.0</v>
      </c>
      <c r="B324" s="9" t="s">
        <v>74</v>
      </c>
      <c r="C324" s="9" t="s">
        <v>23</v>
      </c>
      <c r="D324" s="9" t="s">
        <v>24</v>
      </c>
      <c r="E324" s="9">
        <v>21.078</v>
      </c>
      <c r="F324" s="9">
        <v>2.8031009E7</v>
      </c>
      <c r="G324" s="9">
        <v>1.05</v>
      </c>
      <c r="H324" s="9">
        <v>30.2269033554946</v>
      </c>
      <c r="I324" s="9">
        <v>64.3385865988627</v>
      </c>
    </row>
    <row r="325" ht="15.75" customHeight="1">
      <c r="A325" s="9">
        <v>2009.0</v>
      </c>
      <c r="B325" s="9" t="s">
        <v>74</v>
      </c>
      <c r="C325" s="9" t="s">
        <v>25</v>
      </c>
      <c r="D325" s="9" t="s">
        <v>26</v>
      </c>
      <c r="E325" s="9">
        <v>21.103</v>
      </c>
      <c r="F325" s="9">
        <v>2.8792655E7</v>
      </c>
      <c r="G325" s="9">
        <v>1.05</v>
      </c>
      <c r="H325" s="9">
        <v>30.4638387811058</v>
      </c>
      <c r="I325" s="9">
        <v>63.4727016317182</v>
      </c>
    </row>
    <row r="326" ht="15.75" customHeight="1">
      <c r="A326" s="9">
        <v>2009.0</v>
      </c>
      <c r="B326" s="9" t="s">
        <v>74</v>
      </c>
      <c r="C326" s="9" t="s">
        <v>27</v>
      </c>
      <c r="D326" s="9" t="s">
        <v>28</v>
      </c>
      <c r="E326" s="9">
        <v>20.327</v>
      </c>
      <c r="F326" s="9">
        <v>1.12463887E8</v>
      </c>
      <c r="G326" s="9">
        <v>1.05</v>
      </c>
      <c r="H326" s="9">
        <v>29.9586186275066</v>
      </c>
      <c r="I326" s="9">
        <v>64.0112154402062</v>
      </c>
    </row>
    <row r="327" ht="15.75" customHeight="1">
      <c r="A327" s="9">
        <v>2009.0</v>
      </c>
      <c r="B327" s="9" t="s">
        <v>74</v>
      </c>
      <c r="C327" s="9" t="s">
        <v>29</v>
      </c>
      <c r="D327" s="9" t="s">
        <v>30</v>
      </c>
      <c r="E327" s="9">
        <v>17.162</v>
      </c>
      <c r="F327" s="9">
        <v>4.4750054E7</v>
      </c>
      <c r="G327" s="9">
        <v>1.05</v>
      </c>
      <c r="H327" s="9">
        <v>27.8772937346623</v>
      </c>
      <c r="I327" s="9">
        <v>65.7132748934783</v>
      </c>
    </row>
    <row r="328" ht="15.75" customHeight="1">
      <c r="A328" s="9">
        <v>2009.0</v>
      </c>
      <c r="B328" s="9" t="s">
        <v>74</v>
      </c>
      <c r="C328" s="9" t="s">
        <v>31</v>
      </c>
      <c r="D328" s="9" t="s">
        <v>32</v>
      </c>
      <c r="E328" s="9">
        <v>15.595</v>
      </c>
      <c r="F328" s="9">
        <v>1.93886508E8</v>
      </c>
      <c r="G328" s="9">
        <v>1.05</v>
      </c>
      <c r="H328" s="9">
        <v>25.3330247198015</v>
      </c>
      <c r="I328" s="9">
        <v>68.0310112140449</v>
      </c>
    </row>
    <row r="329" ht="15.75" customHeight="1">
      <c r="A329" s="9">
        <v>2009.0</v>
      </c>
      <c r="B329" s="9" t="s">
        <v>74</v>
      </c>
      <c r="C329" s="9" t="s">
        <v>33</v>
      </c>
      <c r="D329" s="9" t="s">
        <v>34</v>
      </c>
      <c r="E329" s="9">
        <v>18.252</v>
      </c>
      <c r="F329" s="9">
        <v>4.0482788E7</v>
      </c>
      <c r="G329" s="9">
        <v>1.04</v>
      </c>
      <c r="H329" s="9">
        <v>26.2589696144445</v>
      </c>
      <c r="I329" s="9">
        <v>63.6213345780434</v>
      </c>
    </row>
    <row r="330" ht="15.75" customHeight="1">
      <c r="A330" s="9">
        <v>2010.0</v>
      </c>
      <c r="B330" s="9" t="s">
        <v>75</v>
      </c>
      <c r="C330" s="9" t="s">
        <v>18</v>
      </c>
      <c r="D330" s="9" t="s">
        <v>19</v>
      </c>
      <c r="E330" s="9">
        <v>14.613</v>
      </c>
      <c r="F330" s="9">
        <v>1.7062536E7</v>
      </c>
      <c r="G330" s="9">
        <v>1.04</v>
      </c>
      <c r="H330" s="9">
        <v>22.0817643989147</v>
      </c>
      <c r="I330" s="9">
        <v>68.5561864895113</v>
      </c>
    </row>
    <row r="331" ht="15.75" customHeight="1">
      <c r="A331" s="9">
        <v>2010.0</v>
      </c>
      <c r="B331" s="9" t="s">
        <v>75</v>
      </c>
      <c r="C331" s="9" t="s">
        <v>21</v>
      </c>
      <c r="D331" s="9" t="s">
        <v>22</v>
      </c>
      <c r="E331" s="9">
        <v>15.719</v>
      </c>
      <c r="F331" s="9">
        <v>4577378.0</v>
      </c>
      <c r="G331" s="9">
        <v>1.05</v>
      </c>
      <c r="H331" s="9">
        <v>24.3076057952828</v>
      </c>
      <c r="I331" s="9">
        <v>68.3908560752466</v>
      </c>
    </row>
    <row r="332" ht="15.75" customHeight="1">
      <c r="A332" s="9">
        <v>2010.0</v>
      </c>
      <c r="B332" s="9" t="s">
        <v>75</v>
      </c>
      <c r="C332" s="9" t="s">
        <v>23</v>
      </c>
      <c r="D332" s="9" t="s">
        <v>24</v>
      </c>
      <c r="E332" s="9">
        <v>20.786</v>
      </c>
      <c r="F332" s="9">
        <v>2.843994E7</v>
      </c>
      <c r="G332" s="9">
        <v>1.05</v>
      </c>
      <c r="H332" s="9">
        <v>29.9074857401246</v>
      </c>
      <c r="I332" s="9">
        <v>64.5246719929789</v>
      </c>
    </row>
    <row r="333" ht="15.75" customHeight="1">
      <c r="A333" s="9">
        <v>2010.0</v>
      </c>
      <c r="B333" s="9" t="s">
        <v>75</v>
      </c>
      <c r="C333" s="9" t="s">
        <v>25</v>
      </c>
      <c r="D333" s="9" t="s">
        <v>26</v>
      </c>
      <c r="E333" s="9">
        <v>20.621</v>
      </c>
      <c r="F333" s="9">
        <v>2.9027674E7</v>
      </c>
      <c r="G333" s="9">
        <v>1.05</v>
      </c>
      <c r="H333" s="9">
        <v>30.0951292204811</v>
      </c>
      <c r="I333" s="9">
        <v>63.6892160219245</v>
      </c>
    </row>
    <row r="334" ht="15.75" customHeight="1">
      <c r="A334" s="9">
        <v>2010.0</v>
      </c>
      <c r="B334" s="9" t="s">
        <v>75</v>
      </c>
      <c r="C334" s="9" t="s">
        <v>27</v>
      </c>
      <c r="D334" s="9" t="s">
        <v>28</v>
      </c>
      <c r="E334" s="9">
        <v>20.042</v>
      </c>
      <c r="F334" s="9">
        <v>1.14092963E8</v>
      </c>
      <c r="G334" s="9">
        <v>1.05</v>
      </c>
      <c r="H334" s="9">
        <v>29.507687516188</v>
      </c>
      <c r="I334" s="9">
        <v>64.3491308048508</v>
      </c>
    </row>
    <row r="335" ht="15.75" customHeight="1">
      <c r="A335" s="9">
        <v>2010.0</v>
      </c>
      <c r="B335" s="9" t="s">
        <v>75</v>
      </c>
      <c r="C335" s="9" t="s">
        <v>29</v>
      </c>
      <c r="D335" s="9" t="s">
        <v>30</v>
      </c>
      <c r="E335" s="9">
        <v>16.779</v>
      </c>
      <c r="F335" s="9">
        <v>4.52227E7</v>
      </c>
      <c r="G335" s="9">
        <v>1.05</v>
      </c>
      <c r="H335" s="9">
        <v>27.2685222244581</v>
      </c>
      <c r="I335" s="9">
        <v>66.1450598924876</v>
      </c>
    </row>
    <row r="336" ht="15.75" customHeight="1">
      <c r="A336" s="9">
        <v>2010.0</v>
      </c>
      <c r="B336" s="9" t="s">
        <v>75</v>
      </c>
      <c r="C336" s="9" t="s">
        <v>31</v>
      </c>
      <c r="D336" s="9" t="s">
        <v>32</v>
      </c>
      <c r="E336" s="9">
        <v>15.327</v>
      </c>
      <c r="F336" s="9">
        <v>1.95713635E8</v>
      </c>
      <c r="G336" s="9">
        <v>1.05</v>
      </c>
      <c r="H336" s="9">
        <v>24.8233604163553</v>
      </c>
      <c r="I336" s="9">
        <v>68.3558301903697</v>
      </c>
    </row>
    <row r="337" ht="15.75" customHeight="1">
      <c r="A337" s="9">
        <v>2010.0</v>
      </c>
      <c r="B337" s="9" t="s">
        <v>75</v>
      </c>
      <c r="C337" s="9" t="s">
        <v>33</v>
      </c>
      <c r="D337" s="9" t="s">
        <v>34</v>
      </c>
      <c r="E337" s="9">
        <v>18.154</v>
      </c>
      <c r="F337" s="9">
        <v>4.0788453E7</v>
      </c>
      <c r="G337" s="9">
        <v>1.04</v>
      </c>
      <c r="H337" s="9">
        <v>26.0359584535822</v>
      </c>
      <c r="I337" s="9">
        <v>63.7690168895782</v>
      </c>
    </row>
    <row r="338" ht="15.75" customHeight="1">
      <c r="A338" s="9">
        <v>2011.0</v>
      </c>
      <c r="B338" s="9" t="s">
        <v>76</v>
      </c>
      <c r="C338" s="9" t="s">
        <v>18</v>
      </c>
      <c r="D338" s="9" t="s">
        <v>19</v>
      </c>
      <c r="E338" s="9">
        <v>14.463</v>
      </c>
      <c r="F338" s="9">
        <v>1.7233576E7</v>
      </c>
      <c r="G338" s="9">
        <v>1.04</v>
      </c>
      <c r="H338" s="9">
        <v>21.7285837831916</v>
      </c>
      <c r="I338" s="9">
        <v>68.7043188250657</v>
      </c>
    </row>
    <row r="339" ht="15.75" customHeight="1">
      <c r="A339" s="9">
        <v>2011.0</v>
      </c>
      <c r="B339" s="9" t="s">
        <v>76</v>
      </c>
      <c r="C339" s="9" t="s">
        <v>21</v>
      </c>
      <c r="D339" s="9" t="s">
        <v>22</v>
      </c>
      <c r="E339" s="9">
        <v>15.554</v>
      </c>
      <c r="F339" s="9">
        <v>4633086.0</v>
      </c>
      <c r="G339" s="9">
        <v>1.05</v>
      </c>
      <c r="H339" s="9">
        <v>23.840934530462</v>
      </c>
      <c r="I339" s="9">
        <v>68.6185838121718</v>
      </c>
    </row>
    <row r="340" ht="15.75" customHeight="1">
      <c r="A340" s="9">
        <v>2011.0</v>
      </c>
      <c r="B340" s="9" t="s">
        <v>76</v>
      </c>
      <c r="C340" s="9" t="s">
        <v>23</v>
      </c>
      <c r="D340" s="9" t="s">
        <v>24</v>
      </c>
      <c r="E340" s="9">
        <v>20.474</v>
      </c>
      <c r="F340" s="9">
        <v>2.8888369E7</v>
      </c>
      <c r="G340" s="9">
        <v>1.05</v>
      </c>
      <c r="H340" s="9">
        <v>29.5955943313793</v>
      </c>
      <c r="I340" s="9">
        <v>64.6922269184641</v>
      </c>
    </row>
    <row r="341" ht="15.75" customHeight="1">
      <c r="A341" s="9">
        <v>2011.0</v>
      </c>
      <c r="B341" s="9" t="s">
        <v>76</v>
      </c>
      <c r="C341" s="9" t="s">
        <v>25</v>
      </c>
      <c r="D341" s="9" t="s">
        <v>26</v>
      </c>
      <c r="E341" s="9">
        <v>20.109</v>
      </c>
      <c r="F341" s="9">
        <v>2.9264318E7</v>
      </c>
      <c r="G341" s="9">
        <v>1.05</v>
      </c>
      <c r="H341" s="9">
        <v>29.696010684411</v>
      </c>
      <c r="I341" s="9">
        <v>63.9056409925562</v>
      </c>
    </row>
    <row r="342" ht="15.75" customHeight="1">
      <c r="A342" s="9">
        <v>2011.0</v>
      </c>
      <c r="B342" s="9" t="s">
        <v>76</v>
      </c>
      <c r="C342" s="9" t="s">
        <v>27</v>
      </c>
      <c r="D342" s="9" t="s">
        <v>28</v>
      </c>
      <c r="E342" s="9">
        <v>19.766</v>
      </c>
      <c r="F342" s="9">
        <v>1.15695473E8</v>
      </c>
      <c r="G342" s="9">
        <v>1.05</v>
      </c>
      <c r="H342" s="9">
        <v>29.0769674281033</v>
      </c>
      <c r="I342" s="9">
        <v>64.6788271482325</v>
      </c>
    </row>
    <row r="343" ht="15.75" customHeight="1">
      <c r="A343" s="9">
        <v>2011.0</v>
      </c>
      <c r="B343" s="9" t="s">
        <v>76</v>
      </c>
      <c r="C343" s="9" t="s">
        <v>29</v>
      </c>
      <c r="D343" s="9" t="s">
        <v>30</v>
      </c>
      <c r="E343" s="9">
        <v>16.458</v>
      </c>
      <c r="F343" s="9">
        <v>4.5663099E7</v>
      </c>
      <c r="G343" s="9">
        <v>1.05</v>
      </c>
      <c r="H343" s="9">
        <v>26.6378076939215</v>
      </c>
      <c r="I343" s="9">
        <v>66.5847683980824</v>
      </c>
    </row>
    <row r="344" ht="15.75" customHeight="1">
      <c r="A344" s="9">
        <v>2011.0</v>
      </c>
      <c r="B344" s="9" t="s">
        <v>76</v>
      </c>
      <c r="C344" s="9" t="s">
        <v>31</v>
      </c>
      <c r="D344" s="9" t="s">
        <v>32</v>
      </c>
      <c r="E344" s="9">
        <v>15.11</v>
      </c>
      <c r="F344" s="9">
        <v>1.97514534E8</v>
      </c>
      <c r="G344" s="9">
        <v>1.05</v>
      </c>
      <c r="H344" s="9">
        <v>24.3148327067938</v>
      </c>
      <c r="I344" s="9">
        <v>68.6542700836965</v>
      </c>
    </row>
    <row r="345" ht="15.75" customHeight="1">
      <c r="A345" s="9">
        <v>2011.0</v>
      </c>
      <c r="B345" s="9" t="s">
        <v>76</v>
      </c>
      <c r="C345" s="9" t="s">
        <v>33</v>
      </c>
      <c r="D345" s="9" t="s">
        <v>34</v>
      </c>
      <c r="E345" s="9">
        <v>18.055</v>
      </c>
      <c r="F345" s="9">
        <v>4.126149E7</v>
      </c>
      <c r="G345" s="9">
        <v>1.04</v>
      </c>
      <c r="H345" s="9">
        <v>25.822269817645</v>
      </c>
      <c r="I345" s="9">
        <v>63.8807226437241</v>
      </c>
    </row>
    <row r="346" ht="15.75" customHeight="1">
      <c r="A346" s="9">
        <v>2012.0</v>
      </c>
      <c r="B346" s="9" t="s">
        <v>77</v>
      </c>
      <c r="C346" s="9" t="s">
        <v>18</v>
      </c>
      <c r="D346" s="9" t="s">
        <v>19</v>
      </c>
      <c r="E346" s="9">
        <v>14.258</v>
      </c>
      <c r="F346" s="9">
        <v>1.7400347E7</v>
      </c>
      <c r="G346" s="9">
        <v>1.04</v>
      </c>
      <c r="H346" s="9">
        <v>21.3958376807083</v>
      </c>
      <c r="I346" s="9">
        <v>68.8189838972752</v>
      </c>
    </row>
    <row r="347" ht="15.75" customHeight="1">
      <c r="A347" s="9">
        <v>2012.0</v>
      </c>
      <c r="B347" s="9" t="s">
        <v>77</v>
      </c>
      <c r="C347" s="9" t="s">
        <v>21</v>
      </c>
      <c r="D347" s="9" t="s">
        <v>22</v>
      </c>
      <c r="E347" s="9">
        <v>15.381</v>
      </c>
      <c r="F347" s="9">
        <v>4688000.0</v>
      </c>
      <c r="G347" s="9">
        <v>1.05</v>
      </c>
      <c r="H347" s="9">
        <v>23.3736348122867</v>
      </c>
      <c r="I347" s="9">
        <v>68.8200085324232</v>
      </c>
    </row>
    <row r="348" ht="15.75" customHeight="1">
      <c r="A348" s="9">
        <v>2012.0</v>
      </c>
      <c r="B348" s="9" t="s">
        <v>77</v>
      </c>
      <c r="C348" s="9" t="s">
        <v>23</v>
      </c>
      <c r="D348" s="9" t="s">
        <v>24</v>
      </c>
      <c r="E348" s="9">
        <v>20.137</v>
      </c>
      <c r="F348" s="9">
        <v>2.9362449E7</v>
      </c>
      <c r="G348" s="9">
        <v>1.05</v>
      </c>
      <c r="H348" s="9">
        <v>29.3271850526605</v>
      </c>
      <c r="I348" s="9">
        <v>64.8135337558667</v>
      </c>
    </row>
    <row r="349" ht="15.75" customHeight="1">
      <c r="A349" s="9">
        <v>2012.0</v>
      </c>
      <c r="B349" s="9" t="s">
        <v>77</v>
      </c>
      <c r="C349" s="9" t="s">
        <v>25</v>
      </c>
      <c r="D349" s="9" t="s">
        <v>26</v>
      </c>
      <c r="E349" s="9">
        <v>19.617</v>
      </c>
      <c r="F349" s="9">
        <v>2.9506788E7</v>
      </c>
      <c r="G349" s="9">
        <v>1.05</v>
      </c>
      <c r="H349" s="9">
        <v>29.2364590818899</v>
      </c>
      <c r="I349" s="9">
        <v>64.1650829632829</v>
      </c>
    </row>
    <row r="350" ht="15.75" customHeight="1">
      <c r="A350" s="9">
        <v>2012.0</v>
      </c>
      <c r="B350" s="9" t="s">
        <v>77</v>
      </c>
      <c r="C350" s="9" t="s">
        <v>27</v>
      </c>
      <c r="D350" s="9" t="s">
        <v>28</v>
      </c>
      <c r="E350" s="9">
        <v>19.488</v>
      </c>
      <c r="F350" s="9">
        <v>1.17274155E8</v>
      </c>
      <c r="G350" s="9">
        <v>1.05</v>
      </c>
      <c r="H350" s="9">
        <v>28.6998102864182</v>
      </c>
      <c r="I350" s="9">
        <v>64.9567954678505</v>
      </c>
    </row>
    <row r="351" ht="15.75" customHeight="1">
      <c r="A351" s="9">
        <v>2012.0</v>
      </c>
      <c r="B351" s="9" t="s">
        <v>77</v>
      </c>
      <c r="C351" s="9" t="s">
        <v>29</v>
      </c>
      <c r="D351" s="9" t="s">
        <v>30</v>
      </c>
      <c r="E351" s="9">
        <v>16.186</v>
      </c>
      <c r="F351" s="9">
        <v>4.6076848E7</v>
      </c>
      <c r="G351" s="9">
        <v>1.05</v>
      </c>
      <c r="H351" s="9">
        <v>26.0723945745132</v>
      </c>
      <c r="I351" s="9">
        <v>66.949967008653</v>
      </c>
    </row>
    <row r="352" ht="15.75" customHeight="1">
      <c r="A352" s="9">
        <v>2012.0</v>
      </c>
      <c r="B352" s="9" t="s">
        <v>77</v>
      </c>
      <c r="C352" s="9" t="s">
        <v>31</v>
      </c>
      <c r="D352" s="9" t="s">
        <v>32</v>
      </c>
      <c r="E352" s="9">
        <v>14.93</v>
      </c>
      <c r="F352" s="9">
        <v>1.99287296E8</v>
      </c>
      <c r="G352" s="9">
        <v>1.05</v>
      </c>
      <c r="H352" s="9">
        <v>23.8194718068812</v>
      </c>
      <c r="I352" s="9">
        <v>68.9277022114691</v>
      </c>
    </row>
    <row r="353" ht="15.75" customHeight="1">
      <c r="A353" s="9">
        <v>2012.0</v>
      </c>
      <c r="B353" s="9" t="s">
        <v>77</v>
      </c>
      <c r="C353" s="9" t="s">
        <v>33</v>
      </c>
      <c r="D353" s="9" t="s">
        <v>34</v>
      </c>
      <c r="E353" s="9">
        <v>17.949</v>
      </c>
      <c r="F353" s="9">
        <v>4.1733271E7</v>
      </c>
      <c r="G353" s="9">
        <v>1.04</v>
      </c>
      <c r="H353" s="9">
        <v>25.6518565976795</v>
      </c>
      <c r="I353" s="9">
        <v>63.9471288794812</v>
      </c>
    </row>
    <row r="354" ht="15.75" customHeight="1">
      <c r="A354" s="9">
        <v>2013.0</v>
      </c>
      <c r="B354" s="9" t="s">
        <v>78</v>
      </c>
      <c r="C354" s="9" t="s">
        <v>18</v>
      </c>
      <c r="D354" s="9" t="s">
        <v>19</v>
      </c>
      <c r="E354" s="9">
        <v>14.002</v>
      </c>
      <c r="F354" s="9">
        <v>1.7571507E7</v>
      </c>
      <c r="G354" s="9">
        <v>1.04</v>
      </c>
      <c r="H354" s="9">
        <v>21.0929375607909</v>
      </c>
      <c r="I354" s="9">
        <v>68.8837502668382</v>
      </c>
    </row>
    <row r="355" ht="15.75" customHeight="1">
      <c r="A355" s="9">
        <v>2013.0</v>
      </c>
      <c r="B355" s="9" t="s">
        <v>78</v>
      </c>
      <c r="C355" s="9" t="s">
        <v>21</v>
      </c>
      <c r="D355" s="9" t="s">
        <v>22</v>
      </c>
      <c r="E355" s="9">
        <v>15.194</v>
      </c>
      <c r="F355" s="9">
        <v>4742107.0</v>
      </c>
      <c r="G355" s="9">
        <v>1.05</v>
      </c>
      <c r="H355" s="9">
        <v>22.9235232355575</v>
      </c>
      <c r="I355" s="9">
        <v>68.9845041455201</v>
      </c>
    </row>
    <row r="356" ht="15.75" customHeight="1">
      <c r="A356" s="9">
        <v>2013.0</v>
      </c>
      <c r="B356" s="9" t="s">
        <v>78</v>
      </c>
      <c r="C356" s="9" t="s">
        <v>23</v>
      </c>
      <c r="D356" s="9" t="s">
        <v>24</v>
      </c>
      <c r="E356" s="9">
        <v>19.775</v>
      </c>
      <c r="F356" s="9">
        <v>2.9783571E7</v>
      </c>
      <c r="G356" s="9">
        <v>1.05</v>
      </c>
      <c r="H356" s="9">
        <v>29.0708215696967</v>
      </c>
      <c r="I356" s="9">
        <v>64.9160875510056</v>
      </c>
    </row>
    <row r="357" ht="15.75" customHeight="1">
      <c r="A357" s="9">
        <v>2013.0</v>
      </c>
      <c r="B357" s="9" t="s">
        <v>78</v>
      </c>
      <c r="C357" s="9" t="s">
        <v>25</v>
      </c>
      <c r="D357" s="9" t="s">
        <v>26</v>
      </c>
      <c r="E357" s="9">
        <v>19.185</v>
      </c>
      <c r="F357" s="9">
        <v>2.9773987E7</v>
      </c>
      <c r="G357" s="9">
        <v>1.05</v>
      </c>
      <c r="H357" s="9">
        <v>28.7750243190474</v>
      </c>
      <c r="I357" s="9">
        <v>64.4067151638106</v>
      </c>
    </row>
    <row r="358" ht="15.75" customHeight="1">
      <c r="A358" s="9">
        <v>2013.0</v>
      </c>
      <c r="B358" s="9" t="s">
        <v>78</v>
      </c>
      <c r="C358" s="9" t="s">
        <v>27</v>
      </c>
      <c r="D358" s="9" t="s">
        <v>28</v>
      </c>
      <c r="E358" s="9">
        <v>19.198</v>
      </c>
      <c r="F358" s="9">
        <v>1.18827161E8</v>
      </c>
      <c r="G358" s="9">
        <v>1.05</v>
      </c>
      <c r="H358" s="9">
        <v>28.3549482428516</v>
      </c>
      <c r="I358" s="9">
        <v>65.1952915041032</v>
      </c>
    </row>
    <row r="359" ht="15.75" customHeight="1">
      <c r="A359" s="9">
        <v>2013.0</v>
      </c>
      <c r="B359" s="9" t="s">
        <v>78</v>
      </c>
      <c r="C359" s="9" t="s">
        <v>29</v>
      </c>
      <c r="D359" s="9" t="s">
        <v>30</v>
      </c>
      <c r="E359" s="9">
        <v>15.945</v>
      </c>
      <c r="F359" s="9">
        <v>4.6497267E7</v>
      </c>
      <c r="G359" s="9">
        <v>1.05</v>
      </c>
      <c r="H359" s="9">
        <v>25.5502420417394</v>
      </c>
      <c r="I359" s="9">
        <v>67.2568779946048</v>
      </c>
    </row>
    <row r="360" ht="15.75" customHeight="1">
      <c r="A360" s="9">
        <v>2013.0</v>
      </c>
      <c r="B360" s="9" t="s">
        <v>78</v>
      </c>
      <c r="C360" s="9" t="s">
        <v>31</v>
      </c>
      <c r="D360" s="9" t="s">
        <v>32</v>
      </c>
      <c r="E360" s="9">
        <v>14.772</v>
      </c>
      <c r="F360" s="9">
        <v>2.01035903E8</v>
      </c>
      <c r="G360" s="9">
        <v>1.05</v>
      </c>
      <c r="H360" s="9">
        <v>23.3356033423521</v>
      </c>
      <c r="I360" s="9">
        <v>69.1753242574889</v>
      </c>
    </row>
    <row r="361" ht="15.75" customHeight="1">
      <c r="A361" s="9">
        <v>2013.0</v>
      </c>
      <c r="B361" s="9" t="s">
        <v>78</v>
      </c>
      <c r="C361" s="9" t="s">
        <v>33</v>
      </c>
      <c r="D361" s="9" t="s">
        <v>34</v>
      </c>
      <c r="E361" s="9">
        <v>17.831</v>
      </c>
      <c r="F361" s="9">
        <v>4.2202935E7</v>
      </c>
      <c r="G361" s="9">
        <v>1.04</v>
      </c>
      <c r="H361" s="9">
        <v>25.5099662219408</v>
      </c>
      <c r="I361" s="9">
        <v>63.9826922106179</v>
      </c>
    </row>
    <row r="362" ht="15.75" customHeight="1">
      <c r="A362" s="9">
        <v>2014.0</v>
      </c>
      <c r="B362" s="9" t="s">
        <v>79</v>
      </c>
      <c r="C362" s="9" t="s">
        <v>18</v>
      </c>
      <c r="D362" s="9" t="s">
        <v>19</v>
      </c>
      <c r="E362" s="9">
        <v>13.7</v>
      </c>
      <c r="F362" s="9">
        <v>1.7758959E7</v>
      </c>
      <c r="G362" s="9">
        <v>1.04</v>
      </c>
      <c r="H362" s="9">
        <v>20.8190074654714</v>
      </c>
      <c r="I362" s="9">
        <v>68.8894151960146</v>
      </c>
    </row>
    <row r="363" ht="15.75" customHeight="1">
      <c r="A363" s="9">
        <v>2014.0</v>
      </c>
      <c r="B363" s="9" t="s">
        <v>79</v>
      </c>
      <c r="C363" s="9" t="s">
        <v>21</v>
      </c>
      <c r="D363" s="9" t="s">
        <v>22</v>
      </c>
      <c r="E363" s="9">
        <v>14.989</v>
      </c>
      <c r="F363" s="9">
        <v>4795396.0</v>
      </c>
      <c r="G363" s="9">
        <v>1.05</v>
      </c>
      <c r="H363" s="9">
        <v>22.5132606358265</v>
      </c>
      <c r="I363" s="9">
        <v>69.1008208706851</v>
      </c>
    </row>
    <row r="364" ht="15.75" customHeight="1">
      <c r="A364" s="9">
        <v>2014.0</v>
      </c>
      <c r="B364" s="9" t="s">
        <v>79</v>
      </c>
      <c r="C364" s="9" t="s">
        <v>23</v>
      </c>
      <c r="D364" s="9" t="s">
        <v>24</v>
      </c>
      <c r="E364" s="9">
        <v>19.394</v>
      </c>
      <c r="F364" s="9">
        <v>3.0045134E7</v>
      </c>
      <c r="G364" s="9">
        <v>1.05</v>
      </c>
      <c r="H364" s="9">
        <v>28.769088327092</v>
      </c>
      <c r="I364" s="9">
        <v>65.0512026641309</v>
      </c>
    </row>
    <row r="365" ht="15.75" customHeight="1">
      <c r="A365" s="9">
        <v>2014.0</v>
      </c>
      <c r="B365" s="9" t="s">
        <v>79</v>
      </c>
      <c r="C365" s="9" t="s">
        <v>25</v>
      </c>
      <c r="D365" s="9" t="s">
        <v>26</v>
      </c>
      <c r="E365" s="9">
        <v>18.827</v>
      </c>
      <c r="F365" s="9">
        <v>3.0090359E7</v>
      </c>
      <c r="G365" s="9">
        <v>1.05</v>
      </c>
      <c r="H365" s="9">
        <v>28.3839850498294</v>
      </c>
      <c r="I365" s="9">
        <v>64.5561789409026</v>
      </c>
    </row>
    <row r="366" ht="15.75" customHeight="1">
      <c r="A366" s="9">
        <v>2014.0</v>
      </c>
      <c r="B366" s="9" t="s">
        <v>79</v>
      </c>
      <c r="C366" s="9" t="s">
        <v>27</v>
      </c>
      <c r="D366" s="9" t="s">
        <v>28</v>
      </c>
      <c r="E366" s="9">
        <v>18.892</v>
      </c>
      <c r="F366" s="9">
        <v>1.20355128E8</v>
      </c>
      <c r="G366" s="9">
        <v>1.05</v>
      </c>
      <c r="H366" s="9">
        <v>28.0063953735316</v>
      </c>
      <c r="I366" s="9">
        <v>65.4188112366928</v>
      </c>
    </row>
    <row r="367" ht="15.75" customHeight="1">
      <c r="A367" s="9">
        <v>2014.0</v>
      </c>
      <c r="B367" s="9" t="s">
        <v>79</v>
      </c>
      <c r="C367" s="9" t="s">
        <v>29</v>
      </c>
      <c r="D367" s="9" t="s">
        <v>30</v>
      </c>
      <c r="E367" s="9">
        <v>15.725</v>
      </c>
      <c r="F367" s="9">
        <v>4.6969209E7</v>
      </c>
      <c r="G367" s="9">
        <v>1.05</v>
      </c>
      <c r="H367" s="9">
        <v>25.0387904912347</v>
      </c>
      <c r="I367" s="9">
        <v>67.5305512111984</v>
      </c>
    </row>
    <row r="368" ht="15.75" customHeight="1">
      <c r="A368" s="9">
        <v>2014.0</v>
      </c>
      <c r="B368" s="9" t="s">
        <v>79</v>
      </c>
      <c r="C368" s="9" t="s">
        <v>31</v>
      </c>
      <c r="D368" s="9" t="s">
        <v>32</v>
      </c>
      <c r="E368" s="9">
        <v>14.624</v>
      </c>
      <c r="F368" s="9">
        <v>2.02763735E8</v>
      </c>
      <c r="G368" s="9">
        <v>1.05</v>
      </c>
      <c r="H368" s="9">
        <v>22.8674911148684</v>
      </c>
      <c r="I368" s="9">
        <v>69.3906196906341</v>
      </c>
    </row>
    <row r="369" ht="15.75" customHeight="1">
      <c r="A369" s="9">
        <v>2014.0</v>
      </c>
      <c r="B369" s="9" t="s">
        <v>79</v>
      </c>
      <c r="C369" s="9" t="s">
        <v>33</v>
      </c>
      <c r="D369" s="9" t="s">
        <v>34</v>
      </c>
      <c r="E369" s="9">
        <v>17.698</v>
      </c>
      <c r="F369" s="9">
        <v>4.26695E7</v>
      </c>
      <c r="G369" s="9">
        <v>1.04</v>
      </c>
      <c r="H369" s="9">
        <v>25.3681294857948</v>
      </c>
      <c r="I369" s="9">
        <v>64.0154698523561</v>
      </c>
    </row>
    <row r="370" ht="15.75" customHeight="1">
      <c r="A370" s="9">
        <v>2015.0</v>
      </c>
      <c r="B370" s="9" t="s">
        <v>80</v>
      </c>
      <c r="C370" s="9" t="s">
        <v>18</v>
      </c>
      <c r="D370" s="9" t="s">
        <v>19</v>
      </c>
      <c r="E370" s="9">
        <v>13.369</v>
      </c>
      <c r="F370" s="9">
        <v>1.7969353E7</v>
      </c>
      <c r="G370" s="9">
        <v>1.04</v>
      </c>
      <c r="H370" s="9">
        <v>20.5670398928665</v>
      </c>
      <c r="I370" s="9">
        <v>68.8365630081395</v>
      </c>
    </row>
    <row r="371" ht="15.75" customHeight="1">
      <c r="A371" s="9">
        <v>2015.0</v>
      </c>
      <c r="B371" s="9" t="s">
        <v>80</v>
      </c>
      <c r="C371" s="9" t="s">
        <v>21</v>
      </c>
      <c r="D371" s="9" t="s">
        <v>22</v>
      </c>
      <c r="E371" s="9">
        <v>14.762</v>
      </c>
      <c r="F371" s="9">
        <v>4847804.0</v>
      </c>
      <c r="G371" s="9">
        <v>1.05</v>
      </c>
      <c r="H371" s="9">
        <v>22.1496372378091</v>
      </c>
      <c r="I371" s="9">
        <v>69.1672146811216</v>
      </c>
    </row>
    <row r="372" ht="15.75" customHeight="1">
      <c r="A372" s="9">
        <v>2015.0</v>
      </c>
      <c r="B372" s="9" t="s">
        <v>80</v>
      </c>
      <c r="C372" s="9" t="s">
        <v>23</v>
      </c>
      <c r="D372" s="9" t="s">
        <v>24</v>
      </c>
      <c r="E372" s="9">
        <v>19.002</v>
      </c>
      <c r="F372" s="9">
        <v>3.0081829E7</v>
      </c>
      <c r="G372" s="9">
        <v>1.05</v>
      </c>
      <c r="H372" s="9">
        <v>28.3803986785511</v>
      </c>
      <c r="I372" s="9">
        <v>65.2547157288874</v>
      </c>
    </row>
    <row r="373" ht="15.75" customHeight="1">
      <c r="A373" s="9">
        <v>2015.0</v>
      </c>
      <c r="B373" s="9" t="s">
        <v>80</v>
      </c>
      <c r="C373" s="9" t="s">
        <v>25</v>
      </c>
      <c r="D373" s="9" t="s">
        <v>26</v>
      </c>
      <c r="E373" s="9">
        <v>18.544</v>
      </c>
      <c r="F373" s="9">
        <v>3.0470734E7</v>
      </c>
      <c r="G373" s="9">
        <v>1.05</v>
      </c>
      <c r="H373" s="9">
        <v>28.0816996400546</v>
      </c>
      <c r="I373" s="9">
        <v>64.5926973731581</v>
      </c>
    </row>
    <row r="374" ht="15.75" customHeight="1">
      <c r="A374" s="9">
        <v>2015.0</v>
      </c>
      <c r="B374" s="9" t="s">
        <v>80</v>
      </c>
      <c r="C374" s="9" t="s">
        <v>27</v>
      </c>
      <c r="D374" s="9" t="s">
        <v>28</v>
      </c>
      <c r="E374" s="9">
        <v>18.573</v>
      </c>
      <c r="F374" s="9">
        <v>1.21858258E8</v>
      </c>
      <c r="G374" s="9">
        <v>1.05</v>
      </c>
      <c r="H374" s="9">
        <v>27.6359686677943</v>
      </c>
      <c r="I374" s="9">
        <v>65.6393151459625</v>
      </c>
    </row>
    <row r="375" ht="15.75" customHeight="1">
      <c r="A375" s="9">
        <v>2015.0</v>
      </c>
      <c r="B375" s="9" t="s">
        <v>80</v>
      </c>
      <c r="C375" s="9" t="s">
        <v>29</v>
      </c>
      <c r="D375" s="9" t="s">
        <v>30</v>
      </c>
      <c r="E375" s="9">
        <v>15.515</v>
      </c>
      <c r="F375" s="9">
        <v>4.7520667E7</v>
      </c>
      <c r="G375" s="9">
        <v>1.05</v>
      </c>
      <c r="H375" s="9">
        <v>24.5296683230477</v>
      </c>
      <c r="I375" s="9">
        <v>67.7756374926303</v>
      </c>
    </row>
    <row r="376" ht="15.75" customHeight="1">
      <c r="A376" s="9">
        <v>2015.0</v>
      </c>
      <c r="B376" s="9" t="s">
        <v>80</v>
      </c>
      <c r="C376" s="9" t="s">
        <v>31</v>
      </c>
      <c r="D376" s="9" t="s">
        <v>32</v>
      </c>
      <c r="E376" s="9">
        <v>14.472</v>
      </c>
      <c r="F376" s="9">
        <v>2.04471769E8</v>
      </c>
      <c r="G376" s="9">
        <v>1.05</v>
      </c>
      <c r="H376" s="9">
        <v>22.4208223092157</v>
      </c>
      <c r="I376" s="9">
        <v>69.5661340906186</v>
      </c>
    </row>
    <row r="377" ht="15.75" customHeight="1">
      <c r="A377" s="9">
        <v>2015.0</v>
      </c>
      <c r="B377" s="9" t="s">
        <v>80</v>
      </c>
      <c r="C377" s="9" t="s">
        <v>33</v>
      </c>
      <c r="D377" s="9" t="s">
        <v>34</v>
      </c>
      <c r="E377" s="9">
        <v>17.548</v>
      </c>
      <c r="F377" s="9">
        <v>4.3131966E7</v>
      </c>
      <c r="G377" s="9">
        <v>1.04</v>
      </c>
      <c r="H377" s="9">
        <v>25.2111645305991</v>
      </c>
      <c r="I377" s="9">
        <v>64.0600197569769</v>
      </c>
    </row>
    <row r="378" ht="15.75" customHeight="1">
      <c r="A378" s="9">
        <v>2016.0</v>
      </c>
      <c r="B378" s="9" t="s">
        <v>81</v>
      </c>
      <c r="C378" s="9" t="s">
        <v>18</v>
      </c>
      <c r="D378" s="9" t="s">
        <v>19</v>
      </c>
      <c r="E378" s="9">
        <v>13.031</v>
      </c>
      <c r="F378" s="9">
        <v>1.8209068E7</v>
      </c>
      <c r="G378" s="9">
        <v>1.04</v>
      </c>
      <c r="H378" s="9">
        <v>20.2993805064597</v>
      </c>
      <c r="I378" s="9">
        <v>68.8222483435176</v>
      </c>
    </row>
    <row r="379" ht="15.75" customHeight="1">
      <c r="A379" s="9">
        <v>2016.0</v>
      </c>
      <c r="B379" s="9" t="s">
        <v>81</v>
      </c>
      <c r="C379" s="9" t="s">
        <v>21</v>
      </c>
      <c r="D379" s="9" t="s">
        <v>22</v>
      </c>
      <c r="E379" s="9">
        <v>14.512</v>
      </c>
      <c r="F379" s="9">
        <v>4899345.0</v>
      </c>
      <c r="G379" s="9">
        <v>1.05</v>
      </c>
      <c r="H379" s="9">
        <v>21.8506147250296</v>
      </c>
      <c r="I379" s="9">
        <v>69.1839215242038</v>
      </c>
    </row>
    <row r="380" ht="15.75" customHeight="1">
      <c r="A380" s="9">
        <v>2016.0</v>
      </c>
      <c r="B380" s="9" t="s">
        <v>81</v>
      </c>
      <c r="C380" s="9" t="s">
        <v>23</v>
      </c>
      <c r="D380" s="9" t="s">
        <v>24</v>
      </c>
      <c r="E380" s="9">
        <v>18.61</v>
      </c>
      <c r="F380" s="9">
        <v>2.9846179E7</v>
      </c>
      <c r="G380" s="9">
        <v>1.05</v>
      </c>
      <c r="H380" s="9">
        <v>28.2171520091869</v>
      </c>
      <c r="I380" s="9">
        <v>65.1392077150525</v>
      </c>
    </row>
    <row r="381" ht="15.75" customHeight="1">
      <c r="A381" s="9">
        <v>2016.0</v>
      </c>
      <c r="B381" s="9" t="s">
        <v>81</v>
      </c>
      <c r="C381" s="9" t="s">
        <v>25</v>
      </c>
      <c r="D381" s="9" t="s">
        <v>26</v>
      </c>
      <c r="E381" s="9">
        <v>18.323</v>
      </c>
      <c r="F381" s="9">
        <v>3.0926032E7</v>
      </c>
      <c r="G381" s="9">
        <v>1.05</v>
      </c>
      <c r="H381" s="9">
        <v>27.1000301622918</v>
      </c>
      <c r="I381" s="9">
        <v>65.3422333650822</v>
      </c>
    </row>
    <row r="382" ht="15.75" customHeight="1">
      <c r="A382" s="9">
        <v>2016.0</v>
      </c>
      <c r="B382" s="9" t="s">
        <v>81</v>
      </c>
      <c r="C382" s="9" t="s">
        <v>27</v>
      </c>
      <c r="D382" s="9" t="s">
        <v>28</v>
      </c>
      <c r="E382" s="9">
        <v>18.245</v>
      </c>
      <c r="F382" s="9">
        <v>1.23333376E8</v>
      </c>
      <c r="G382" s="9">
        <v>1.05</v>
      </c>
      <c r="H382" s="9">
        <v>27.3048902837136</v>
      </c>
      <c r="I382" s="9">
        <v>65.821789391381</v>
      </c>
    </row>
    <row r="383" ht="15.75" customHeight="1">
      <c r="A383" s="9">
        <v>2016.0</v>
      </c>
      <c r="B383" s="9" t="s">
        <v>81</v>
      </c>
      <c r="C383" s="9" t="s">
        <v>29</v>
      </c>
      <c r="D383" s="9" t="s">
        <v>30</v>
      </c>
      <c r="E383" s="9">
        <v>15.308</v>
      </c>
      <c r="F383" s="9">
        <v>4.8171392E7</v>
      </c>
      <c r="G383" s="9">
        <v>1.05</v>
      </c>
      <c r="H383" s="9">
        <v>24.0457654306216</v>
      </c>
      <c r="I383" s="9">
        <v>68.0179463013345</v>
      </c>
    </row>
    <row r="384" ht="15.75" customHeight="1">
      <c r="A384" s="9">
        <v>2016.0</v>
      </c>
      <c r="B384" s="9" t="s">
        <v>81</v>
      </c>
      <c r="C384" s="9" t="s">
        <v>31</v>
      </c>
      <c r="D384" s="9" t="s">
        <v>32</v>
      </c>
      <c r="E384" s="9">
        <v>14.307</v>
      </c>
      <c r="F384" s="9">
        <v>2.06163058E8</v>
      </c>
      <c r="G384" s="9">
        <v>1.05</v>
      </c>
      <c r="H384" s="9">
        <v>22.0495231024737</v>
      </c>
      <c r="I384" s="9">
        <v>69.6487895917995</v>
      </c>
    </row>
    <row r="385" ht="15.75" customHeight="1">
      <c r="A385" s="9">
        <v>2016.0</v>
      </c>
      <c r="B385" s="9" t="s">
        <v>81</v>
      </c>
      <c r="C385" s="9" t="s">
        <v>33</v>
      </c>
      <c r="D385" s="9" t="s">
        <v>34</v>
      </c>
      <c r="E385" s="9">
        <v>17.383</v>
      </c>
      <c r="F385" s="9">
        <v>4.3590368E7</v>
      </c>
      <c r="G385" s="9">
        <v>1.04</v>
      </c>
      <c r="H385" s="9">
        <v>25.0794558115824</v>
      </c>
      <c r="I385" s="9">
        <v>64.0605666116429</v>
      </c>
    </row>
    <row r="386" ht="15.75" customHeight="1">
      <c r="A386" s="9">
        <v>2017.0</v>
      </c>
      <c r="B386" s="9" t="s">
        <v>82</v>
      </c>
      <c r="C386" s="9" t="s">
        <v>18</v>
      </c>
      <c r="D386" s="9" t="s">
        <v>19</v>
      </c>
      <c r="E386" s="9">
        <v>12.711</v>
      </c>
      <c r="F386" s="9">
        <v>1.8470439E7</v>
      </c>
      <c r="G386" s="9">
        <v>1.04</v>
      </c>
      <c r="H386" s="9">
        <v>20.024196501231</v>
      </c>
      <c r="I386" s="9">
        <v>68.7839092508846</v>
      </c>
    </row>
    <row r="387" ht="15.75" customHeight="1">
      <c r="A387" s="9">
        <v>2017.0</v>
      </c>
      <c r="B387" s="9" t="s">
        <v>82</v>
      </c>
      <c r="C387" s="9" t="s">
        <v>21</v>
      </c>
      <c r="D387" s="9" t="s">
        <v>22</v>
      </c>
      <c r="E387" s="9">
        <v>14.246</v>
      </c>
      <c r="F387" s="9">
        <v>4949954.0</v>
      </c>
      <c r="G387" s="9">
        <v>1.05</v>
      </c>
      <c r="H387" s="9">
        <v>21.5773722341662</v>
      </c>
      <c r="I387" s="9">
        <v>69.1721175590723</v>
      </c>
    </row>
    <row r="388" ht="15.75" customHeight="1">
      <c r="A388" s="9">
        <v>2017.0</v>
      </c>
      <c r="B388" s="9" t="s">
        <v>82</v>
      </c>
      <c r="C388" s="9" t="s">
        <v>23</v>
      </c>
      <c r="D388" s="9" t="s">
        <v>24</v>
      </c>
      <c r="E388" s="9">
        <v>18.232</v>
      </c>
      <c r="F388" s="9">
        <v>2.9390409E7</v>
      </c>
      <c r="G388" s="9">
        <v>1.05</v>
      </c>
      <c r="H388" s="9">
        <v>27.9706197612419</v>
      </c>
      <c r="I388" s="9">
        <v>65.0856982015533</v>
      </c>
    </row>
    <row r="389" ht="15.75" customHeight="1">
      <c r="A389" s="9">
        <v>2017.0</v>
      </c>
      <c r="B389" s="9" t="s">
        <v>82</v>
      </c>
      <c r="C389" s="9" t="s">
        <v>25</v>
      </c>
      <c r="D389" s="9" t="s">
        <v>26</v>
      </c>
      <c r="E389" s="9">
        <v>18.134</v>
      </c>
      <c r="F389" s="9">
        <v>3.1444297E7</v>
      </c>
      <c r="G389" s="9">
        <v>1.05</v>
      </c>
      <c r="H389" s="9">
        <v>26.3624966281645</v>
      </c>
      <c r="I389" s="9">
        <v>65.8267009172855</v>
      </c>
    </row>
    <row r="390" ht="15.75" customHeight="1">
      <c r="A390" s="9">
        <v>2017.0</v>
      </c>
      <c r="B390" s="9" t="s">
        <v>82</v>
      </c>
      <c r="C390" s="9" t="s">
        <v>27</v>
      </c>
      <c r="D390" s="9" t="s">
        <v>28</v>
      </c>
      <c r="E390" s="9">
        <v>17.918</v>
      </c>
      <c r="F390" s="9">
        <v>1.24777324E8</v>
      </c>
      <c r="G390" s="9">
        <v>1.05</v>
      </c>
      <c r="H390" s="9">
        <v>26.9392249508412</v>
      </c>
      <c r="I390" s="9">
        <v>66.0200045642909</v>
      </c>
    </row>
    <row r="391" ht="15.75" customHeight="1">
      <c r="A391" s="9">
        <v>2017.0</v>
      </c>
      <c r="B391" s="9" t="s">
        <v>82</v>
      </c>
      <c r="C391" s="9" t="s">
        <v>29</v>
      </c>
      <c r="D391" s="9" t="s">
        <v>30</v>
      </c>
      <c r="E391" s="9">
        <v>15.098</v>
      </c>
      <c r="F391" s="9">
        <v>4.8901066E7</v>
      </c>
      <c r="G391" s="9">
        <v>1.05</v>
      </c>
      <c r="H391" s="9">
        <v>23.5569125467782</v>
      </c>
      <c r="I391" s="9">
        <v>68.2439989221801</v>
      </c>
    </row>
    <row r="392" ht="15.75" customHeight="1">
      <c r="A392" s="9">
        <v>2017.0</v>
      </c>
      <c r="B392" s="9" t="s">
        <v>82</v>
      </c>
      <c r="C392" s="9" t="s">
        <v>31</v>
      </c>
      <c r="D392" s="9" t="s">
        <v>32</v>
      </c>
      <c r="E392" s="9">
        <v>14.125</v>
      </c>
      <c r="F392" s="9">
        <v>2.07833831E8</v>
      </c>
      <c r="G392" s="9">
        <v>1.05</v>
      </c>
      <c r="H392" s="9">
        <v>21.6838368026363</v>
      </c>
      <c r="I392" s="9">
        <v>69.7106712029254</v>
      </c>
    </row>
    <row r="393" ht="15.75" customHeight="1">
      <c r="A393" s="9">
        <v>2017.0</v>
      </c>
      <c r="B393" s="9" t="s">
        <v>82</v>
      </c>
      <c r="C393" s="9" t="s">
        <v>33</v>
      </c>
      <c r="D393" s="9" t="s">
        <v>34</v>
      </c>
      <c r="E393" s="9">
        <v>17.205</v>
      </c>
      <c r="F393" s="9">
        <v>4.4044811E7</v>
      </c>
      <c r="G393" s="9">
        <v>1.04</v>
      </c>
      <c r="H393" s="9">
        <v>24.9267703815041</v>
      </c>
      <c r="I393" s="9">
        <v>64.0835225051061</v>
      </c>
    </row>
    <row r="394" ht="15.75" customHeight="1">
      <c r="A394" s="9">
        <v>2018.0</v>
      </c>
      <c r="B394" s="9" t="s">
        <v>83</v>
      </c>
      <c r="C394" s="9" t="s">
        <v>18</v>
      </c>
      <c r="D394" s="9" t="s">
        <v>19</v>
      </c>
      <c r="E394" s="9" t="s">
        <v>20</v>
      </c>
      <c r="F394" s="9">
        <v>1.872916E7</v>
      </c>
      <c r="G394" s="9" t="s">
        <v>20</v>
      </c>
      <c r="H394" s="9">
        <v>19.7539024707995</v>
      </c>
      <c r="I394" s="9">
        <v>68.7162958723189</v>
      </c>
    </row>
    <row r="395" ht="15.75" customHeight="1">
      <c r="A395" s="9">
        <v>2018.0</v>
      </c>
      <c r="B395" s="9" t="s">
        <v>83</v>
      </c>
      <c r="C395" s="9" t="s">
        <v>21</v>
      </c>
      <c r="D395" s="9" t="s">
        <v>22</v>
      </c>
      <c r="E395" s="9" t="s">
        <v>20</v>
      </c>
      <c r="F395" s="9">
        <v>4999441.0</v>
      </c>
      <c r="G395" s="9" t="s">
        <v>20</v>
      </c>
      <c r="H395" s="9">
        <v>21.3247441063911</v>
      </c>
      <c r="I395" s="9">
        <v>69.1254082206391</v>
      </c>
    </row>
    <row r="396" ht="15.75" customHeight="1">
      <c r="A396" s="9">
        <v>2018.0</v>
      </c>
      <c r="B396" s="9" t="s">
        <v>83</v>
      </c>
      <c r="C396" s="9" t="s">
        <v>23</v>
      </c>
      <c r="D396" s="9" t="s">
        <v>24</v>
      </c>
      <c r="E396" s="9" t="s">
        <v>20</v>
      </c>
      <c r="F396" s="9">
        <v>2.8870195E7</v>
      </c>
      <c r="G396" s="9" t="s">
        <v>20</v>
      </c>
      <c r="H396" s="9">
        <v>27.6666505810652</v>
      </c>
      <c r="I396" s="9">
        <v>65.0663627988088</v>
      </c>
    </row>
    <row r="397" ht="15.75" customHeight="1">
      <c r="A397" s="9">
        <v>2018.0</v>
      </c>
      <c r="B397" s="9" t="s">
        <v>83</v>
      </c>
      <c r="C397" s="9" t="s">
        <v>25</v>
      </c>
      <c r="D397" s="9" t="s">
        <v>26</v>
      </c>
      <c r="E397" s="9" t="s">
        <v>20</v>
      </c>
      <c r="F397" s="9">
        <v>3.1989256E7</v>
      </c>
      <c r="G397" s="9" t="s">
        <v>20</v>
      </c>
      <c r="H397" s="9">
        <v>25.7906028460802</v>
      </c>
      <c r="I397" s="9">
        <v>66.121004362089</v>
      </c>
    </row>
    <row r="398" ht="15.75" customHeight="1">
      <c r="A398" s="9">
        <v>2018.0</v>
      </c>
      <c r="B398" s="9" t="s">
        <v>83</v>
      </c>
      <c r="C398" s="9" t="s">
        <v>27</v>
      </c>
      <c r="D398" s="9" t="s">
        <v>28</v>
      </c>
      <c r="E398" s="9" t="s">
        <v>20</v>
      </c>
      <c r="F398" s="9">
        <v>1.26190788E8</v>
      </c>
      <c r="G398" s="9" t="s">
        <v>20</v>
      </c>
      <c r="H398" s="9">
        <v>26.5568481908521</v>
      </c>
      <c r="I398" s="9">
        <v>66.2194668282759</v>
      </c>
    </row>
    <row r="399" ht="15.75" customHeight="1">
      <c r="A399" s="9">
        <v>2018.0</v>
      </c>
      <c r="B399" s="9" t="s">
        <v>83</v>
      </c>
      <c r="C399" s="9" t="s">
        <v>29</v>
      </c>
      <c r="D399" s="9" t="s">
        <v>30</v>
      </c>
      <c r="E399" s="9" t="s">
        <v>20</v>
      </c>
      <c r="F399" s="9">
        <v>4.9648685E7</v>
      </c>
      <c r="G399" s="9" t="s">
        <v>20</v>
      </c>
      <c r="H399" s="9">
        <v>23.077895979964</v>
      </c>
      <c r="I399" s="9">
        <v>68.4440570001664</v>
      </c>
    </row>
    <row r="400" ht="15.75" customHeight="1">
      <c r="A400" s="9">
        <v>2018.0</v>
      </c>
      <c r="B400" s="9" t="s">
        <v>83</v>
      </c>
      <c r="C400" s="9" t="s">
        <v>31</v>
      </c>
      <c r="D400" s="9" t="s">
        <v>32</v>
      </c>
      <c r="E400" s="9" t="s">
        <v>20</v>
      </c>
      <c r="F400" s="9">
        <v>2.09469333E8</v>
      </c>
      <c r="G400" s="9" t="s">
        <v>20</v>
      </c>
      <c r="H400" s="9">
        <v>21.3340719108545</v>
      </c>
      <c r="I400" s="9">
        <v>69.7430902567055</v>
      </c>
    </row>
    <row r="401" ht="15.75" customHeight="1">
      <c r="A401" s="9">
        <v>2018.0</v>
      </c>
      <c r="B401" s="9" t="s">
        <v>83</v>
      </c>
      <c r="C401" s="9" t="s">
        <v>33</v>
      </c>
      <c r="D401" s="9" t="s">
        <v>34</v>
      </c>
      <c r="E401" s="9" t="s">
        <v>20</v>
      </c>
      <c r="F401" s="9">
        <v>4.4494502E7</v>
      </c>
      <c r="G401" s="9" t="s">
        <v>20</v>
      </c>
      <c r="H401" s="9">
        <v>24.7609338351238</v>
      </c>
      <c r="I401" s="9">
        <v>64.1212772887989</v>
      </c>
    </row>
    <row r="402" ht="15.75" customHeight="1"/>
    <row r="403" ht="15.75" customHeight="1"/>
    <row r="404" ht="15.75" customHeight="1"/>
    <row r="405" ht="15.75" customHeight="1">
      <c r="A405" s="9" t="s">
        <v>84</v>
      </c>
    </row>
    <row r="406" ht="15.75" customHeight="1">
      <c r="A406" s="9" t="s">
        <v>85</v>
      </c>
    </row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9" t="s">
        <v>8</v>
      </c>
      <c r="B1" s="9" t="s">
        <v>9</v>
      </c>
      <c r="C1" s="9" t="s">
        <v>10</v>
      </c>
      <c r="D1" s="9" t="s">
        <v>11</v>
      </c>
      <c r="E1" s="9" t="s">
        <v>86</v>
      </c>
    </row>
    <row r="2" ht="15.75" customHeight="1">
      <c r="A2" s="9">
        <v>1969.0</v>
      </c>
      <c r="B2" s="9" t="s">
        <v>17</v>
      </c>
      <c r="C2" s="9" t="s">
        <v>18</v>
      </c>
      <c r="D2" s="9" t="s">
        <v>19</v>
      </c>
      <c r="E2" s="9">
        <v>4543.79245432221</v>
      </c>
    </row>
    <row r="3" ht="15.75" customHeight="1">
      <c r="A3" s="9">
        <v>1969.0</v>
      </c>
      <c r="B3" s="9" t="s">
        <v>17</v>
      </c>
      <c r="C3" s="9" t="s">
        <v>21</v>
      </c>
      <c r="D3" s="9" t="s">
        <v>22</v>
      </c>
      <c r="E3" s="9">
        <v>3588.68446766119</v>
      </c>
    </row>
    <row r="4" ht="15.75" customHeight="1">
      <c r="A4" s="9">
        <v>1969.0</v>
      </c>
      <c r="B4" s="9" t="s">
        <v>17</v>
      </c>
      <c r="C4" s="9" t="s">
        <v>23</v>
      </c>
      <c r="D4" s="9" t="s">
        <v>24</v>
      </c>
      <c r="E4" s="9">
        <v>13953.1501067058</v>
      </c>
    </row>
    <row r="5" ht="15.75" customHeight="1">
      <c r="A5" s="9">
        <v>1969.0</v>
      </c>
      <c r="B5" s="9" t="s">
        <v>17</v>
      </c>
      <c r="C5" s="9" t="s">
        <v>25</v>
      </c>
      <c r="D5" s="9" t="s">
        <v>26</v>
      </c>
      <c r="E5" s="9">
        <v>3333.76535621928</v>
      </c>
    </row>
    <row r="6" ht="15.75" customHeight="1">
      <c r="A6" s="9">
        <v>1969.0</v>
      </c>
      <c r="B6" s="9" t="s">
        <v>17</v>
      </c>
      <c r="C6" s="9" t="s">
        <v>27</v>
      </c>
      <c r="D6" s="9" t="s">
        <v>28</v>
      </c>
      <c r="E6" s="9">
        <v>5347.78407225182</v>
      </c>
    </row>
    <row r="7" ht="15.75" customHeight="1">
      <c r="A7" s="9">
        <v>1969.0</v>
      </c>
      <c r="B7" s="9" t="s">
        <v>17</v>
      </c>
      <c r="C7" s="9" t="s">
        <v>29</v>
      </c>
      <c r="D7" s="9" t="s">
        <v>30</v>
      </c>
      <c r="E7" s="9">
        <v>2777.65108056541</v>
      </c>
    </row>
    <row r="8" ht="15.75" customHeight="1">
      <c r="A8" s="9">
        <v>1969.0</v>
      </c>
      <c r="B8" s="9" t="s">
        <v>17</v>
      </c>
      <c r="C8" s="9" t="s">
        <v>31</v>
      </c>
      <c r="D8" s="9" t="s">
        <v>32</v>
      </c>
      <c r="E8" s="9">
        <v>4435.37902964333</v>
      </c>
    </row>
    <row r="9" ht="15.75" customHeight="1">
      <c r="A9" s="9">
        <v>1969.0</v>
      </c>
      <c r="B9" s="9" t="s">
        <v>17</v>
      </c>
      <c r="C9" s="9" t="s">
        <v>33</v>
      </c>
      <c r="D9" s="9" t="s">
        <v>34</v>
      </c>
      <c r="E9" s="9">
        <v>6980.89917797887</v>
      </c>
    </row>
    <row r="10" ht="15.75" customHeight="1">
      <c r="A10" s="9">
        <v>1970.0</v>
      </c>
      <c r="B10" s="9" t="s">
        <v>35</v>
      </c>
      <c r="C10" s="9" t="s">
        <v>18</v>
      </c>
      <c r="D10" s="9" t="s">
        <v>19</v>
      </c>
      <c r="E10" s="9">
        <v>4552.25558836437</v>
      </c>
    </row>
    <row r="11" ht="15.75" customHeight="1">
      <c r="A11" s="9">
        <v>1970.0</v>
      </c>
      <c r="B11" s="9" t="s">
        <v>35</v>
      </c>
      <c r="C11" s="9" t="s">
        <v>21</v>
      </c>
      <c r="D11" s="9" t="s">
        <v>22</v>
      </c>
      <c r="E11" s="9">
        <v>3754.57439771802</v>
      </c>
    </row>
    <row r="12" ht="15.75" customHeight="1">
      <c r="A12" s="9">
        <v>1970.0</v>
      </c>
      <c r="B12" s="9" t="s">
        <v>35</v>
      </c>
      <c r="C12" s="9" t="s">
        <v>23</v>
      </c>
      <c r="D12" s="9" t="s">
        <v>24</v>
      </c>
      <c r="E12" s="9">
        <v>14570.1008693714</v>
      </c>
    </row>
    <row r="13" ht="15.75" customHeight="1">
      <c r="A13" s="9">
        <v>1970.0</v>
      </c>
      <c r="B13" s="9" t="s">
        <v>35</v>
      </c>
      <c r="C13" s="9" t="s">
        <v>25</v>
      </c>
      <c r="D13" s="9" t="s">
        <v>26</v>
      </c>
      <c r="E13" s="9">
        <v>3352.033562489</v>
      </c>
    </row>
    <row r="14" ht="15.75" customHeight="1">
      <c r="A14" s="9">
        <v>1970.0</v>
      </c>
      <c r="B14" s="9" t="s">
        <v>35</v>
      </c>
      <c r="C14" s="9" t="s">
        <v>27</v>
      </c>
      <c r="D14" s="9" t="s">
        <v>28</v>
      </c>
      <c r="E14" s="9">
        <v>5524.27238582021</v>
      </c>
    </row>
    <row r="15" ht="15.75" customHeight="1">
      <c r="A15" s="9">
        <v>1970.0</v>
      </c>
      <c r="B15" s="9" t="s">
        <v>35</v>
      </c>
      <c r="C15" s="9" t="s">
        <v>29</v>
      </c>
      <c r="D15" s="9" t="s">
        <v>30</v>
      </c>
      <c r="E15" s="9">
        <v>2876.24655231448</v>
      </c>
    </row>
    <row r="16" ht="15.75" customHeight="1">
      <c r="A16" s="9">
        <v>1970.0</v>
      </c>
      <c r="B16" s="9" t="s">
        <v>35</v>
      </c>
      <c r="C16" s="9" t="s">
        <v>31</v>
      </c>
      <c r="D16" s="9" t="s">
        <v>32</v>
      </c>
      <c r="E16" s="9">
        <v>4704.31756122819</v>
      </c>
    </row>
    <row r="17" ht="15.75" customHeight="1">
      <c r="A17" s="9">
        <v>1970.0</v>
      </c>
      <c r="B17" s="9" t="s">
        <v>35</v>
      </c>
      <c r="C17" s="9" t="s">
        <v>33</v>
      </c>
      <c r="D17" s="9" t="s">
        <v>34</v>
      </c>
      <c r="E17" s="9">
        <v>7084.18147848151</v>
      </c>
    </row>
    <row r="18" ht="15.75" customHeight="1">
      <c r="A18" s="9">
        <v>1971.0</v>
      </c>
      <c r="B18" s="9" t="s">
        <v>36</v>
      </c>
      <c r="C18" s="9" t="s">
        <v>18</v>
      </c>
      <c r="D18" s="9" t="s">
        <v>19</v>
      </c>
      <c r="E18" s="9">
        <v>4901.24595451209</v>
      </c>
    </row>
    <row r="19" ht="15.75" customHeight="1">
      <c r="A19" s="9">
        <v>1971.0</v>
      </c>
      <c r="B19" s="9" t="s">
        <v>36</v>
      </c>
      <c r="C19" s="9" t="s">
        <v>21</v>
      </c>
      <c r="D19" s="9" t="s">
        <v>22</v>
      </c>
      <c r="E19" s="9">
        <v>3906.14275245872</v>
      </c>
    </row>
    <row r="20" ht="15.75" customHeight="1">
      <c r="A20" s="9">
        <v>1971.0</v>
      </c>
      <c r="B20" s="9" t="s">
        <v>36</v>
      </c>
      <c r="C20" s="9" t="s">
        <v>23</v>
      </c>
      <c r="D20" s="9" t="s">
        <v>24</v>
      </c>
      <c r="E20" s="9">
        <v>14345.6238088601</v>
      </c>
    </row>
    <row r="21" ht="15.75" customHeight="1">
      <c r="A21" s="9">
        <v>1971.0</v>
      </c>
      <c r="B21" s="9" t="s">
        <v>36</v>
      </c>
      <c r="C21" s="9" t="s">
        <v>25</v>
      </c>
      <c r="D21" s="9" t="s">
        <v>26</v>
      </c>
      <c r="E21" s="9">
        <v>3410.49253778528</v>
      </c>
    </row>
    <row r="22" ht="15.75" customHeight="1">
      <c r="A22" s="9">
        <v>1971.0</v>
      </c>
      <c r="B22" s="9" t="s">
        <v>36</v>
      </c>
      <c r="C22" s="9" t="s">
        <v>27</v>
      </c>
      <c r="D22" s="9" t="s">
        <v>28</v>
      </c>
      <c r="E22" s="9">
        <v>5561.1818705781</v>
      </c>
    </row>
    <row r="23" ht="15.75" customHeight="1">
      <c r="A23" s="9">
        <v>1971.0</v>
      </c>
      <c r="B23" s="9" t="s">
        <v>36</v>
      </c>
      <c r="C23" s="9" t="s">
        <v>29</v>
      </c>
      <c r="D23" s="9" t="s">
        <v>30</v>
      </c>
      <c r="E23" s="9">
        <v>2975.12621020934</v>
      </c>
    </row>
    <row r="24" ht="15.75" customHeight="1">
      <c r="A24" s="9">
        <v>1971.0</v>
      </c>
      <c r="B24" s="9" t="s">
        <v>36</v>
      </c>
      <c r="C24" s="9" t="s">
        <v>31</v>
      </c>
      <c r="D24" s="9" t="s">
        <v>32</v>
      </c>
      <c r="E24" s="9">
        <v>5108.40338585586</v>
      </c>
    </row>
    <row r="25" ht="15.75" customHeight="1">
      <c r="A25" s="9">
        <v>1971.0</v>
      </c>
      <c r="B25" s="9" t="s">
        <v>36</v>
      </c>
      <c r="C25" s="9" t="s">
        <v>33</v>
      </c>
      <c r="D25" s="9" t="s">
        <v>34</v>
      </c>
      <c r="E25" s="9">
        <v>7368.07758010525</v>
      </c>
    </row>
    <row r="26" ht="15.75" customHeight="1">
      <c r="A26" s="9">
        <v>1972.0</v>
      </c>
      <c r="B26" s="9" t="s">
        <v>37</v>
      </c>
      <c r="C26" s="9" t="s">
        <v>18</v>
      </c>
      <c r="D26" s="9" t="s">
        <v>19</v>
      </c>
      <c r="E26" s="9">
        <v>4773.97747305416</v>
      </c>
    </row>
    <row r="27" ht="15.75" customHeight="1">
      <c r="A27" s="9">
        <v>1972.0</v>
      </c>
      <c r="B27" s="9" t="s">
        <v>37</v>
      </c>
      <c r="C27" s="9" t="s">
        <v>21</v>
      </c>
      <c r="D27" s="9" t="s">
        <v>22</v>
      </c>
      <c r="E27" s="9">
        <v>4121.0624525547</v>
      </c>
    </row>
    <row r="28" ht="15.75" customHeight="1">
      <c r="A28" s="9">
        <v>1972.0</v>
      </c>
      <c r="B28" s="9" t="s">
        <v>37</v>
      </c>
      <c r="C28" s="9" t="s">
        <v>23</v>
      </c>
      <c r="D28" s="9" t="s">
        <v>24</v>
      </c>
      <c r="E28" s="9">
        <v>14107.1903490632</v>
      </c>
    </row>
    <row r="29" ht="15.75" customHeight="1">
      <c r="A29" s="9">
        <v>1972.0</v>
      </c>
      <c r="B29" s="9" t="s">
        <v>37</v>
      </c>
      <c r="C29" s="9" t="s">
        <v>25</v>
      </c>
      <c r="D29" s="9" t="s">
        <v>26</v>
      </c>
      <c r="E29" s="9">
        <v>3433.41079446942</v>
      </c>
    </row>
    <row r="30" ht="15.75" customHeight="1">
      <c r="A30" s="9">
        <v>1972.0</v>
      </c>
      <c r="B30" s="9" t="s">
        <v>37</v>
      </c>
      <c r="C30" s="9" t="s">
        <v>27</v>
      </c>
      <c r="D30" s="9" t="s">
        <v>28</v>
      </c>
      <c r="E30" s="9">
        <v>5841.22234055225</v>
      </c>
    </row>
    <row r="31" ht="15.75" customHeight="1">
      <c r="A31" s="9">
        <v>1972.0</v>
      </c>
      <c r="B31" s="9" t="s">
        <v>37</v>
      </c>
      <c r="C31" s="9" t="s">
        <v>29</v>
      </c>
      <c r="D31" s="9" t="s">
        <v>30</v>
      </c>
      <c r="E31" s="9">
        <v>3130.39018160353</v>
      </c>
    </row>
    <row r="32" ht="15.75" customHeight="1">
      <c r="A32" s="9">
        <v>1972.0</v>
      </c>
      <c r="B32" s="9" t="s">
        <v>37</v>
      </c>
      <c r="C32" s="9" t="s">
        <v>31</v>
      </c>
      <c r="D32" s="9" t="s">
        <v>32</v>
      </c>
      <c r="E32" s="9">
        <v>5587.88625565948</v>
      </c>
    </row>
    <row r="33" ht="15.75" customHeight="1">
      <c r="A33" s="9">
        <v>1972.0</v>
      </c>
      <c r="B33" s="9" t="s">
        <v>37</v>
      </c>
      <c r="C33" s="9" t="s">
        <v>33</v>
      </c>
      <c r="D33" s="9" t="s">
        <v>34</v>
      </c>
      <c r="E33" s="9">
        <v>7368.50576960672</v>
      </c>
    </row>
    <row r="34" ht="15.75" customHeight="1">
      <c r="A34" s="9">
        <v>1973.0</v>
      </c>
      <c r="B34" s="9" t="s">
        <v>38</v>
      </c>
      <c r="C34" s="9" t="s">
        <v>18</v>
      </c>
      <c r="D34" s="9" t="s">
        <v>19</v>
      </c>
      <c r="E34" s="9">
        <v>4462.26686687839</v>
      </c>
    </row>
    <row r="35" ht="15.75" customHeight="1">
      <c r="A35" s="9">
        <v>1973.0</v>
      </c>
      <c r="B35" s="9" t="s">
        <v>38</v>
      </c>
      <c r="C35" s="9" t="s">
        <v>21</v>
      </c>
      <c r="D35" s="9" t="s">
        <v>22</v>
      </c>
      <c r="E35" s="9">
        <v>4331.05284566329</v>
      </c>
    </row>
    <row r="36" ht="15.75" customHeight="1">
      <c r="A36" s="9">
        <v>1973.0</v>
      </c>
      <c r="B36" s="9" t="s">
        <v>38</v>
      </c>
      <c r="C36" s="9" t="s">
        <v>23</v>
      </c>
      <c r="D36" s="9" t="s">
        <v>24</v>
      </c>
      <c r="E36" s="9">
        <v>14678.2385908052</v>
      </c>
    </row>
    <row r="37" ht="15.75" customHeight="1">
      <c r="A37" s="9">
        <v>1973.0</v>
      </c>
      <c r="B37" s="9" t="s">
        <v>38</v>
      </c>
      <c r="C37" s="9" t="s">
        <v>25</v>
      </c>
      <c r="D37" s="9" t="s">
        <v>26</v>
      </c>
      <c r="E37" s="9">
        <v>3550.58850606913</v>
      </c>
    </row>
    <row r="38" ht="15.75" customHeight="1">
      <c r="A38" s="9">
        <v>1973.0</v>
      </c>
      <c r="B38" s="9" t="s">
        <v>38</v>
      </c>
      <c r="C38" s="9" t="s">
        <v>27</v>
      </c>
      <c r="D38" s="9" t="s">
        <v>28</v>
      </c>
      <c r="E38" s="9">
        <v>6117.58915336606</v>
      </c>
    </row>
    <row r="39" ht="15.75" customHeight="1">
      <c r="A39" s="9">
        <v>1973.0</v>
      </c>
      <c r="B39" s="9" t="s">
        <v>38</v>
      </c>
      <c r="C39" s="9" t="s">
        <v>29</v>
      </c>
      <c r="D39" s="9" t="s">
        <v>30</v>
      </c>
      <c r="E39" s="9">
        <v>3267.12103065848</v>
      </c>
    </row>
    <row r="40" ht="15.75" customHeight="1">
      <c r="A40" s="9">
        <v>1973.0</v>
      </c>
      <c r="B40" s="9" t="s">
        <v>38</v>
      </c>
      <c r="C40" s="9" t="s">
        <v>31</v>
      </c>
      <c r="D40" s="9" t="s">
        <v>32</v>
      </c>
      <c r="E40" s="9">
        <v>6219.51401630693</v>
      </c>
    </row>
    <row r="41" ht="15.75" customHeight="1">
      <c r="A41" s="9">
        <v>1973.0</v>
      </c>
      <c r="B41" s="9" t="s">
        <v>38</v>
      </c>
      <c r="C41" s="9" t="s">
        <v>33</v>
      </c>
      <c r="D41" s="9" t="s">
        <v>34</v>
      </c>
      <c r="E41" s="9">
        <v>7453.75355684331</v>
      </c>
    </row>
    <row r="42" ht="15.75" customHeight="1">
      <c r="A42" s="9">
        <v>1974.0</v>
      </c>
      <c r="B42" s="9" t="s">
        <v>39</v>
      </c>
      <c r="C42" s="9" t="s">
        <v>18</v>
      </c>
      <c r="D42" s="9" t="s">
        <v>19</v>
      </c>
      <c r="E42" s="9">
        <v>4497.1725663308</v>
      </c>
    </row>
    <row r="43" ht="15.75" customHeight="1">
      <c r="A43" s="9">
        <v>1974.0</v>
      </c>
      <c r="B43" s="9" t="s">
        <v>39</v>
      </c>
      <c r="C43" s="9" t="s">
        <v>21</v>
      </c>
      <c r="D43" s="9" t="s">
        <v>22</v>
      </c>
      <c r="E43" s="9">
        <v>4459.90005359189</v>
      </c>
    </row>
    <row r="44" ht="15.75" customHeight="1">
      <c r="A44" s="9">
        <v>1974.0</v>
      </c>
      <c r="B44" s="9" t="s">
        <v>39</v>
      </c>
      <c r="C44" s="9" t="s">
        <v>23</v>
      </c>
      <c r="D44" s="9" t="s">
        <v>24</v>
      </c>
      <c r="E44" s="9">
        <v>14557.3856803098</v>
      </c>
    </row>
    <row r="45" ht="15.75" customHeight="1">
      <c r="A45" s="9">
        <v>1974.0</v>
      </c>
      <c r="B45" s="9" t="s">
        <v>39</v>
      </c>
      <c r="C45" s="9" t="s">
        <v>25</v>
      </c>
      <c r="D45" s="9" t="s">
        <v>26</v>
      </c>
      <c r="E45" s="9">
        <v>3780.11103263929</v>
      </c>
    </row>
    <row r="46" ht="15.75" customHeight="1">
      <c r="A46" s="9">
        <v>1974.0</v>
      </c>
      <c r="B46" s="9" t="s">
        <v>39</v>
      </c>
      <c r="C46" s="9" t="s">
        <v>27</v>
      </c>
      <c r="D46" s="9" t="s">
        <v>28</v>
      </c>
      <c r="E46" s="9">
        <v>6287.63486339258</v>
      </c>
    </row>
    <row r="47" ht="15.75" customHeight="1">
      <c r="A47" s="9">
        <v>1974.0</v>
      </c>
      <c r="B47" s="9" t="s">
        <v>39</v>
      </c>
      <c r="C47" s="9" t="s">
        <v>29</v>
      </c>
      <c r="D47" s="9" t="s">
        <v>30</v>
      </c>
      <c r="E47" s="9">
        <v>3379.41885299845</v>
      </c>
    </row>
    <row r="48" ht="15.75" customHeight="1">
      <c r="A48" s="9">
        <v>1974.0</v>
      </c>
      <c r="B48" s="9" t="s">
        <v>39</v>
      </c>
      <c r="C48" s="9" t="s">
        <v>31</v>
      </c>
      <c r="D48" s="9" t="s">
        <v>32</v>
      </c>
      <c r="E48" s="9">
        <v>6623.41550847593</v>
      </c>
    </row>
    <row r="49" ht="15.75" customHeight="1">
      <c r="A49" s="9">
        <v>1974.0</v>
      </c>
      <c r="B49" s="9" t="s">
        <v>39</v>
      </c>
      <c r="C49" s="9" t="s">
        <v>33</v>
      </c>
      <c r="D49" s="9" t="s">
        <v>34</v>
      </c>
      <c r="E49" s="9">
        <v>7740.85592849079</v>
      </c>
    </row>
    <row r="50" ht="15.75" customHeight="1">
      <c r="A50" s="9">
        <v>1975.0</v>
      </c>
      <c r="B50" s="9" t="s">
        <v>40</v>
      </c>
      <c r="C50" s="9" t="s">
        <v>18</v>
      </c>
      <c r="D50" s="9" t="s">
        <v>19</v>
      </c>
      <c r="E50" s="9">
        <v>3856.03583894317</v>
      </c>
    </row>
    <row r="51" ht="15.75" customHeight="1">
      <c r="A51" s="9">
        <v>1975.0</v>
      </c>
      <c r="B51" s="9" t="s">
        <v>40</v>
      </c>
      <c r="C51" s="9" t="s">
        <v>21</v>
      </c>
      <c r="D51" s="9" t="s">
        <v>22</v>
      </c>
      <c r="E51" s="9">
        <v>4440.60859023171</v>
      </c>
    </row>
    <row r="52" ht="15.75" customHeight="1">
      <c r="A52" s="9">
        <v>1975.0</v>
      </c>
      <c r="B52" s="9" t="s">
        <v>40</v>
      </c>
      <c r="C52" s="9" t="s">
        <v>23</v>
      </c>
      <c r="D52" s="9" t="s">
        <v>24</v>
      </c>
      <c r="E52" s="9">
        <v>14555.9045644328</v>
      </c>
    </row>
    <row r="53" ht="15.75" customHeight="1">
      <c r="A53" s="9">
        <v>1975.0</v>
      </c>
      <c r="B53" s="9" t="s">
        <v>40</v>
      </c>
      <c r="C53" s="9" t="s">
        <v>25</v>
      </c>
      <c r="D53" s="9" t="s">
        <v>26</v>
      </c>
      <c r="E53" s="9">
        <v>3838.4798532875</v>
      </c>
    </row>
    <row r="54" ht="15.75" customHeight="1">
      <c r="A54" s="9">
        <v>1975.0</v>
      </c>
      <c r="B54" s="9" t="s">
        <v>40</v>
      </c>
      <c r="C54" s="9" t="s">
        <v>27</v>
      </c>
      <c r="D54" s="9" t="s">
        <v>28</v>
      </c>
      <c r="E54" s="9">
        <v>6465.76905274415</v>
      </c>
    </row>
    <row r="55" ht="15.75" customHeight="1">
      <c r="A55" s="9">
        <v>1975.0</v>
      </c>
      <c r="B55" s="9" t="s">
        <v>40</v>
      </c>
      <c r="C55" s="9" t="s">
        <v>29</v>
      </c>
      <c r="D55" s="9" t="s">
        <v>30</v>
      </c>
      <c r="E55" s="9">
        <v>3382.19026869494</v>
      </c>
    </row>
    <row r="56" ht="15.75" customHeight="1">
      <c r="A56" s="9">
        <v>1975.0</v>
      </c>
      <c r="B56" s="9" t="s">
        <v>40</v>
      </c>
      <c r="C56" s="9" t="s">
        <v>31</v>
      </c>
      <c r="D56" s="9" t="s">
        <v>32</v>
      </c>
      <c r="E56" s="9">
        <v>6805.29828755336</v>
      </c>
    </row>
    <row r="57" ht="15.75" customHeight="1">
      <c r="A57" s="9">
        <v>1975.0</v>
      </c>
      <c r="B57" s="9" t="s">
        <v>40</v>
      </c>
      <c r="C57" s="9" t="s">
        <v>33</v>
      </c>
      <c r="D57" s="9" t="s">
        <v>34</v>
      </c>
      <c r="E57" s="9">
        <v>7617.94315128736</v>
      </c>
    </row>
    <row r="58" ht="15.75" customHeight="1">
      <c r="A58" s="9">
        <v>1976.0</v>
      </c>
      <c r="B58" s="9" t="s">
        <v>41</v>
      </c>
      <c r="C58" s="9" t="s">
        <v>18</v>
      </c>
      <c r="D58" s="9" t="s">
        <v>19</v>
      </c>
      <c r="E58" s="9">
        <v>3942.56661737105</v>
      </c>
    </row>
    <row r="59" ht="15.75" customHeight="1">
      <c r="A59" s="9">
        <v>1976.0</v>
      </c>
      <c r="B59" s="9" t="s">
        <v>41</v>
      </c>
      <c r="C59" s="9" t="s">
        <v>21</v>
      </c>
      <c r="D59" s="9" t="s">
        <v>22</v>
      </c>
      <c r="E59" s="9">
        <v>4566.79781364226</v>
      </c>
    </row>
    <row r="60" ht="15.75" customHeight="1">
      <c r="A60" s="9">
        <v>1976.0</v>
      </c>
      <c r="B60" s="9" t="s">
        <v>41</v>
      </c>
      <c r="C60" s="9" t="s">
        <v>23</v>
      </c>
      <c r="D60" s="9" t="s">
        <v>24</v>
      </c>
      <c r="E60" s="9">
        <v>15238.5929911534</v>
      </c>
    </row>
    <row r="61" ht="15.75" customHeight="1">
      <c r="A61" s="9">
        <v>1976.0</v>
      </c>
      <c r="B61" s="9" t="s">
        <v>41</v>
      </c>
      <c r="C61" s="9" t="s">
        <v>25</v>
      </c>
      <c r="D61" s="9" t="s">
        <v>26</v>
      </c>
      <c r="E61" s="9">
        <v>3792.28432514862</v>
      </c>
    </row>
    <row r="62" ht="15.75" customHeight="1">
      <c r="A62" s="9">
        <v>1976.0</v>
      </c>
      <c r="B62" s="9" t="s">
        <v>41</v>
      </c>
      <c r="C62" s="9" t="s">
        <v>27</v>
      </c>
      <c r="D62" s="9" t="s">
        <v>28</v>
      </c>
      <c r="E62" s="9">
        <v>6571.2311203849</v>
      </c>
    </row>
    <row r="63" ht="15.75" customHeight="1">
      <c r="A63" s="9">
        <v>1976.0</v>
      </c>
      <c r="B63" s="9" t="s">
        <v>41</v>
      </c>
      <c r="C63" s="9" t="s">
        <v>29</v>
      </c>
      <c r="D63" s="9" t="s">
        <v>30</v>
      </c>
      <c r="E63" s="9">
        <v>3464.00952707735</v>
      </c>
    </row>
    <row r="64" ht="15.75" customHeight="1">
      <c r="A64" s="9">
        <v>1976.0</v>
      </c>
      <c r="B64" s="9" t="s">
        <v>41</v>
      </c>
      <c r="C64" s="9" t="s">
        <v>31</v>
      </c>
      <c r="D64" s="9" t="s">
        <v>32</v>
      </c>
      <c r="E64" s="9">
        <v>7296.34748425015</v>
      </c>
    </row>
    <row r="65" ht="15.75" customHeight="1">
      <c r="A65" s="9">
        <v>1976.0</v>
      </c>
      <c r="B65" s="9" t="s">
        <v>41</v>
      </c>
      <c r="C65" s="9" t="s">
        <v>33</v>
      </c>
      <c r="D65" s="9" t="s">
        <v>34</v>
      </c>
      <c r="E65" s="9">
        <v>7350.8285666498</v>
      </c>
    </row>
    <row r="66" ht="15.75" customHeight="1">
      <c r="A66" s="9">
        <v>1977.0</v>
      </c>
      <c r="B66" s="9" t="s">
        <v>42</v>
      </c>
      <c r="C66" s="9" t="s">
        <v>18</v>
      </c>
      <c r="D66" s="9" t="s">
        <v>19</v>
      </c>
      <c r="E66" s="9">
        <v>4288.21906171492</v>
      </c>
    </row>
    <row r="67" ht="15.75" customHeight="1">
      <c r="A67" s="9">
        <v>1977.0</v>
      </c>
      <c r="B67" s="9" t="s">
        <v>42</v>
      </c>
      <c r="C67" s="9" t="s">
        <v>21</v>
      </c>
      <c r="D67" s="9" t="s">
        <v>22</v>
      </c>
      <c r="E67" s="9">
        <v>4845.05750896201</v>
      </c>
    </row>
    <row r="68" ht="15.75" customHeight="1">
      <c r="A68" s="9">
        <v>1977.0</v>
      </c>
      <c r="B68" s="9" t="s">
        <v>42</v>
      </c>
      <c r="C68" s="9" t="s">
        <v>23</v>
      </c>
      <c r="D68" s="9" t="s">
        <v>24</v>
      </c>
      <c r="E68" s="9">
        <v>15739.380394405</v>
      </c>
    </row>
    <row r="69" ht="15.75" customHeight="1">
      <c r="A69" s="9">
        <v>1977.0</v>
      </c>
      <c r="B69" s="9" t="s">
        <v>42</v>
      </c>
      <c r="C69" s="9" t="s">
        <v>25</v>
      </c>
      <c r="D69" s="9" t="s">
        <v>26</v>
      </c>
      <c r="E69" s="9">
        <v>3707.27280107141</v>
      </c>
    </row>
    <row r="70" ht="15.75" customHeight="1">
      <c r="A70" s="9">
        <v>1977.0</v>
      </c>
      <c r="B70" s="9" t="s">
        <v>42</v>
      </c>
      <c r="C70" s="9" t="s">
        <v>27</v>
      </c>
      <c r="D70" s="9" t="s">
        <v>28</v>
      </c>
      <c r="E70" s="9">
        <v>6618.13903940076</v>
      </c>
    </row>
    <row r="71" ht="15.75" customHeight="1">
      <c r="A71" s="9">
        <v>1977.0</v>
      </c>
      <c r="B71" s="9" t="s">
        <v>42</v>
      </c>
      <c r="C71" s="9" t="s">
        <v>29</v>
      </c>
      <c r="D71" s="9" t="s">
        <v>30</v>
      </c>
      <c r="E71" s="9">
        <v>3528.28003765725</v>
      </c>
    </row>
    <row r="72" ht="15.75" customHeight="1">
      <c r="A72" s="9">
        <v>1977.0</v>
      </c>
      <c r="B72" s="9" t="s">
        <v>42</v>
      </c>
      <c r="C72" s="9" t="s">
        <v>31</v>
      </c>
      <c r="D72" s="9" t="s">
        <v>32</v>
      </c>
      <c r="E72" s="9">
        <v>7453.59017220592</v>
      </c>
    </row>
    <row r="73" ht="15.75" customHeight="1">
      <c r="A73" s="9">
        <v>1977.0</v>
      </c>
      <c r="B73" s="9" t="s">
        <v>42</v>
      </c>
      <c r="C73" s="9" t="s">
        <v>33</v>
      </c>
      <c r="D73" s="9" t="s">
        <v>34</v>
      </c>
      <c r="E73" s="9">
        <v>7743.58231487359</v>
      </c>
    </row>
    <row r="74" ht="15.75" customHeight="1">
      <c r="A74" s="9">
        <v>1978.0</v>
      </c>
      <c r="B74" s="9" t="s">
        <v>43</v>
      </c>
      <c r="C74" s="9" t="s">
        <v>18</v>
      </c>
      <c r="D74" s="9" t="s">
        <v>19</v>
      </c>
      <c r="E74" s="9">
        <v>4549.16215576722</v>
      </c>
    </row>
    <row r="75" ht="15.75" customHeight="1">
      <c r="A75" s="9">
        <v>1978.0</v>
      </c>
      <c r="B75" s="9" t="s">
        <v>43</v>
      </c>
      <c r="C75" s="9" t="s">
        <v>21</v>
      </c>
      <c r="D75" s="9" t="s">
        <v>22</v>
      </c>
      <c r="E75" s="9">
        <v>5013.85786251217</v>
      </c>
    </row>
    <row r="76" ht="15.75" customHeight="1">
      <c r="A76" s="9">
        <v>1978.0</v>
      </c>
      <c r="B76" s="9" t="s">
        <v>43</v>
      </c>
      <c r="C76" s="9" t="s">
        <v>23</v>
      </c>
      <c r="D76" s="9" t="s">
        <v>24</v>
      </c>
      <c r="E76" s="9">
        <v>15659.8125661779</v>
      </c>
    </row>
    <row r="77" ht="15.75" customHeight="1">
      <c r="A77" s="9">
        <v>1978.0</v>
      </c>
      <c r="B77" s="9" t="s">
        <v>43</v>
      </c>
      <c r="C77" s="9" t="s">
        <v>25</v>
      </c>
      <c r="D77" s="9" t="s">
        <v>26</v>
      </c>
      <c r="E77" s="9">
        <v>3517.33406816691</v>
      </c>
    </row>
    <row r="78" ht="15.75" customHeight="1">
      <c r="A78" s="9">
        <v>1978.0</v>
      </c>
      <c r="B78" s="9" t="s">
        <v>43</v>
      </c>
      <c r="C78" s="9" t="s">
        <v>27</v>
      </c>
      <c r="D78" s="9" t="s">
        <v>28</v>
      </c>
      <c r="E78" s="9">
        <v>7029.24077076204</v>
      </c>
    </row>
    <row r="79" ht="15.75" customHeight="1">
      <c r="A79" s="9">
        <v>1978.0</v>
      </c>
      <c r="B79" s="9" t="s">
        <v>43</v>
      </c>
      <c r="C79" s="9" t="s">
        <v>29</v>
      </c>
      <c r="D79" s="9" t="s">
        <v>30</v>
      </c>
      <c r="E79" s="9">
        <v>3742.4809206233</v>
      </c>
    </row>
    <row r="80" ht="15.75" customHeight="1">
      <c r="A80" s="9">
        <v>1978.0</v>
      </c>
      <c r="B80" s="9" t="s">
        <v>43</v>
      </c>
      <c r="C80" s="9" t="s">
        <v>31</v>
      </c>
      <c r="D80" s="9" t="s">
        <v>32</v>
      </c>
      <c r="E80" s="9">
        <v>7514.28926301439</v>
      </c>
    </row>
    <row r="81" ht="15.75" customHeight="1">
      <c r="A81" s="9">
        <v>1978.0</v>
      </c>
      <c r="B81" s="9" t="s">
        <v>43</v>
      </c>
      <c r="C81" s="9" t="s">
        <v>33</v>
      </c>
      <c r="D81" s="9" t="s">
        <v>34</v>
      </c>
      <c r="E81" s="9">
        <v>7285.43955621042</v>
      </c>
    </row>
    <row r="82" ht="15.75" customHeight="1">
      <c r="A82" s="9">
        <v>1979.0</v>
      </c>
      <c r="B82" s="9" t="s">
        <v>44</v>
      </c>
      <c r="C82" s="9" t="s">
        <v>18</v>
      </c>
      <c r="D82" s="9" t="s">
        <v>19</v>
      </c>
      <c r="E82" s="9">
        <v>4859.5059931411</v>
      </c>
    </row>
    <row r="83" ht="15.75" customHeight="1">
      <c r="A83" s="9">
        <v>1979.0</v>
      </c>
      <c r="B83" s="9" t="s">
        <v>44</v>
      </c>
      <c r="C83" s="9" t="s">
        <v>21</v>
      </c>
      <c r="D83" s="9" t="s">
        <v>22</v>
      </c>
      <c r="E83" s="9">
        <v>5122.37026692554</v>
      </c>
    </row>
    <row r="84" ht="15.75" customHeight="1">
      <c r="A84" s="9">
        <v>1979.0</v>
      </c>
      <c r="B84" s="9" t="s">
        <v>44</v>
      </c>
      <c r="C84" s="9" t="s">
        <v>23</v>
      </c>
      <c r="D84" s="9" t="s">
        <v>24</v>
      </c>
      <c r="E84" s="9">
        <v>15345.2157992074</v>
      </c>
    </row>
    <row r="85" ht="15.75" customHeight="1">
      <c r="A85" s="9">
        <v>1979.0</v>
      </c>
      <c r="B85" s="9" t="s">
        <v>44</v>
      </c>
      <c r="C85" s="9" t="s">
        <v>25</v>
      </c>
      <c r="D85" s="9" t="s">
        <v>26</v>
      </c>
      <c r="E85" s="9">
        <v>3569.24025190125</v>
      </c>
    </row>
    <row r="86" ht="15.75" customHeight="1">
      <c r="A86" s="9">
        <v>1979.0</v>
      </c>
      <c r="B86" s="9" t="s">
        <v>44</v>
      </c>
      <c r="C86" s="9" t="s">
        <v>27</v>
      </c>
      <c r="D86" s="9" t="s">
        <v>28</v>
      </c>
      <c r="E86" s="9">
        <v>7520.98161093569</v>
      </c>
    </row>
    <row r="87" ht="15.75" customHeight="1">
      <c r="A87" s="9">
        <v>1979.0</v>
      </c>
      <c r="B87" s="9" t="s">
        <v>44</v>
      </c>
      <c r="C87" s="9" t="s">
        <v>29</v>
      </c>
      <c r="D87" s="9" t="s">
        <v>30</v>
      </c>
      <c r="E87" s="9">
        <v>3856.9647495291</v>
      </c>
    </row>
    <row r="88" ht="15.75" customHeight="1">
      <c r="A88" s="9">
        <v>1979.0</v>
      </c>
      <c r="B88" s="9" t="s">
        <v>44</v>
      </c>
      <c r="C88" s="9" t="s">
        <v>31</v>
      </c>
      <c r="D88" s="9" t="s">
        <v>32</v>
      </c>
      <c r="E88" s="9">
        <v>7835.0703131317</v>
      </c>
    </row>
    <row r="89" ht="15.75" customHeight="1">
      <c r="A89" s="9">
        <v>1979.0</v>
      </c>
      <c r="B89" s="9" t="s">
        <v>44</v>
      </c>
      <c r="C89" s="9" t="s">
        <v>33</v>
      </c>
      <c r="D89" s="9" t="s">
        <v>34</v>
      </c>
      <c r="E89" s="9">
        <v>7910.36662234598</v>
      </c>
    </row>
    <row r="90" ht="15.75" customHeight="1">
      <c r="A90" s="9">
        <v>1980.0</v>
      </c>
      <c r="B90" s="9" t="s">
        <v>45</v>
      </c>
      <c r="C90" s="9" t="s">
        <v>18</v>
      </c>
      <c r="D90" s="9" t="s">
        <v>19</v>
      </c>
      <c r="E90" s="9">
        <v>5172.03574880806</v>
      </c>
    </row>
    <row r="91" ht="15.75" customHeight="1">
      <c r="A91" s="9">
        <v>1980.0</v>
      </c>
      <c r="B91" s="9" t="s">
        <v>45</v>
      </c>
      <c r="C91" s="9" t="s">
        <v>21</v>
      </c>
      <c r="D91" s="9" t="s">
        <v>22</v>
      </c>
      <c r="E91" s="9">
        <v>5023.73599042692</v>
      </c>
    </row>
    <row r="92" ht="15.75" customHeight="1">
      <c r="A92" s="9">
        <v>1980.0</v>
      </c>
      <c r="B92" s="9" t="s">
        <v>45</v>
      </c>
      <c r="C92" s="9" t="s">
        <v>23</v>
      </c>
      <c r="D92" s="9" t="s">
        <v>24</v>
      </c>
      <c r="E92" s="9">
        <v>14269.3903614091</v>
      </c>
    </row>
    <row r="93" ht="15.75" customHeight="1">
      <c r="A93" s="9">
        <v>1980.0</v>
      </c>
      <c r="B93" s="9" t="s">
        <v>45</v>
      </c>
      <c r="C93" s="9" t="s">
        <v>25</v>
      </c>
      <c r="D93" s="9" t="s">
        <v>26</v>
      </c>
      <c r="E93" s="9">
        <v>3687.80073975241</v>
      </c>
    </row>
    <row r="94" ht="15.75" customHeight="1">
      <c r="A94" s="9">
        <v>1980.0</v>
      </c>
      <c r="B94" s="9" t="s">
        <v>45</v>
      </c>
      <c r="C94" s="9" t="s">
        <v>27</v>
      </c>
      <c r="D94" s="9" t="s">
        <v>28</v>
      </c>
      <c r="E94" s="9">
        <v>8016.88474447579</v>
      </c>
    </row>
    <row r="95" ht="15.75" customHeight="1">
      <c r="A95" s="9">
        <v>1980.0</v>
      </c>
      <c r="B95" s="9" t="s">
        <v>45</v>
      </c>
      <c r="C95" s="9" t="s">
        <v>29</v>
      </c>
      <c r="D95" s="9" t="s">
        <v>30</v>
      </c>
      <c r="E95" s="9">
        <v>3926.93266343848</v>
      </c>
    </row>
    <row r="96" ht="15.75" customHeight="1">
      <c r="A96" s="9">
        <v>1980.0</v>
      </c>
      <c r="B96" s="9" t="s">
        <v>45</v>
      </c>
      <c r="C96" s="9" t="s">
        <v>31</v>
      </c>
      <c r="D96" s="9" t="s">
        <v>32</v>
      </c>
      <c r="E96" s="9">
        <v>8349.48782019185</v>
      </c>
    </row>
    <row r="97" ht="15.75" customHeight="1">
      <c r="A97" s="9">
        <v>1980.0</v>
      </c>
      <c r="B97" s="9" t="s">
        <v>45</v>
      </c>
      <c r="C97" s="9" t="s">
        <v>33</v>
      </c>
      <c r="D97" s="9" t="s">
        <v>34</v>
      </c>
      <c r="E97" s="9">
        <v>7908.02261816432</v>
      </c>
    </row>
    <row r="98" ht="15.75" customHeight="1">
      <c r="A98" s="9">
        <v>1981.0</v>
      </c>
      <c r="B98" s="9" t="s">
        <v>46</v>
      </c>
      <c r="C98" s="9" t="s">
        <v>18</v>
      </c>
      <c r="D98" s="9" t="s">
        <v>19</v>
      </c>
      <c r="E98" s="9">
        <v>5432.1504956862</v>
      </c>
    </row>
    <row r="99" ht="15.75" customHeight="1">
      <c r="A99" s="9">
        <v>1981.0</v>
      </c>
      <c r="B99" s="9" t="s">
        <v>46</v>
      </c>
      <c r="C99" s="9" t="s">
        <v>21</v>
      </c>
      <c r="D99" s="9" t="s">
        <v>22</v>
      </c>
      <c r="E99" s="9">
        <v>4778.92270055992</v>
      </c>
    </row>
    <row r="100" ht="15.75" customHeight="1">
      <c r="A100" s="9">
        <v>1981.0</v>
      </c>
      <c r="B100" s="9" t="s">
        <v>46</v>
      </c>
      <c r="C100" s="9" t="s">
        <v>23</v>
      </c>
      <c r="D100" s="9" t="s">
        <v>24</v>
      </c>
      <c r="E100" s="9">
        <v>13839.0923979935</v>
      </c>
    </row>
    <row r="101" ht="15.75" customHeight="1">
      <c r="A101" s="9">
        <v>1981.0</v>
      </c>
      <c r="B101" s="9" t="s">
        <v>46</v>
      </c>
      <c r="C101" s="9" t="s">
        <v>25</v>
      </c>
      <c r="D101" s="9" t="s">
        <v>26</v>
      </c>
      <c r="E101" s="9">
        <v>3797.8003253604</v>
      </c>
    </row>
    <row r="102" ht="15.75" customHeight="1">
      <c r="A102" s="9">
        <v>1981.0</v>
      </c>
      <c r="B102" s="9" t="s">
        <v>46</v>
      </c>
      <c r="C102" s="9" t="s">
        <v>27</v>
      </c>
      <c r="D102" s="9" t="s">
        <v>28</v>
      </c>
      <c r="E102" s="9">
        <v>8494.01210071256</v>
      </c>
    </row>
    <row r="103" ht="15.75" customHeight="1">
      <c r="A103" s="9">
        <v>1981.0</v>
      </c>
      <c r="B103" s="9" t="s">
        <v>46</v>
      </c>
      <c r="C103" s="9" t="s">
        <v>29</v>
      </c>
      <c r="D103" s="9" t="s">
        <v>30</v>
      </c>
      <c r="E103" s="9">
        <v>3929.27187371062</v>
      </c>
    </row>
    <row r="104" ht="15.75" customHeight="1">
      <c r="A104" s="9">
        <v>1981.0</v>
      </c>
      <c r="B104" s="9" t="s">
        <v>46</v>
      </c>
      <c r="C104" s="9" t="s">
        <v>31</v>
      </c>
      <c r="D104" s="9" t="s">
        <v>32</v>
      </c>
      <c r="E104" s="9">
        <v>7796.85434394983</v>
      </c>
    </row>
    <row r="105" ht="15.75" customHeight="1">
      <c r="A105" s="9">
        <v>1981.0</v>
      </c>
      <c r="B105" s="9" t="s">
        <v>46</v>
      </c>
      <c r="C105" s="9" t="s">
        <v>33</v>
      </c>
      <c r="D105" s="9" t="s">
        <v>34</v>
      </c>
      <c r="E105" s="9">
        <v>7380.67498356137</v>
      </c>
    </row>
    <row r="106" ht="15.75" customHeight="1">
      <c r="A106" s="9">
        <v>1982.0</v>
      </c>
      <c r="B106" s="9" t="s">
        <v>47</v>
      </c>
      <c r="C106" s="9" t="s">
        <v>18</v>
      </c>
      <c r="D106" s="9" t="s">
        <v>19</v>
      </c>
      <c r="E106" s="9">
        <v>4767.19946935203</v>
      </c>
    </row>
    <row r="107" ht="15.75" customHeight="1">
      <c r="A107" s="9">
        <v>1982.0</v>
      </c>
      <c r="B107" s="9" t="s">
        <v>47</v>
      </c>
      <c r="C107" s="9" t="s">
        <v>21</v>
      </c>
      <c r="D107" s="9" t="s">
        <v>22</v>
      </c>
      <c r="E107" s="9">
        <v>4311.76084662656</v>
      </c>
    </row>
    <row r="108" ht="15.75" customHeight="1">
      <c r="A108" s="9">
        <v>1982.0</v>
      </c>
      <c r="B108" s="9" t="s">
        <v>47</v>
      </c>
      <c r="C108" s="9" t="s">
        <v>23</v>
      </c>
      <c r="D108" s="9" t="s">
        <v>24</v>
      </c>
      <c r="E108" s="9">
        <v>13197.3863790739</v>
      </c>
    </row>
    <row r="109" ht="15.75" customHeight="1">
      <c r="A109" s="9">
        <v>1982.0</v>
      </c>
      <c r="B109" s="9" t="s">
        <v>47</v>
      </c>
      <c r="C109" s="9" t="s">
        <v>25</v>
      </c>
      <c r="D109" s="9" t="s">
        <v>26</v>
      </c>
      <c r="E109" s="9">
        <v>3698.64676831604</v>
      </c>
    </row>
    <row r="110" ht="15.75" customHeight="1">
      <c r="A110" s="9">
        <v>1982.0</v>
      </c>
      <c r="B110" s="9" t="s">
        <v>47</v>
      </c>
      <c r="C110" s="9" t="s">
        <v>27</v>
      </c>
      <c r="D110" s="9" t="s">
        <v>28</v>
      </c>
      <c r="E110" s="9">
        <v>8253.44620942392</v>
      </c>
    </row>
    <row r="111" ht="15.75" customHeight="1">
      <c r="A111" s="9">
        <v>1982.0</v>
      </c>
      <c r="B111" s="9" t="s">
        <v>47</v>
      </c>
      <c r="C111" s="9" t="s">
        <v>29</v>
      </c>
      <c r="D111" s="9" t="s">
        <v>30</v>
      </c>
      <c r="E111" s="9">
        <v>3881.11437154446</v>
      </c>
    </row>
    <row r="112" ht="15.75" customHeight="1">
      <c r="A112" s="9">
        <v>1982.0</v>
      </c>
      <c r="B112" s="9" t="s">
        <v>47</v>
      </c>
      <c r="C112" s="9" t="s">
        <v>31</v>
      </c>
      <c r="D112" s="9" t="s">
        <v>32</v>
      </c>
      <c r="E112" s="9">
        <v>7660.57857291715</v>
      </c>
    </row>
    <row r="113" ht="15.75" customHeight="1">
      <c r="A113" s="9">
        <v>1982.0</v>
      </c>
      <c r="B113" s="9" t="s">
        <v>47</v>
      </c>
      <c r="C113" s="9" t="s">
        <v>33</v>
      </c>
      <c r="D113" s="9" t="s">
        <v>34</v>
      </c>
      <c r="E113" s="9">
        <v>7210.34702077923</v>
      </c>
    </row>
    <row r="114" ht="15.75" customHeight="1">
      <c r="A114" s="9">
        <v>1983.0</v>
      </c>
      <c r="B114" s="9" t="s">
        <v>48</v>
      </c>
      <c r="C114" s="9" t="s">
        <v>18</v>
      </c>
      <c r="D114" s="9" t="s">
        <v>19</v>
      </c>
      <c r="E114" s="9">
        <v>4465.62929279784</v>
      </c>
    </row>
    <row r="115" ht="15.75" customHeight="1">
      <c r="A115" s="9">
        <v>1983.0</v>
      </c>
      <c r="B115" s="9" t="s">
        <v>48</v>
      </c>
      <c r="C115" s="9" t="s">
        <v>21</v>
      </c>
      <c r="D115" s="9" t="s">
        <v>22</v>
      </c>
      <c r="E115" s="9">
        <v>4316.04670198147</v>
      </c>
    </row>
    <row r="116" ht="15.75" customHeight="1">
      <c r="A116" s="9">
        <v>1983.0</v>
      </c>
      <c r="B116" s="9" t="s">
        <v>48</v>
      </c>
      <c r="C116" s="9" t="s">
        <v>23</v>
      </c>
      <c r="D116" s="9" t="s">
        <v>24</v>
      </c>
      <c r="E116" s="9">
        <v>12371.8294252153</v>
      </c>
    </row>
    <row r="117" ht="15.75" customHeight="1">
      <c r="A117" s="9">
        <v>1983.0</v>
      </c>
      <c r="B117" s="9" t="s">
        <v>48</v>
      </c>
      <c r="C117" s="9" t="s">
        <v>25</v>
      </c>
      <c r="D117" s="9" t="s">
        <v>26</v>
      </c>
      <c r="E117" s="9">
        <v>3235.62190729069</v>
      </c>
    </row>
    <row r="118" ht="15.75" customHeight="1">
      <c r="A118" s="9">
        <v>1983.0</v>
      </c>
      <c r="B118" s="9" t="s">
        <v>48</v>
      </c>
      <c r="C118" s="9" t="s">
        <v>27</v>
      </c>
      <c r="D118" s="9" t="s">
        <v>28</v>
      </c>
      <c r="E118" s="9">
        <v>7784.85918968501</v>
      </c>
    </row>
    <row r="119" ht="15.75" customHeight="1">
      <c r="A119" s="9">
        <v>1983.0</v>
      </c>
      <c r="B119" s="9" t="s">
        <v>48</v>
      </c>
      <c r="C119" s="9" t="s">
        <v>29</v>
      </c>
      <c r="D119" s="9" t="s">
        <v>30</v>
      </c>
      <c r="E119" s="9">
        <v>3858.12834561107</v>
      </c>
    </row>
    <row r="120" ht="15.75" customHeight="1">
      <c r="A120" s="9">
        <v>1983.0</v>
      </c>
      <c r="B120" s="9" t="s">
        <v>48</v>
      </c>
      <c r="C120" s="9" t="s">
        <v>31</v>
      </c>
      <c r="D120" s="9" t="s">
        <v>32</v>
      </c>
      <c r="E120" s="9">
        <v>7230.71610832987</v>
      </c>
    </row>
    <row r="121" ht="15.75" customHeight="1">
      <c r="A121" s="9">
        <v>1983.0</v>
      </c>
      <c r="B121" s="9" t="s">
        <v>48</v>
      </c>
      <c r="C121" s="9" t="s">
        <v>33</v>
      </c>
      <c r="D121" s="9" t="s">
        <v>34</v>
      </c>
      <c r="E121" s="9">
        <v>7403.72720995174</v>
      </c>
    </row>
    <row r="122" ht="15.75" customHeight="1">
      <c r="A122" s="9">
        <v>1984.0</v>
      </c>
      <c r="B122" s="9" t="s">
        <v>49</v>
      </c>
      <c r="C122" s="9" t="s">
        <v>18</v>
      </c>
      <c r="D122" s="9" t="s">
        <v>19</v>
      </c>
      <c r="E122" s="9">
        <v>4583.38406951977</v>
      </c>
    </row>
    <row r="123" ht="15.75" customHeight="1">
      <c r="A123" s="9">
        <v>1984.0</v>
      </c>
      <c r="B123" s="9" t="s">
        <v>49</v>
      </c>
      <c r="C123" s="9" t="s">
        <v>21</v>
      </c>
      <c r="D123" s="9" t="s">
        <v>22</v>
      </c>
      <c r="E123" s="9">
        <v>4537.76621257316</v>
      </c>
    </row>
    <row r="124" ht="15.75" customHeight="1">
      <c r="A124" s="9">
        <v>1984.0</v>
      </c>
      <c r="B124" s="9" t="s">
        <v>49</v>
      </c>
      <c r="C124" s="9" t="s">
        <v>23</v>
      </c>
      <c r="D124" s="9" t="s">
        <v>24</v>
      </c>
      <c r="E124" s="9">
        <v>12227.8307771383</v>
      </c>
    </row>
    <row r="125" ht="15.75" customHeight="1">
      <c r="A125" s="9">
        <v>1984.0</v>
      </c>
      <c r="B125" s="9" t="s">
        <v>49</v>
      </c>
      <c r="C125" s="9" t="s">
        <v>25</v>
      </c>
      <c r="D125" s="9" t="s">
        <v>26</v>
      </c>
      <c r="E125" s="9">
        <v>3274.50456204515</v>
      </c>
    </row>
    <row r="126" ht="15.75" customHeight="1">
      <c r="A126" s="9">
        <v>1984.0</v>
      </c>
      <c r="B126" s="9" t="s">
        <v>49</v>
      </c>
      <c r="C126" s="9" t="s">
        <v>27</v>
      </c>
      <c r="D126" s="9" t="s">
        <v>28</v>
      </c>
      <c r="E126" s="9">
        <v>7872.45769659001</v>
      </c>
    </row>
    <row r="127" ht="15.75" customHeight="1">
      <c r="A127" s="9">
        <v>1984.0</v>
      </c>
      <c r="B127" s="9" t="s">
        <v>49</v>
      </c>
      <c r="C127" s="9" t="s">
        <v>29</v>
      </c>
      <c r="D127" s="9" t="s">
        <v>30</v>
      </c>
      <c r="E127" s="9">
        <v>3903.51813121883</v>
      </c>
    </row>
    <row r="128" ht="15.75" customHeight="1">
      <c r="A128" s="9">
        <v>1984.0</v>
      </c>
      <c r="B128" s="9" t="s">
        <v>49</v>
      </c>
      <c r="C128" s="9" t="s">
        <v>31</v>
      </c>
      <c r="D128" s="9" t="s">
        <v>32</v>
      </c>
      <c r="E128" s="9">
        <v>7442.97241093524</v>
      </c>
    </row>
    <row r="129" ht="15.75" customHeight="1">
      <c r="A129" s="9">
        <v>1984.0</v>
      </c>
      <c r="B129" s="9" t="s">
        <v>49</v>
      </c>
      <c r="C129" s="9" t="s">
        <v>33</v>
      </c>
      <c r="D129" s="9" t="s">
        <v>34</v>
      </c>
      <c r="E129" s="9">
        <v>7399.88911933586</v>
      </c>
    </row>
    <row r="130" ht="15.75" customHeight="1">
      <c r="A130" s="9">
        <v>1985.0</v>
      </c>
      <c r="B130" s="9" t="s">
        <v>50</v>
      </c>
      <c r="C130" s="9" t="s">
        <v>18</v>
      </c>
      <c r="D130" s="9" t="s">
        <v>19</v>
      </c>
      <c r="E130" s="9">
        <v>4697.51665824094</v>
      </c>
    </row>
    <row r="131" ht="15.75" customHeight="1">
      <c r="A131" s="9">
        <v>1985.0</v>
      </c>
      <c r="B131" s="9" t="s">
        <v>50</v>
      </c>
      <c r="C131" s="9" t="s">
        <v>21</v>
      </c>
      <c r="D131" s="9" t="s">
        <v>22</v>
      </c>
      <c r="E131" s="9">
        <v>4449.44883757602</v>
      </c>
    </row>
    <row r="132" ht="15.75" customHeight="1">
      <c r="A132" s="9">
        <v>1985.0</v>
      </c>
      <c r="B132" s="9" t="s">
        <v>50</v>
      </c>
      <c r="C132" s="9" t="s">
        <v>23</v>
      </c>
      <c r="D132" s="9" t="s">
        <v>24</v>
      </c>
      <c r="E132" s="9">
        <v>11938.2276843333</v>
      </c>
    </row>
    <row r="133" ht="15.75" customHeight="1">
      <c r="A133" s="9">
        <v>1985.0</v>
      </c>
      <c r="B133" s="9" t="s">
        <v>50</v>
      </c>
      <c r="C133" s="9" t="s">
        <v>25</v>
      </c>
      <c r="D133" s="9" t="s">
        <v>26</v>
      </c>
      <c r="E133" s="9">
        <v>3265.40939905957</v>
      </c>
    </row>
    <row r="134" ht="15.75" customHeight="1">
      <c r="A134" s="9">
        <v>1985.0</v>
      </c>
      <c r="B134" s="9" t="s">
        <v>50</v>
      </c>
      <c r="C134" s="9" t="s">
        <v>27</v>
      </c>
      <c r="D134" s="9" t="s">
        <v>28</v>
      </c>
      <c r="E134" s="9">
        <v>7872.01771604416</v>
      </c>
    </row>
    <row r="135" ht="15.75" customHeight="1">
      <c r="A135" s="9">
        <v>1985.0</v>
      </c>
      <c r="B135" s="9" t="s">
        <v>50</v>
      </c>
      <c r="C135" s="9" t="s">
        <v>29</v>
      </c>
      <c r="D135" s="9" t="s">
        <v>30</v>
      </c>
      <c r="E135" s="9">
        <v>3941.49473944605</v>
      </c>
    </row>
    <row r="136" ht="15.75" customHeight="1">
      <c r="A136" s="9">
        <v>1985.0</v>
      </c>
      <c r="B136" s="9" t="s">
        <v>50</v>
      </c>
      <c r="C136" s="9" t="s">
        <v>31</v>
      </c>
      <c r="D136" s="9" t="s">
        <v>32</v>
      </c>
      <c r="E136" s="9">
        <v>7862.70351931771</v>
      </c>
    </row>
    <row r="137" ht="15.75" customHeight="1">
      <c r="A137" s="9">
        <v>1985.0</v>
      </c>
      <c r="B137" s="9" t="s">
        <v>50</v>
      </c>
      <c r="C137" s="9" t="s">
        <v>33</v>
      </c>
      <c r="D137" s="9" t="s">
        <v>34</v>
      </c>
      <c r="E137" s="9">
        <v>6904.64504404204</v>
      </c>
    </row>
    <row r="138" ht="15.75" customHeight="1">
      <c r="A138" s="9">
        <v>1986.0</v>
      </c>
      <c r="B138" s="9" t="s">
        <v>51</v>
      </c>
      <c r="C138" s="9" t="s">
        <v>18</v>
      </c>
      <c r="D138" s="9" t="s">
        <v>19</v>
      </c>
      <c r="E138" s="9">
        <v>4875.12707258849</v>
      </c>
    </row>
    <row r="139" ht="15.75" customHeight="1">
      <c r="A139" s="9">
        <v>1986.0</v>
      </c>
      <c r="B139" s="9" t="s">
        <v>51</v>
      </c>
      <c r="C139" s="9" t="s">
        <v>21</v>
      </c>
      <c r="D139" s="9" t="s">
        <v>22</v>
      </c>
      <c r="E139" s="9">
        <v>4572.91633357759</v>
      </c>
    </row>
    <row r="140" ht="15.75" customHeight="1">
      <c r="A140" s="9">
        <v>1986.0</v>
      </c>
      <c r="B140" s="9" t="s">
        <v>51</v>
      </c>
      <c r="C140" s="9" t="s">
        <v>23</v>
      </c>
      <c r="D140" s="9" t="s">
        <v>24</v>
      </c>
      <c r="E140" s="9">
        <v>12391.7080147897</v>
      </c>
    </row>
    <row r="141" ht="15.75" customHeight="1">
      <c r="A141" s="9">
        <v>1986.0</v>
      </c>
      <c r="B141" s="9" t="s">
        <v>51</v>
      </c>
      <c r="C141" s="9" t="s">
        <v>25</v>
      </c>
      <c r="D141" s="9" t="s">
        <v>26</v>
      </c>
      <c r="E141" s="9">
        <v>3492.39728438407</v>
      </c>
    </row>
    <row r="142" ht="15.75" customHeight="1">
      <c r="A142" s="9">
        <v>1986.0</v>
      </c>
      <c r="B142" s="9" t="s">
        <v>51</v>
      </c>
      <c r="C142" s="9" t="s">
        <v>27</v>
      </c>
      <c r="D142" s="9" t="s">
        <v>28</v>
      </c>
      <c r="E142" s="9">
        <v>7470.79268275293</v>
      </c>
    </row>
    <row r="143" ht="15.75" customHeight="1">
      <c r="A143" s="9">
        <v>1986.0</v>
      </c>
      <c r="B143" s="9" t="s">
        <v>51</v>
      </c>
      <c r="C143" s="9" t="s">
        <v>29</v>
      </c>
      <c r="D143" s="9" t="s">
        <v>30</v>
      </c>
      <c r="E143" s="9">
        <v>4086.28861336606</v>
      </c>
    </row>
    <row r="144" ht="15.75" customHeight="1">
      <c r="A144" s="9">
        <v>1986.0</v>
      </c>
      <c r="B144" s="9" t="s">
        <v>51</v>
      </c>
      <c r="C144" s="9" t="s">
        <v>31</v>
      </c>
      <c r="D144" s="9" t="s">
        <v>32</v>
      </c>
      <c r="E144" s="9">
        <v>8316.51680867382</v>
      </c>
    </row>
    <row r="145" ht="15.75" customHeight="1">
      <c r="A145" s="9">
        <v>1986.0</v>
      </c>
      <c r="B145" s="9" t="s">
        <v>51</v>
      </c>
      <c r="C145" s="9" t="s">
        <v>33</v>
      </c>
      <c r="D145" s="9" t="s">
        <v>34</v>
      </c>
      <c r="E145" s="9">
        <v>7214.27070267463</v>
      </c>
    </row>
    <row r="146" ht="15.75" customHeight="1">
      <c r="A146" s="9">
        <v>1987.0</v>
      </c>
      <c r="B146" s="9" t="s">
        <v>52</v>
      </c>
      <c r="C146" s="9" t="s">
        <v>18</v>
      </c>
      <c r="D146" s="9" t="s">
        <v>19</v>
      </c>
      <c r="E146" s="9">
        <v>5109.1706239881</v>
      </c>
    </row>
    <row r="147" ht="15.75" customHeight="1">
      <c r="A147" s="9">
        <v>1987.0</v>
      </c>
      <c r="B147" s="9" t="s">
        <v>52</v>
      </c>
      <c r="C147" s="9" t="s">
        <v>21</v>
      </c>
      <c r="D147" s="9" t="s">
        <v>22</v>
      </c>
      <c r="E147" s="9">
        <v>4666.89329477503</v>
      </c>
    </row>
    <row r="148" ht="15.75" customHeight="1">
      <c r="A148" s="9">
        <v>1987.0</v>
      </c>
      <c r="B148" s="9" t="s">
        <v>52</v>
      </c>
      <c r="C148" s="9" t="s">
        <v>23</v>
      </c>
      <c r="D148" s="9" t="s">
        <v>24</v>
      </c>
      <c r="E148" s="9">
        <v>12511.1901413447</v>
      </c>
    </row>
    <row r="149" ht="15.75" customHeight="1">
      <c r="A149" s="9">
        <v>1987.0</v>
      </c>
      <c r="B149" s="9" t="s">
        <v>52</v>
      </c>
      <c r="C149" s="9" t="s">
        <v>25</v>
      </c>
      <c r="D149" s="9" t="s">
        <v>26</v>
      </c>
      <c r="E149" s="9">
        <v>3746.71340875119</v>
      </c>
    </row>
    <row r="150" ht="15.75" customHeight="1">
      <c r="A150" s="9">
        <v>1987.0</v>
      </c>
      <c r="B150" s="9" t="s">
        <v>52</v>
      </c>
      <c r="C150" s="9" t="s">
        <v>27</v>
      </c>
      <c r="D150" s="9" t="s">
        <v>28</v>
      </c>
      <c r="E150" s="9">
        <v>7445.85369014963</v>
      </c>
    </row>
    <row r="151" ht="15.75" customHeight="1">
      <c r="A151" s="9">
        <v>1987.0</v>
      </c>
      <c r="B151" s="9" t="s">
        <v>52</v>
      </c>
      <c r="C151" s="9" t="s">
        <v>29</v>
      </c>
      <c r="D151" s="9" t="s">
        <v>30</v>
      </c>
      <c r="E151" s="9">
        <v>4219.69943495044</v>
      </c>
    </row>
    <row r="152" ht="15.75" customHeight="1">
      <c r="A152" s="9">
        <v>1987.0</v>
      </c>
      <c r="B152" s="9" t="s">
        <v>52</v>
      </c>
      <c r="C152" s="9" t="s">
        <v>31</v>
      </c>
      <c r="D152" s="9" t="s">
        <v>32</v>
      </c>
      <c r="E152" s="9">
        <v>8445.71201168821</v>
      </c>
    </row>
    <row r="153" ht="15.75" customHeight="1">
      <c r="A153" s="9">
        <v>1987.0</v>
      </c>
      <c r="B153" s="9" t="s">
        <v>52</v>
      </c>
      <c r="C153" s="9" t="s">
        <v>33</v>
      </c>
      <c r="D153" s="9" t="s">
        <v>34</v>
      </c>
      <c r="E153" s="9">
        <v>7294.06425599089</v>
      </c>
    </row>
    <row r="154" ht="15.75" customHeight="1">
      <c r="A154" s="9">
        <v>1988.0</v>
      </c>
      <c r="B154" s="9" t="s">
        <v>53</v>
      </c>
      <c r="C154" s="9" t="s">
        <v>18</v>
      </c>
      <c r="D154" s="9" t="s">
        <v>19</v>
      </c>
      <c r="E154" s="9">
        <v>5397.02641250699</v>
      </c>
    </row>
    <row r="155" ht="15.75" customHeight="1">
      <c r="A155" s="9">
        <v>1988.0</v>
      </c>
      <c r="B155" s="9" t="s">
        <v>53</v>
      </c>
      <c r="C155" s="9" t="s">
        <v>21</v>
      </c>
      <c r="D155" s="9" t="s">
        <v>22</v>
      </c>
      <c r="E155" s="9">
        <v>4703.04144567015</v>
      </c>
    </row>
    <row r="156" ht="15.75" customHeight="1">
      <c r="A156" s="9">
        <v>1988.0</v>
      </c>
      <c r="B156" s="9" t="s">
        <v>53</v>
      </c>
      <c r="C156" s="9" t="s">
        <v>23</v>
      </c>
      <c r="D156" s="9" t="s">
        <v>24</v>
      </c>
      <c r="E156" s="9">
        <v>12909.4836065322</v>
      </c>
    </row>
    <row r="157" ht="15.75" customHeight="1">
      <c r="A157" s="9">
        <v>1988.0</v>
      </c>
      <c r="B157" s="9" t="s">
        <v>53</v>
      </c>
      <c r="C157" s="9" t="s">
        <v>25</v>
      </c>
      <c r="D157" s="9" t="s">
        <v>26</v>
      </c>
      <c r="E157" s="9">
        <v>3318.84376950771</v>
      </c>
    </row>
    <row r="158" ht="15.75" customHeight="1">
      <c r="A158" s="9">
        <v>1988.0</v>
      </c>
      <c r="B158" s="9" t="s">
        <v>53</v>
      </c>
      <c r="C158" s="9" t="s">
        <v>27</v>
      </c>
      <c r="D158" s="9" t="s">
        <v>28</v>
      </c>
      <c r="E158" s="9">
        <v>7393.10828092979</v>
      </c>
    </row>
    <row r="159" ht="15.75" customHeight="1">
      <c r="A159" s="9">
        <v>1988.0</v>
      </c>
      <c r="B159" s="9" t="s">
        <v>53</v>
      </c>
      <c r="C159" s="9" t="s">
        <v>29</v>
      </c>
      <c r="D159" s="9" t="s">
        <v>30</v>
      </c>
      <c r="E159" s="9">
        <v>4304.66004491741</v>
      </c>
    </row>
    <row r="160" ht="15.75" customHeight="1">
      <c r="A160" s="9">
        <v>1988.0</v>
      </c>
      <c r="B160" s="9" t="s">
        <v>53</v>
      </c>
      <c r="C160" s="9" t="s">
        <v>31</v>
      </c>
      <c r="D160" s="9" t="s">
        <v>32</v>
      </c>
      <c r="E160" s="9">
        <v>8276.32686747308</v>
      </c>
    </row>
    <row r="161" ht="15.75" customHeight="1">
      <c r="A161" s="9">
        <v>1988.0</v>
      </c>
      <c r="B161" s="9" t="s">
        <v>53</v>
      </c>
      <c r="C161" s="9" t="s">
        <v>33</v>
      </c>
      <c r="D161" s="9" t="s">
        <v>34</v>
      </c>
      <c r="E161" s="9">
        <v>7104.18120080538</v>
      </c>
    </row>
    <row r="162" ht="15.75" customHeight="1">
      <c r="A162" s="9">
        <v>1989.0</v>
      </c>
      <c r="B162" s="9" t="s">
        <v>54</v>
      </c>
      <c r="C162" s="9" t="s">
        <v>18</v>
      </c>
      <c r="D162" s="9" t="s">
        <v>19</v>
      </c>
      <c r="E162" s="9">
        <v>5836.71398945348</v>
      </c>
    </row>
    <row r="163" ht="15.75" customHeight="1">
      <c r="A163" s="9">
        <v>1989.0</v>
      </c>
      <c r="B163" s="9" t="s">
        <v>54</v>
      </c>
      <c r="C163" s="9" t="s">
        <v>21</v>
      </c>
      <c r="D163" s="9" t="s">
        <v>22</v>
      </c>
      <c r="E163" s="9">
        <v>4841.82856941024</v>
      </c>
    </row>
    <row r="164" ht="15.75" customHeight="1">
      <c r="A164" s="9">
        <v>1989.0</v>
      </c>
      <c r="B164" s="9" t="s">
        <v>54</v>
      </c>
      <c r="C164" s="9" t="s">
        <v>23</v>
      </c>
      <c r="D164" s="9" t="s">
        <v>24</v>
      </c>
      <c r="E164" s="9">
        <v>11515.182419275</v>
      </c>
    </row>
    <row r="165" ht="15.75" customHeight="1">
      <c r="A165" s="9">
        <v>1989.0</v>
      </c>
      <c r="B165" s="9" t="s">
        <v>54</v>
      </c>
      <c r="C165" s="9" t="s">
        <v>25</v>
      </c>
      <c r="D165" s="9" t="s">
        <v>26</v>
      </c>
      <c r="E165" s="9">
        <v>2848.19117489821</v>
      </c>
    </row>
    <row r="166" ht="15.75" customHeight="1">
      <c r="A166" s="9">
        <v>1989.0</v>
      </c>
      <c r="B166" s="9" t="s">
        <v>54</v>
      </c>
      <c r="C166" s="9" t="s">
        <v>27</v>
      </c>
      <c r="D166" s="9" t="s">
        <v>28</v>
      </c>
      <c r="E166" s="9">
        <v>7548.97667178617</v>
      </c>
    </row>
    <row r="167" ht="15.75" customHeight="1">
      <c r="A167" s="9">
        <v>1989.0</v>
      </c>
      <c r="B167" s="9" t="s">
        <v>54</v>
      </c>
      <c r="C167" s="9" t="s">
        <v>29</v>
      </c>
      <c r="D167" s="9" t="s">
        <v>30</v>
      </c>
      <c r="E167" s="9">
        <v>4364.53704076725</v>
      </c>
    </row>
    <row r="168" ht="15.75" customHeight="1">
      <c r="A168" s="9">
        <v>1989.0</v>
      </c>
      <c r="B168" s="9" t="s">
        <v>54</v>
      </c>
      <c r="C168" s="9" t="s">
        <v>31</v>
      </c>
      <c r="D168" s="9" t="s">
        <v>32</v>
      </c>
      <c r="E168" s="9">
        <v>8389.97872278077</v>
      </c>
    </row>
    <row r="169" ht="15.75" customHeight="1">
      <c r="A169" s="9">
        <v>1989.0</v>
      </c>
      <c r="B169" s="9" t="s">
        <v>54</v>
      </c>
      <c r="C169" s="9" t="s">
        <v>33</v>
      </c>
      <c r="D169" s="9" t="s">
        <v>34</v>
      </c>
      <c r="E169" s="9">
        <v>6497.42554534223</v>
      </c>
    </row>
    <row r="170" ht="15.75" customHeight="1">
      <c r="A170" s="9">
        <v>1990.0</v>
      </c>
      <c r="B170" s="9" t="s">
        <v>55</v>
      </c>
      <c r="C170" s="9" t="s">
        <v>18</v>
      </c>
      <c r="D170" s="9" t="s">
        <v>19</v>
      </c>
      <c r="E170" s="9">
        <v>5933.20706414474</v>
      </c>
    </row>
    <row r="171" ht="15.75" customHeight="1">
      <c r="A171" s="9">
        <v>1990.0</v>
      </c>
      <c r="B171" s="9" t="s">
        <v>55</v>
      </c>
      <c r="C171" s="9" t="s">
        <v>21</v>
      </c>
      <c r="D171" s="9" t="s">
        <v>22</v>
      </c>
      <c r="E171" s="9">
        <v>4884.60281408363</v>
      </c>
    </row>
    <row r="172" ht="15.75" customHeight="1">
      <c r="A172" s="9">
        <v>1990.0</v>
      </c>
      <c r="B172" s="9" t="s">
        <v>55</v>
      </c>
      <c r="C172" s="9" t="s">
        <v>23</v>
      </c>
      <c r="D172" s="9" t="s">
        <v>24</v>
      </c>
      <c r="E172" s="9">
        <v>11968.8542167094</v>
      </c>
    </row>
    <row r="173" ht="15.75" customHeight="1">
      <c r="A173" s="9">
        <v>1990.0</v>
      </c>
      <c r="B173" s="9" t="s">
        <v>55</v>
      </c>
      <c r="C173" s="9" t="s">
        <v>25</v>
      </c>
      <c r="D173" s="9" t="s">
        <v>26</v>
      </c>
      <c r="E173" s="9">
        <v>2650.21397524972</v>
      </c>
    </row>
    <row r="174" ht="15.75" customHeight="1">
      <c r="A174" s="9">
        <v>1990.0</v>
      </c>
      <c r="B174" s="9" t="s">
        <v>55</v>
      </c>
      <c r="C174" s="9" t="s">
        <v>27</v>
      </c>
      <c r="D174" s="9" t="s">
        <v>28</v>
      </c>
      <c r="E174" s="9">
        <v>7790.79967323082</v>
      </c>
    </row>
    <row r="175" ht="15.75" customHeight="1">
      <c r="A175" s="9">
        <v>1990.0</v>
      </c>
      <c r="B175" s="9" t="s">
        <v>55</v>
      </c>
      <c r="C175" s="9" t="s">
        <v>29</v>
      </c>
      <c r="D175" s="9" t="s">
        <v>30</v>
      </c>
      <c r="E175" s="9">
        <v>4462.7319553392</v>
      </c>
    </row>
    <row r="176" ht="15.75" customHeight="1">
      <c r="A176" s="9">
        <v>1990.0</v>
      </c>
      <c r="B176" s="9" t="s">
        <v>55</v>
      </c>
      <c r="C176" s="9" t="s">
        <v>31</v>
      </c>
      <c r="D176" s="9" t="s">
        <v>32</v>
      </c>
      <c r="E176" s="9">
        <v>7983.74677607675</v>
      </c>
    </row>
    <row r="177" ht="15.75" customHeight="1">
      <c r="A177" s="9">
        <v>1990.0</v>
      </c>
      <c r="B177" s="9" t="s">
        <v>55</v>
      </c>
      <c r="C177" s="9" t="s">
        <v>33</v>
      </c>
      <c r="D177" s="9" t="s">
        <v>34</v>
      </c>
      <c r="E177" s="9">
        <v>6245.70857662189</v>
      </c>
    </row>
    <row r="178" ht="15.75" customHeight="1">
      <c r="A178" s="9">
        <v>1991.0</v>
      </c>
      <c r="B178" s="9" t="s">
        <v>56</v>
      </c>
      <c r="C178" s="9" t="s">
        <v>18</v>
      </c>
      <c r="D178" s="9" t="s">
        <v>19</v>
      </c>
      <c r="E178" s="9">
        <v>6291.68490694271</v>
      </c>
    </row>
    <row r="179" ht="15.75" customHeight="1">
      <c r="A179" s="9">
        <v>1991.0</v>
      </c>
      <c r="B179" s="9" t="s">
        <v>56</v>
      </c>
      <c r="C179" s="9" t="s">
        <v>21</v>
      </c>
      <c r="D179" s="9" t="s">
        <v>22</v>
      </c>
      <c r="E179" s="9">
        <v>4866.33346495194</v>
      </c>
    </row>
    <row r="180" ht="15.75" customHeight="1">
      <c r="A180" s="9">
        <v>1991.0</v>
      </c>
      <c r="B180" s="9" t="s">
        <v>56</v>
      </c>
      <c r="C180" s="9" t="s">
        <v>23</v>
      </c>
      <c r="D180" s="9" t="s">
        <v>24</v>
      </c>
      <c r="E180" s="9">
        <v>12830.4029639582</v>
      </c>
    </row>
    <row r="181" ht="15.75" customHeight="1">
      <c r="A181" s="9">
        <v>1991.0</v>
      </c>
      <c r="B181" s="9" t="s">
        <v>56</v>
      </c>
      <c r="C181" s="9" t="s">
        <v>25</v>
      </c>
      <c r="D181" s="9" t="s">
        <v>26</v>
      </c>
      <c r="E181" s="9">
        <v>2654.78867542546</v>
      </c>
    </row>
    <row r="182" ht="15.75" customHeight="1">
      <c r="A182" s="9">
        <v>1991.0</v>
      </c>
      <c r="B182" s="9" t="s">
        <v>56</v>
      </c>
      <c r="C182" s="9" t="s">
        <v>27</v>
      </c>
      <c r="D182" s="9" t="s">
        <v>28</v>
      </c>
      <c r="E182" s="9">
        <v>7970.14439521028</v>
      </c>
    </row>
    <row r="183" ht="15.75" customHeight="1">
      <c r="A183" s="9">
        <v>1991.0</v>
      </c>
      <c r="B183" s="9" t="s">
        <v>56</v>
      </c>
      <c r="C183" s="9" t="s">
        <v>29</v>
      </c>
      <c r="D183" s="9" t="s">
        <v>30</v>
      </c>
      <c r="E183" s="9">
        <v>4463.63375396527</v>
      </c>
    </row>
    <row r="184" ht="15.75" customHeight="1">
      <c r="A184" s="9">
        <v>1991.0</v>
      </c>
      <c r="B184" s="9" t="s">
        <v>56</v>
      </c>
      <c r="C184" s="9" t="s">
        <v>31</v>
      </c>
      <c r="D184" s="9" t="s">
        <v>32</v>
      </c>
      <c r="E184" s="9">
        <v>7963.11180852077</v>
      </c>
    </row>
    <row r="185" ht="15.75" customHeight="1">
      <c r="A185" s="9">
        <v>1991.0</v>
      </c>
      <c r="B185" s="9" t="s">
        <v>56</v>
      </c>
      <c r="C185" s="9" t="s">
        <v>33</v>
      </c>
      <c r="D185" s="9" t="s">
        <v>34</v>
      </c>
      <c r="E185" s="9">
        <v>6721.27823910953</v>
      </c>
    </row>
    <row r="186" ht="15.75" customHeight="1">
      <c r="A186" s="9">
        <v>1992.0</v>
      </c>
      <c r="B186" s="9" t="s">
        <v>57</v>
      </c>
      <c r="C186" s="9" t="s">
        <v>18</v>
      </c>
      <c r="D186" s="9" t="s">
        <v>19</v>
      </c>
      <c r="E186" s="9">
        <v>6879.77948881615</v>
      </c>
    </row>
    <row r="187" ht="15.75" customHeight="1">
      <c r="A187" s="9">
        <v>1992.0</v>
      </c>
      <c r="B187" s="9" t="s">
        <v>57</v>
      </c>
      <c r="C187" s="9" t="s">
        <v>21</v>
      </c>
      <c r="D187" s="9" t="s">
        <v>22</v>
      </c>
      <c r="E187" s="9">
        <v>5177.348545883</v>
      </c>
    </row>
    <row r="188" ht="15.75" customHeight="1">
      <c r="A188" s="9">
        <v>1992.0</v>
      </c>
      <c r="B188" s="9" t="s">
        <v>57</v>
      </c>
      <c r="C188" s="9" t="s">
        <v>23</v>
      </c>
      <c r="D188" s="9" t="s">
        <v>24</v>
      </c>
      <c r="E188" s="9">
        <v>13302.5887449889</v>
      </c>
    </row>
    <row r="189" ht="15.75" customHeight="1">
      <c r="A189" s="9">
        <v>1992.0</v>
      </c>
      <c r="B189" s="9" t="s">
        <v>57</v>
      </c>
      <c r="C189" s="9" t="s">
        <v>25</v>
      </c>
      <c r="D189" s="9" t="s">
        <v>26</v>
      </c>
      <c r="E189" s="9">
        <v>2589.34311272457</v>
      </c>
    </row>
    <row r="190" ht="15.75" customHeight="1">
      <c r="A190" s="9">
        <v>1992.0</v>
      </c>
      <c r="B190" s="9" t="s">
        <v>57</v>
      </c>
      <c r="C190" s="9" t="s">
        <v>27</v>
      </c>
      <c r="D190" s="9" t="s">
        <v>28</v>
      </c>
      <c r="E190" s="9">
        <v>8104.29107732218</v>
      </c>
    </row>
    <row r="191" ht="15.75" customHeight="1">
      <c r="A191" s="9">
        <v>1992.0</v>
      </c>
      <c r="B191" s="9" t="s">
        <v>57</v>
      </c>
      <c r="C191" s="9" t="s">
        <v>29</v>
      </c>
      <c r="D191" s="9" t="s">
        <v>30</v>
      </c>
      <c r="E191" s="9">
        <v>4554.56850034539</v>
      </c>
    </row>
    <row r="192" ht="15.75" customHeight="1">
      <c r="A192" s="9">
        <v>1992.0</v>
      </c>
      <c r="B192" s="9" t="s">
        <v>57</v>
      </c>
      <c r="C192" s="9" t="s">
        <v>31</v>
      </c>
      <c r="D192" s="9" t="s">
        <v>32</v>
      </c>
      <c r="E192" s="9">
        <v>7791.75742548499</v>
      </c>
    </row>
    <row r="193" ht="15.75" customHeight="1">
      <c r="A193" s="9">
        <v>1992.0</v>
      </c>
      <c r="B193" s="9" t="s">
        <v>57</v>
      </c>
      <c r="C193" s="9" t="s">
        <v>33</v>
      </c>
      <c r="D193" s="9" t="s">
        <v>34</v>
      </c>
      <c r="E193" s="9">
        <v>7157.32831119985</v>
      </c>
    </row>
    <row r="194" ht="15.75" customHeight="1">
      <c r="A194" s="9">
        <v>1993.0</v>
      </c>
      <c r="B194" s="9" t="s">
        <v>58</v>
      </c>
      <c r="C194" s="9" t="s">
        <v>18</v>
      </c>
      <c r="D194" s="9" t="s">
        <v>19</v>
      </c>
      <c r="E194" s="9">
        <v>7214.69291775463</v>
      </c>
    </row>
    <row r="195" ht="15.75" customHeight="1">
      <c r="A195" s="9">
        <v>1993.0</v>
      </c>
      <c r="B195" s="9" t="s">
        <v>58</v>
      </c>
      <c r="C195" s="9" t="s">
        <v>21</v>
      </c>
      <c r="D195" s="9" t="s">
        <v>22</v>
      </c>
      <c r="E195" s="9">
        <v>5403.26897953067</v>
      </c>
    </row>
    <row r="196" ht="15.75" customHeight="1">
      <c r="A196" s="9">
        <v>1993.0</v>
      </c>
      <c r="B196" s="9" t="s">
        <v>58</v>
      </c>
      <c r="C196" s="9" t="s">
        <v>23</v>
      </c>
      <c r="D196" s="9" t="s">
        <v>24</v>
      </c>
      <c r="E196" s="9">
        <v>13047.7613041889</v>
      </c>
    </row>
    <row r="197" ht="15.75" customHeight="1">
      <c r="A197" s="9">
        <v>1993.0</v>
      </c>
      <c r="B197" s="9" t="s">
        <v>58</v>
      </c>
      <c r="C197" s="9" t="s">
        <v>25</v>
      </c>
      <c r="D197" s="9" t="s">
        <v>26</v>
      </c>
      <c r="E197" s="9">
        <v>2673.74073361619</v>
      </c>
    </row>
    <row r="198" ht="15.75" customHeight="1">
      <c r="A198" s="9">
        <v>1993.0</v>
      </c>
      <c r="B198" s="9" t="s">
        <v>58</v>
      </c>
      <c r="C198" s="9" t="s">
        <v>27</v>
      </c>
      <c r="D198" s="9" t="s">
        <v>28</v>
      </c>
      <c r="E198" s="9">
        <v>8117.08981623173</v>
      </c>
    </row>
    <row r="199" ht="15.75" customHeight="1">
      <c r="A199" s="9">
        <v>1993.0</v>
      </c>
      <c r="B199" s="9" t="s">
        <v>58</v>
      </c>
      <c r="C199" s="9" t="s">
        <v>29</v>
      </c>
      <c r="D199" s="9" t="s">
        <v>30</v>
      </c>
      <c r="E199" s="9">
        <v>4708.38381890833</v>
      </c>
    </row>
    <row r="200" ht="15.75" customHeight="1">
      <c r="A200" s="9">
        <v>1993.0</v>
      </c>
      <c r="B200" s="9" t="s">
        <v>58</v>
      </c>
      <c r="C200" s="9" t="s">
        <v>31</v>
      </c>
      <c r="D200" s="9" t="s">
        <v>32</v>
      </c>
      <c r="E200" s="9">
        <v>8020.60657401255</v>
      </c>
    </row>
    <row r="201" ht="15.75" customHeight="1">
      <c r="A201" s="9">
        <v>1993.0</v>
      </c>
      <c r="B201" s="9" t="s">
        <v>58</v>
      </c>
      <c r="C201" s="9" t="s">
        <v>33</v>
      </c>
      <c r="D201" s="9" t="s">
        <v>34</v>
      </c>
      <c r="E201" s="9">
        <v>7644.23569200433</v>
      </c>
    </row>
    <row r="202" ht="15.75" customHeight="1">
      <c r="A202" s="9">
        <v>1994.0</v>
      </c>
      <c r="B202" s="9" t="s">
        <v>59</v>
      </c>
      <c r="C202" s="9" t="s">
        <v>18</v>
      </c>
      <c r="D202" s="9" t="s">
        <v>19</v>
      </c>
      <c r="E202" s="9">
        <v>7459.17730595999</v>
      </c>
    </row>
    <row r="203" ht="15.75" customHeight="1">
      <c r="A203" s="9">
        <v>1994.0</v>
      </c>
      <c r="B203" s="9" t="s">
        <v>59</v>
      </c>
      <c r="C203" s="9" t="s">
        <v>21</v>
      </c>
      <c r="D203" s="9" t="s">
        <v>22</v>
      </c>
      <c r="E203" s="9">
        <v>5504.47854099706</v>
      </c>
    </row>
    <row r="204" ht="15.75" customHeight="1">
      <c r="A204" s="9">
        <v>1994.0</v>
      </c>
      <c r="B204" s="9" t="s">
        <v>59</v>
      </c>
      <c r="C204" s="9" t="s">
        <v>23</v>
      </c>
      <c r="D204" s="9" t="s">
        <v>24</v>
      </c>
      <c r="E204" s="9">
        <v>12469.6730324619</v>
      </c>
    </row>
    <row r="205" ht="15.75" customHeight="1">
      <c r="A205" s="9">
        <v>1994.0</v>
      </c>
      <c r="B205" s="9" t="s">
        <v>59</v>
      </c>
      <c r="C205" s="9" t="s">
        <v>25</v>
      </c>
      <c r="D205" s="9" t="s">
        <v>26</v>
      </c>
      <c r="E205" s="9">
        <v>2947.02703261217</v>
      </c>
    </row>
    <row r="206" ht="15.75" customHeight="1">
      <c r="A206" s="9">
        <v>1994.0</v>
      </c>
      <c r="B206" s="9" t="s">
        <v>59</v>
      </c>
      <c r="C206" s="9" t="s">
        <v>27</v>
      </c>
      <c r="D206" s="9" t="s">
        <v>28</v>
      </c>
      <c r="E206" s="9">
        <v>8373.51352854788</v>
      </c>
    </row>
    <row r="207" ht="15.75" customHeight="1">
      <c r="A207" s="9">
        <v>1994.0</v>
      </c>
      <c r="B207" s="9" t="s">
        <v>59</v>
      </c>
      <c r="C207" s="9" t="s">
        <v>29</v>
      </c>
      <c r="D207" s="9" t="s">
        <v>30</v>
      </c>
      <c r="E207" s="9">
        <v>4889.13180009642</v>
      </c>
    </row>
    <row r="208" ht="15.75" customHeight="1">
      <c r="A208" s="9">
        <v>1994.0</v>
      </c>
      <c r="B208" s="9" t="s">
        <v>59</v>
      </c>
      <c r="C208" s="9" t="s">
        <v>31</v>
      </c>
      <c r="D208" s="9" t="s">
        <v>32</v>
      </c>
      <c r="E208" s="9">
        <v>8311.56088840077</v>
      </c>
    </row>
    <row r="209" ht="15.75" customHeight="1">
      <c r="A209" s="9">
        <v>1994.0</v>
      </c>
      <c r="B209" s="9" t="s">
        <v>59</v>
      </c>
      <c r="C209" s="9" t="s">
        <v>33</v>
      </c>
      <c r="D209" s="9" t="s">
        <v>34</v>
      </c>
      <c r="E209" s="9">
        <v>7988.64461361092</v>
      </c>
    </row>
    <row r="210" ht="15.75" customHeight="1">
      <c r="A210" s="9">
        <v>1995.0</v>
      </c>
      <c r="B210" s="9" t="s">
        <v>60</v>
      </c>
      <c r="C210" s="9" t="s">
        <v>18</v>
      </c>
      <c r="D210" s="9" t="s">
        <v>19</v>
      </c>
      <c r="E210" s="9">
        <v>8004.31544614743</v>
      </c>
    </row>
    <row r="211" ht="15.75" customHeight="1">
      <c r="A211" s="9">
        <v>1995.0</v>
      </c>
      <c r="B211" s="9" t="s">
        <v>60</v>
      </c>
      <c r="C211" s="9" t="s">
        <v>21</v>
      </c>
      <c r="D211" s="9" t="s">
        <v>22</v>
      </c>
      <c r="E211" s="9">
        <v>5591.19512718981</v>
      </c>
    </row>
    <row r="212" ht="15.75" customHeight="1">
      <c r="A212" s="9">
        <v>1995.0</v>
      </c>
      <c r="B212" s="9" t="s">
        <v>60</v>
      </c>
      <c r="C212" s="9" t="s">
        <v>23</v>
      </c>
      <c r="D212" s="9" t="s">
        <v>24</v>
      </c>
      <c r="E212" s="9">
        <v>12692.5960833233</v>
      </c>
    </row>
    <row r="213" ht="15.75" customHeight="1">
      <c r="A213" s="9">
        <v>1995.0</v>
      </c>
      <c r="B213" s="9" t="s">
        <v>60</v>
      </c>
      <c r="C213" s="9" t="s">
        <v>25</v>
      </c>
      <c r="D213" s="9" t="s">
        <v>26</v>
      </c>
      <c r="E213" s="9">
        <v>3107.11435588466</v>
      </c>
    </row>
    <row r="214" ht="15.75" customHeight="1">
      <c r="A214" s="9">
        <v>1995.0</v>
      </c>
      <c r="B214" s="9" t="s">
        <v>60</v>
      </c>
      <c r="C214" s="9" t="s">
        <v>27</v>
      </c>
      <c r="D214" s="9" t="s">
        <v>28</v>
      </c>
      <c r="E214" s="9">
        <v>7717.72153127439</v>
      </c>
    </row>
    <row r="215" ht="15.75" customHeight="1">
      <c r="A215" s="9">
        <v>1995.0</v>
      </c>
      <c r="B215" s="9" t="s">
        <v>60</v>
      </c>
      <c r="C215" s="9" t="s">
        <v>29</v>
      </c>
      <c r="D215" s="9" t="s">
        <v>30</v>
      </c>
      <c r="E215" s="9">
        <v>5049.93245491302</v>
      </c>
    </row>
    <row r="216" ht="15.75" customHeight="1">
      <c r="A216" s="9">
        <v>1995.0</v>
      </c>
      <c r="B216" s="9" t="s">
        <v>60</v>
      </c>
      <c r="C216" s="9" t="s">
        <v>31</v>
      </c>
      <c r="D216" s="9" t="s">
        <v>32</v>
      </c>
      <c r="E216" s="9">
        <v>8540.07687802909</v>
      </c>
    </row>
    <row r="217" ht="15.75" customHeight="1">
      <c r="A217" s="9">
        <v>1995.0</v>
      </c>
      <c r="B217" s="9" t="s">
        <v>60</v>
      </c>
      <c r="C217" s="9" t="s">
        <v>33</v>
      </c>
      <c r="D217" s="9" t="s">
        <v>34</v>
      </c>
      <c r="E217" s="9">
        <v>7666.53000424516</v>
      </c>
    </row>
    <row r="218" ht="15.75" customHeight="1">
      <c r="A218" s="9">
        <v>1996.0</v>
      </c>
      <c r="B218" s="9" t="s">
        <v>61</v>
      </c>
      <c r="C218" s="9" t="s">
        <v>18</v>
      </c>
      <c r="D218" s="9" t="s">
        <v>19</v>
      </c>
      <c r="E218" s="9">
        <v>8427.82189597191</v>
      </c>
    </row>
    <row r="219" ht="15.75" customHeight="1">
      <c r="A219" s="9">
        <v>1996.0</v>
      </c>
      <c r="B219" s="9" t="s">
        <v>61</v>
      </c>
      <c r="C219" s="9" t="s">
        <v>21</v>
      </c>
      <c r="D219" s="9" t="s">
        <v>22</v>
      </c>
      <c r="E219" s="9">
        <v>5525.09753209666</v>
      </c>
    </row>
    <row r="220" ht="15.75" customHeight="1">
      <c r="A220" s="9">
        <v>1996.0</v>
      </c>
      <c r="B220" s="9" t="s">
        <v>61</v>
      </c>
      <c r="C220" s="9" t="s">
        <v>23</v>
      </c>
      <c r="D220" s="9" t="s">
        <v>24</v>
      </c>
      <c r="E220" s="9">
        <v>12410.2577483223</v>
      </c>
    </row>
    <row r="221" ht="15.75" customHeight="1">
      <c r="A221" s="9">
        <v>1996.0</v>
      </c>
      <c r="B221" s="9" t="s">
        <v>61</v>
      </c>
      <c r="C221" s="9" t="s">
        <v>25</v>
      </c>
      <c r="D221" s="9" t="s">
        <v>26</v>
      </c>
      <c r="E221" s="9">
        <v>3135.41459583504</v>
      </c>
    </row>
    <row r="222" ht="15.75" customHeight="1">
      <c r="A222" s="9">
        <v>1996.0</v>
      </c>
      <c r="B222" s="9" t="s">
        <v>61</v>
      </c>
      <c r="C222" s="9" t="s">
        <v>27</v>
      </c>
      <c r="D222" s="9" t="s">
        <v>28</v>
      </c>
      <c r="E222" s="9">
        <v>8109.19869834691</v>
      </c>
    </row>
    <row r="223" ht="15.75" customHeight="1">
      <c r="A223" s="9">
        <v>1996.0</v>
      </c>
      <c r="B223" s="9" t="s">
        <v>61</v>
      </c>
      <c r="C223" s="9" t="s">
        <v>29</v>
      </c>
      <c r="D223" s="9" t="s">
        <v>30</v>
      </c>
      <c r="E223" s="9">
        <v>5062.71145228453</v>
      </c>
    </row>
    <row r="224" ht="15.75" customHeight="1">
      <c r="A224" s="9">
        <v>1996.0</v>
      </c>
      <c r="B224" s="9" t="s">
        <v>61</v>
      </c>
      <c r="C224" s="9" t="s">
        <v>31</v>
      </c>
      <c r="D224" s="9" t="s">
        <v>32</v>
      </c>
      <c r="E224" s="9">
        <v>8591.01470912416</v>
      </c>
    </row>
    <row r="225" ht="15.75" customHeight="1">
      <c r="A225" s="9">
        <v>1996.0</v>
      </c>
      <c r="B225" s="9" t="s">
        <v>61</v>
      </c>
      <c r="C225" s="9" t="s">
        <v>33</v>
      </c>
      <c r="D225" s="9" t="s">
        <v>34</v>
      </c>
      <c r="E225" s="9">
        <v>7994.24337081722</v>
      </c>
    </row>
    <row r="226" ht="15.75" customHeight="1">
      <c r="A226" s="9">
        <v>1997.0</v>
      </c>
      <c r="B226" s="9" t="s">
        <v>62</v>
      </c>
      <c r="C226" s="9" t="s">
        <v>18</v>
      </c>
      <c r="D226" s="9" t="s">
        <v>19</v>
      </c>
      <c r="E226" s="9">
        <v>8932.07228879332</v>
      </c>
    </row>
    <row r="227" ht="15.75" customHeight="1">
      <c r="A227" s="9">
        <v>1997.0</v>
      </c>
      <c r="B227" s="9" t="s">
        <v>62</v>
      </c>
      <c r="C227" s="9" t="s">
        <v>21</v>
      </c>
      <c r="D227" s="9" t="s">
        <v>22</v>
      </c>
      <c r="E227" s="9">
        <v>5696.76858478553</v>
      </c>
    </row>
    <row r="228" ht="15.75" customHeight="1">
      <c r="A228" s="9">
        <v>1997.0</v>
      </c>
      <c r="B228" s="9" t="s">
        <v>62</v>
      </c>
      <c r="C228" s="9" t="s">
        <v>23</v>
      </c>
      <c r="D228" s="9" t="s">
        <v>24</v>
      </c>
      <c r="E228" s="9">
        <v>12939.5833172297</v>
      </c>
    </row>
    <row r="229" ht="15.75" customHeight="1">
      <c r="A229" s="9">
        <v>1997.0</v>
      </c>
      <c r="B229" s="9" t="s">
        <v>62</v>
      </c>
      <c r="C229" s="9" t="s">
        <v>25</v>
      </c>
      <c r="D229" s="9" t="s">
        <v>26</v>
      </c>
      <c r="E229" s="9">
        <v>3277.9557355751</v>
      </c>
    </row>
    <row r="230" ht="15.75" customHeight="1">
      <c r="A230" s="9">
        <v>1997.0</v>
      </c>
      <c r="B230" s="9" t="s">
        <v>62</v>
      </c>
      <c r="C230" s="9" t="s">
        <v>27</v>
      </c>
      <c r="D230" s="9" t="s">
        <v>28</v>
      </c>
      <c r="E230" s="9">
        <v>8530.35508532051</v>
      </c>
    </row>
    <row r="231" ht="15.75" customHeight="1">
      <c r="A231" s="9">
        <v>1997.0</v>
      </c>
      <c r="B231" s="9" t="s">
        <v>62</v>
      </c>
      <c r="C231" s="9" t="s">
        <v>29</v>
      </c>
      <c r="D231" s="9" t="s">
        <v>30</v>
      </c>
      <c r="E231" s="9">
        <v>5146.51101194221</v>
      </c>
    </row>
    <row r="232" ht="15.75" customHeight="1">
      <c r="A232" s="9">
        <v>1997.0</v>
      </c>
      <c r="B232" s="9" t="s">
        <v>62</v>
      </c>
      <c r="C232" s="9" t="s">
        <v>31</v>
      </c>
      <c r="D232" s="9" t="s">
        <v>32</v>
      </c>
      <c r="E232" s="9">
        <v>8744.84634619226</v>
      </c>
    </row>
    <row r="233" ht="15.75" customHeight="1">
      <c r="A233" s="9">
        <v>1997.0</v>
      </c>
      <c r="B233" s="9" t="s">
        <v>62</v>
      </c>
      <c r="C233" s="9" t="s">
        <v>33</v>
      </c>
      <c r="D233" s="9" t="s">
        <v>34</v>
      </c>
      <c r="E233" s="9">
        <v>8543.02853403286</v>
      </c>
    </row>
    <row r="234" ht="15.75" customHeight="1">
      <c r="A234" s="9">
        <v>1998.0</v>
      </c>
      <c r="B234" s="9" t="s">
        <v>63</v>
      </c>
      <c r="C234" s="9" t="s">
        <v>18</v>
      </c>
      <c r="D234" s="9" t="s">
        <v>19</v>
      </c>
      <c r="E234" s="9">
        <v>9199.1976785662</v>
      </c>
    </row>
    <row r="235" ht="15.75" customHeight="1">
      <c r="A235" s="9">
        <v>1998.0</v>
      </c>
      <c r="B235" s="9" t="s">
        <v>63</v>
      </c>
      <c r="C235" s="9" t="s">
        <v>21</v>
      </c>
      <c r="D235" s="9" t="s">
        <v>22</v>
      </c>
      <c r="E235" s="9">
        <v>5957.30027701254</v>
      </c>
    </row>
    <row r="236" ht="15.75" customHeight="1">
      <c r="A236" s="9">
        <v>1998.0</v>
      </c>
      <c r="B236" s="9" t="s">
        <v>63</v>
      </c>
      <c r="C236" s="9" t="s">
        <v>23</v>
      </c>
      <c r="D236" s="9" t="s">
        <v>24</v>
      </c>
      <c r="E236" s="9">
        <v>12726.411268363</v>
      </c>
    </row>
    <row r="237" ht="15.75" customHeight="1">
      <c r="A237" s="9">
        <v>1998.0</v>
      </c>
      <c r="B237" s="9" t="s">
        <v>63</v>
      </c>
      <c r="C237" s="9" t="s">
        <v>25</v>
      </c>
      <c r="D237" s="9" t="s">
        <v>26</v>
      </c>
      <c r="E237" s="9">
        <v>3208.22449862094</v>
      </c>
    </row>
    <row r="238" ht="15.75" customHeight="1">
      <c r="A238" s="9">
        <v>1998.0</v>
      </c>
      <c r="B238" s="9" t="s">
        <v>63</v>
      </c>
      <c r="C238" s="9" t="s">
        <v>27</v>
      </c>
      <c r="D238" s="9" t="s">
        <v>28</v>
      </c>
      <c r="E238" s="9">
        <v>8835.87554348668</v>
      </c>
    </row>
    <row r="239" ht="15.75" customHeight="1">
      <c r="A239" s="9">
        <v>1998.0</v>
      </c>
      <c r="B239" s="9" t="s">
        <v>63</v>
      </c>
      <c r="C239" s="9" t="s">
        <v>29</v>
      </c>
      <c r="D239" s="9" t="s">
        <v>30</v>
      </c>
      <c r="E239" s="9">
        <v>5089.4221725344</v>
      </c>
    </row>
    <row r="240" ht="15.75" customHeight="1">
      <c r="A240" s="9">
        <v>1998.0</v>
      </c>
      <c r="B240" s="9" t="s">
        <v>63</v>
      </c>
      <c r="C240" s="9" t="s">
        <v>31</v>
      </c>
      <c r="D240" s="9" t="s">
        <v>32</v>
      </c>
      <c r="E240" s="9">
        <v>8641.27530944835</v>
      </c>
    </row>
    <row r="241" ht="15.75" customHeight="1">
      <c r="A241" s="9">
        <v>1998.0</v>
      </c>
      <c r="B241" s="9" t="s">
        <v>63</v>
      </c>
      <c r="C241" s="9" t="s">
        <v>33</v>
      </c>
      <c r="D241" s="9" t="s">
        <v>34</v>
      </c>
      <c r="E241" s="9">
        <v>8772.06320960578</v>
      </c>
    </row>
    <row r="242" ht="15.75" customHeight="1">
      <c r="A242" s="9">
        <v>1999.0</v>
      </c>
      <c r="B242" s="9" t="s">
        <v>64</v>
      </c>
      <c r="C242" s="9" t="s">
        <v>18</v>
      </c>
      <c r="D242" s="9" t="s">
        <v>19</v>
      </c>
      <c r="E242" s="9">
        <v>9049.47157913229</v>
      </c>
    </row>
    <row r="243" ht="15.75" customHeight="1">
      <c r="A243" s="9">
        <v>1999.0</v>
      </c>
      <c r="B243" s="9" t="s">
        <v>64</v>
      </c>
      <c r="C243" s="9" t="s">
        <v>21</v>
      </c>
      <c r="D243" s="9" t="s">
        <v>22</v>
      </c>
      <c r="E243" s="9">
        <v>6062.26244630308</v>
      </c>
    </row>
    <row r="244" ht="15.75" customHeight="1">
      <c r="A244" s="9">
        <v>1999.0</v>
      </c>
      <c r="B244" s="9" t="s">
        <v>64</v>
      </c>
      <c r="C244" s="9" t="s">
        <v>23</v>
      </c>
      <c r="D244" s="9" t="s">
        <v>24</v>
      </c>
      <c r="E244" s="9">
        <v>11739.1101656561</v>
      </c>
    </row>
    <row r="245" ht="15.75" customHeight="1">
      <c r="A245" s="9">
        <v>1999.0</v>
      </c>
      <c r="B245" s="9" t="s">
        <v>64</v>
      </c>
      <c r="C245" s="9" t="s">
        <v>25</v>
      </c>
      <c r="D245" s="9" t="s">
        <v>26</v>
      </c>
      <c r="E245" s="9">
        <v>3203.71375707154</v>
      </c>
    </row>
    <row r="246" ht="15.75" customHeight="1">
      <c r="A246" s="9">
        <v>1999.0</v>
      </c>
      <c r="B246" s="9" t="s">
        <v>64</v>
      </c>
      <c r="C246" s="9" t="s">
        <v>27</v>
      </c>
      <c r="D246" s="9" t="s">
        <v>28</v>
      </c>
      <c r="E246" s="9">
        <v>8946.13287719935</v>
      </c>
    </row>
    <row r="247" ht="15.75" customHeight="1">
      <c r="A247" s="9">
        <v>1999.0</v>
      </c>
      <c r="B247" s="9" t="s">
        <v>64</v>
      </c>
      <c r="C247" s="9" t="s">
        <v>29</v>
      </c>
      <c r="D247" s="9" t="s">
        <v>30</v>
      </c>
      <c r="E247" s="9">
        <v>4796.05823587336</v>
      </c>
    </row>
    <row r="248" ht="15.75" customHeight="1">
      <c r="A248" s="9">
        <v>1999.0</v>
      </c>
      <c r="B248" s="9" t="s">
        <v>64</v>
      </c>
      <c r="C248" s="9" t="s">
        <v>31</v>
      </c>
      <c r="D248" s="9" t="s">
        <v>32</v>
      </c>
      <c r="E248" s="9">
        <v>8554.07277616112</v>
      </c>
    </row>
    <row r="249" ht="15.75" customHeight="1">
      <c r="A249" s="9">
        <v>1999.0</v>
      </c>
      <c r="B249" s="9" t="s">
        <v>64</v>
      </c>
      <c r="C249" s="9" t="s">
        <v>33</v>
      </c>
      <c r="D249" s="9" t="s">
        <v>34</v>
      </c>
      <c r="E249" s="9">
        <v>8381.25399829498</v>
      </c>
    </row>
    <row r="250" ht="15.75" customHeight="1">
      <c r="A250" s="9">
        <v>2000.0</v>
      </c>
      <c r="B250" s="9" t="s">
        <v>65</v>
      </c>
      <c r="C250" s="9" t="s">
        <v>18</v>
      </c>
      <c r="D250" s="9" t="s">
        <v>19</v>
      </c>
      <c r="E250" s="9">
        <v>9419.98294955914</v>
      </c>
    </row>
    <row r="251" ht="15.75" customHeight="1">
      <c r="A251" s="9">
        <v>2000.0</v>
      </c>
      <c r="B251" s="9" t="s">
        <v>65</v>
      </c>
      <c r="C251" s="9" t="s">
        <v>21</v>
      </c>
      <c r="D251" s="9" t="s">
        <v>22</v>
      </c>
      <c r="E251" s="9">
        <v>6172.40871859972</v>
      </c>
    </row>
    <row r="252" ht="15.75" customHeight="1">
      <c r="A252" s="9">
        <v>2000.0</v>
      </c>
      <c r="B252" s="9" t="s">
        <v>65</v>
      </c>
      <c r="C252" s="9" t="s">
        <v>23</v>
      </c>
      <c r="D252" s="9" t="s">
        <v>24</v>
      </c>
      <c r="E252" s="9">
        <v>11944.2058377568</v>
      </c>
    </row>
    <row r="253" ht="15.75" customHeight="1">
      <c r="A253" s="9">
        <v>2000.0</v>
      </c>
      <c r="B253" s="9" t="s">
        <v>65</v>
      </c>
      <c r="C253" s="9" t="s">
        <v>25</v>
      </c>
      <c r="D253" s="9" t="s">
        <v>26</v>
      </c>
      <c r="E253" s="9">
        <v>3242.57915732832</v>
      </c>
    </row>
    <row r="254" ht="15.75" customHeight="1">
      <c r="A254" s="9">
        <v>2000.0</v>
      </c>
      <c r="B254" s="9" t="s">
        <v>65</v>
      </c>
      <c r="C254" s="9" t="s">
        <v>27</v>
      </c>
      <c r="D254" s="9" t="s">
        <v>28</v>
      </c>
      <c r="E254" s="9">
        <v>9253.96804618644</v>
      </c>
    </row>
    <row r="255" ht="15.75" customHeight="1">
      <c r="A255" s="9">
        <v>2000.0</v>
      </c>
      <c r="B255" s="9" t="s">
        <v>65</v>
      </c>
      <c r="C255" s="9" t="s">
        <v>29</v>
      </c>
      <c r="D255" s="9" t="s">
        <v>30</v>
      </c>
      <c r="E255" s="9">
        <v>4857.80115237848</v>
      </c>
    </row>
    <row r="256" ht="15.75" customHeight="1">
      <c r="A256" s="9">
        <v>2000.0</v>
      </c>
      <c r="B256" s="9" t="s">
        <v>65</v>
      </c>
      <c r="C256" s="9" t="s">
        <v>31</v>
      </c>
      <c r="D256" s="9" t="s">
        <v>32</v>
      </c>
      <c r="E256" s="9">
        <v>8803.15252917931</v>
      </c>
    </row>
    <row r="257" ht="15.75" customHeight="1">
      <c r="A257" s="9">
        <v>2000.0</v>
      </c>
      <c r="B257" s="9" t="s">
        <v>65</v>
      </c>
      <c r="C257" s="9" t="s">
        <v>33</v>
      </c>
      <c r="D257" s="9" t="s">
        <v>34</v>
      </c>
      <c r="E257" s="9">
        <v>8224.11282651363</v>
      </c>
    </row>
    <row r="258" ht="15.75" customHeight="1">
      <c r="A258" s="9">
        <v>2001.0</v>
      </c>
      <c r="B258" s="9" t="s">
        <v>66</v>
      </c>
      <c r="C258" s="9" t="s">
        <v>18</v>
      </c>
      <c r="D258" s="9" t="s">
        <v>19</v>
      </c>
      <c r="E258" s="9">
        <v>9622.15362871309</v>
      </c>
    </row>
    <row r="259" ht="15.75" customHeight="1">
      <c r="A259" s="9">
        <v>2001.0</v>
      </c>
      <c r="B259" s="9" t="s">
        <v>66</v>
      </c>
      <c r="C259" s="9" t="s">
        <v>21</v>
      </c>
      <c r="D259" s="9" t="s">
        <v>22</v>
      </c>
      <c r="E259" s="9">
        <v>6274.31644926203</v>
      </c>
    </row>
    <row r="260" ht="15.75" customHeight="1">
      <c r="A260" s="9">
        <v>2001.0</v>
      </c>
      <c r="B260" s="9" t="s">
        <v>66</v>
      </c>
      <c r="C260" s="9" t="s">
        <v>23</v>
      </c>
      <c r="D260" s="9" t="s">
        <v>24</v>
      </c>
      <c r="E260" s="9">
        <v>12122.1213440532</v>
      </c>
    </row>
    <row r="261" ht="15.75" customHeight="1">
      <c r="A261" s="9">
        <v>2001.0</v>
      </c>
      <c r="B261" s="9" t="s">
        <v>66</v>
      </c>
      <c r="C261" s="9" t="s">
        <v>25</v>
      </c>
      <c r="D261" s="9" t="s">
        <v>26</v>
      </c>
      <c r="E261" s="9">
        <v>3221.30254730122</v>
      </c>
    </row>
    <row r="262" ht="15.75" customHeight="1">
      <c r="A262" s="9">
        <v>2001.0</v>
      </c>
      <c r="B262" s="9" t="s">
        <v>66</v>
      </c>
      <c r="C262" s="9" t="s">
        <v>27</v>
      </c>
      <c r="D262" s="9" t="s">
        <v>28</v>
      </c>
      <c r="E262" s="9">
        <v>9088.05331877876</v>
      </c>
    </row>
    <row r="263" ht="15.75" customHeight="1">
      <c r="A263" s="9">
        <v>2001.0</v>
      </c>
      <c r="B263" s="9" t="s">
        <v>66</v>
      </c>
      <c r="C263" s="9" t="s">
        <v>29</v>
      </c>
      <c r="D263" s="9" t="s">
        <v>30</v>
      </c>
      <c r="E263" s="9">
        <v>4862.50154734803</v>
      </c>
    </row>
    <row r="264" ht="15.75" customHeight="1">
      <c r="A264" s="9">
        <v>2001.0</v>
      </c>
      <c r="B264" s="9" t="s">
        <v>66</v>
      </c>
      <c r="C264" s="9" t="s">
        <v>31</v>
      </c>
      <c r="D264" s="9" t="s">
        <v>32</v>
      </c>
      <c r="E264" s="9">
        <v>8804.32948764487</v>
      </c>
    </row>
    <row r="265" ht="15.75" customHeight="1">
      <c r="A265" s="9">
        <v>2001.0</v>
      </c>
      <c r="B265" s="9" t="s">
        <v>66</v>
      </c>
      <c r="C265" s="9" t="s">
        <v>33</v>
      </c>
      <c r="D265" s="9" t="s">
        <v>34</v>
      </c>
      <c r="E265" s="9">
        <v>7776.13787206685</v>
      </c>
    </row>
    <row r="266" ht="15.75" customHeight="1">
      <c r="A266" s="9">
        <v>2002.0</v>
      </c>
      <c r="B266" s="9" t="s">
        <v>67</v>
      </c>
      <c r="C266" s="9" t="s">
        <v>18</v>
      </c>
      <c r="D266" s="9" t="s">
        <v>19</v>
      </c>
      <c r="E266" s="9">
        <v>9814.65613491896</v>
      </c>
    </row>
    <row r="267" ht="15.75" customHeight="1">
      <c r="A267" s="9">
        <v>2002.0</v>
      </c>
      <c r="B267" s="9" t="s">
        <v>67</v>
      </c>
      <c r="C267" s="9" t="s">
        <v>21</v>
      </c>
      <c r="D267" s="9" t="s">
        <v>22</v>
      </c>
      <c r="E267" s="9">
        <v>6375.20422103903</v>
      </c>
    </row>
    <row r="268" ht="15.75" customHeight="1">
      <c r="A268" s="9">
        <v>2002.0</v>
      </c>
      <c r="B268" s="9" t="s">
        <v>67</v>
      </c>
      <c r="C268" s="9" t="s">
        <v>23</v>
      </c>
      <c r="D268" s="9" t="s">
        <v>24</v>
      </c>
      <c r="E268" s="9">
        <v>10848.8167176834</v>
      </c>
    </row>
    <row r="269" ht="15.75" customHeight="1">
      <c r="A269" s="9">
        <v>2002.0</v>
      </c>
      <c r="B269" s="9" t="s">
        <v>67</v>
      </c>
      <c r="C269" s="9" t="s">
        <v>25</v>
      </c>
      <c r="D269" s="9" t="s">
        <v>26</v>
      </c>
      <c r="E269" s="9">
        <v>3359.16268724949</v>
      </c>
    </row>
    <row r="270" ht="15.75" customHeight="1">
      <c r="A270" s="9">
        <v>2002.0</v>
      </c>
      <c r="B270" s="9" t="s">
        <v>67</v>
      </c>
      <c r="C270" s="9" t="s">
        <v>27</v>
      </c>
      <c r="D270" s="9" t="s">
        <v>28</v>
      </c>
      <c r="E270" s="9">
        <v>8960.55408647201</v>
      </c>
    </row>
    <row r="271" ht="15.75" customHeight="1">
      <c r="A271" s="9">
        <v>2002.0</v>
      </c>
      <c r="B271" s="9" t="s">
        <v>67</v>
      </c>
      <c r="C271" s="9" t="s">
        <v>29</v>
      </c>
      <c r="D271" s="9" t="s">
        <v>30</v>
      </c>
      <c r="E271" s="9">
        <v>4908.73012307454</v>
      </c>
    </row>
    <row r="272" ht="15.75" customHeight="1">
      <c r="A272" s="9">
        <v>2002.0</v>
      </c>
      <c r="B272" s="9" t="s">
        <v>67</v>
      </c>
      <c r="C272" s="9" t="s">
        <v>31</v>
      </c>
      <c r="D272" s="9" t="s">
        <v>32</v>
      </c>
      <c r="E272" s="9">
        <v>8954.83724534174</v>
      </c>
    </row>
    <row r="273" ht="15.75" customHeight="1">
      <c r="A273" s="9">
        <v>2002.0</v>
      </c>
      <c r="B273" s="9" t="s">
        <v>67</v>
      </c>
      <c r="C273" s="9" t="s">
        <v>33</v>
      </c>
      <c r="D273" s="9" t="s">
        <v>34</v>
      </c>
      <c r="E273" s="9">
        <v>6854.29408086406</v>
      </c>
    </row>
    <row r="274" ht="15.75" customHeight="1">
      <c r="A274" s="9">
        <v>2003.0</v>
      </c>
      <c r="B274" s="9" t="s">
        <v>68</v>
      </c>
      <c r="C274" s="9" t="s">
        <v>18</v>
      </c>
      <c r="D274" s="9" t="s">
        <v>19</v>
      </c>
      <c r="E274" s="9">
        <v>10109.6680484322</v>
      </c>
    </row>
    <row r="275" ht="15.75" customHeight="1">
      <c r="A275" s="9">
        <v>2003.0</v>
      </c>
      <c r="B275" s="9" t="s">
        <v>68</v>
      </c>
      <c r="C275" s="9" t="s">
        <v>21</v>
      </c>
      <c r="D275" s="9" t="s">
        <v>22</v>
      </c>
      <c r="E275" s="9">
        <v>6545.73710003946</v>
      </c>
    </row>
    <row r="276" ht="15.75" customHeight="1">
      <c r="A276" s="9">
        <v>2003.0</v>
      </c>
      <c r="B276" s="9" t="s">
        <v>68</v>
      </c>
      <c r="C276" s="9" t="s">
        <v>23</v>
      </c>
      <c r="D276" s="9" t="s">
        <v>24</v>
      </c>
      <c r="E276" s="9">
        <v>9830.73677120797</v>
      </c>
    </row>
    <row r="277" ht="15.75" customHeight="1">
      <c r="A277" s="9">
        <v>2003.0</v>
      </c>
      <c r="B277" s="9" t="s">
        <v>68</v>
      </c>
      <c r="C277" s="9" t="s">
        <v>25</v>
      </c>
      <c r="D277" s="9" t="s">
        <v>26</v>
      </c>
      <c r="E277" s="9">
        <v>3464.39687811052</v>
      </c>
    </row>
    <row r="278" ht="15.75" customHeight="1">
      <c r="A278" s="9">
        <v>2003.0</v>
      </c>
      <c r="B278" s="9" t="s">
        <v>68</v>
      </c>
      <c r="C278" s="9" t="s">
        <v>27</v>
      </c>
      <c r="D278" s="9" t="s">
        <v>28</v>
      </c>
      <c r="E278" s="9">
        <v>8967.02919031783</v>
      </c>
    </row>
    <row r="279" ht="15.75" customHeight="1">
      <c r="A279" s="9">
        <v>2003.0</v>
      </c>
      <c r="B279" s="9" t="s">
        <v>68</v>
      </c>
      <c r="C279" s="9" t="s">
        <v>29</v>
      </c>
      <c r="D279" s="9" t="s">
        <v>30</v>
      </c>
      <c r="E279" s="9">
        <v>5026.24215483602</v>
      </c>
    </row>
    <row r="280" ht="15.75" customHeight="1">
      <c r="A280" s="9">
        <v>2003.0</v>
      </c>
      <c r="B280" s="9" t="s">
        <v>68</v>
      </c>
      <c r="C280" s="9" t="s">
        <v>31</v>
      </c>
      <c r="D280" s="9" t="s">
        <v>32</v>
      </c>
      <c r="E280" s="9">
        <v>8943.82848255785</v>
      </c>
    </row>
    <row r="281" ht="15.75" customHeight="1">
      <c r="A281" s="9">
        <v>2003.0</v>
      </c>
      <c r="B281" s="9" t="s">
        <v>68</v>
      </c>
      <c r="C281" s="9" t="s">
        <v>33</v>
      </c>
      <c r="D281" s="9" t="s">
        <v>34</v>
      </c>
      <c r="E281" s="9">
        <v>7380.4670873289</v>
      </c>
    </row>
    <row r="282" ht="15.75" customHeight="1">
      <c r="A282" s="9">
        <v>2004.0</v>
      </c>
      <c r="B282" s="9" t="s">
        <v>69</v>
      </c>
      <c r="C282" s="9" t="s">
        <v>18</v>
      </c>
      <c r="D282" s="9" t="s">
        <v>19</v>
      </c>
      <c r="E282" s="9">
        <v>10726.6448499322</v>
      </c>
    </row>
    <row r="283" ht="15.75" customHeight="1">
      <c r="A283" s="9">
        <v>2004.0</v>
      </c>
      <c r="B283" s="9" t="s">
        <v>69</v>
      </c>
      <c r="C283" s="9" t="s">
        <v>21</v>
      </c>
      <c r="D283" s="9" t="s">
        <v>22</v>
      </c>
      <c r="E283" s="9">
        <v>6730.83178418895</v>
      </c>
    </row>
    <row r="284" ht="15.75" customHeight="1">
      <c r="A284" s="9">
        <v>2004.0</v>
      </c>
      <c r="B284" s="9" t="s">
        <v>69</v>
      </c>
      <c r="C284" s="9" t="s">
        <v>23</v>
      </c>
      <c r="D284" s="9" t="s">
        <v>24</v>
      </c>
      <c r="E284" s="9">
        <v>11429.4069750518</v>
      </c>
    </row>
    <row r="285" ht="15.75" customHeight="1">
      <c r="A285" s="9">
        <v>2004.0</v>
      </c>
      <c r="B285" s="9" t="s">
        <v>69</v>
      </c>
      <c r="C285" s="9" t="s">
        <v>25</v>
      </c>
      <c r="D285" s="9" t="s">
        <v>26</v>
      </c>
      <c r="E285" s="9">
        <v>3602.99972514727</v>
      </c>
    </row>
    <row r="286" ht="15.75" customHeight="1">
      <c r="A286" s="9">
        <v>2004.0</v>
      </c>
      <c r="B286" s="9" t="s">
        <v>69</v>
      </c>
      <c r="C286" s="9" t="s">
        <v>27</v>
      </c>
      <c r="D286" s="9" t="s">
        <v>28</v>
      </c>
      <c r="E286" s="9">
        <v>9190.74159228825</v>
      </c>
    </row>
    <row r="287" ht="15.75" customHeight="1">
      <c r="A287" s="9">
        <v>2004.0</v>
      </c>
      <c r="B287" s="9" t="s">
        <v>69</v>
      </c>
      <c r="C287" s="9" t="s">
        <v>29</v>
      </c>
      <c r="D287" s="9" t="s">
        <v>30</v>
      </c>
      <c r="E287" s="9">
        <v>5219.7923309257</v>
      </c>
    </row>
    <row r="288" ht="15.75" customHeight="1">
      <c r="A288" s="9">
        <v>2004.0</v>
      </c>
      <c r="B288" s="9" t="s">
        <v>69</v>
      </c>
      <c r="C288" s="9" t="s">
        <v>31</v>
      </c>
      <c r="D288" s="9" t="s">
        <v>32</v>
      </c>
      <c r="E288" s="9">
        <v>9346.03934316368</v>
      </c>
    </row>
    <row r="289" ht="15.75" customHeight="1">
      <c r="A289" s="9">
        <v>2004.0</v>
      </c>
      <c r="B289" s="9" t="s">
        <v>69</v>
      </c>
      <c r="C289" s="9" t="s">
        <v>33</v>
      </c>
      <c r="D289" s="9" t="s">
        <v>34</v>
      </c>
      <c r="E289" s="9">
        <v>7962.41230916816</v>
      </c>
    </row>
    <row r="290" ht="15.75" customHeight="1">
      <c r="A290" s="9">
        <v>2005.0</v>
      </c>
      <c r="B290" s="9" t="s">
        <v>70</v>
      </c>
      <c r="C290" s="9" t="s">
        <v>18</v>
      </c>
      <c r="D290" s="9" t="s">
        <v>19</v>
      </c>
      <c r="E290" s="9">
        <v>11225.0799494747</v>
      </c>
    </row>
    <row r="291" ht="15.75" customHeight="1">
      <c r="A291" s="9">
        <v>2005.0</v>
      </c>
      <c r="B291" s="9" t="s">
        <v>70</v>
      </c>
      <c r="C291" s="9" t="s">
        <v>21</v>
      </c>
      <c r="D291" s="9" t="s">
        <v>22</v>
      </c>
      <c r="E291" s="9">
        <v>6892.92357893302</v>
      </c>
    </row>
    <row r="292" ht="15.75" customHeight="1">
      <c r="A292" s="9">
        <v>2005.0</v>
      </c>
      <c r="B292" s="9" t="s">
        <v>70</v>
      </c>
      <c r="C292" s="9" t="s">
        <v>23</v>
      </c>
      <c r="D292" s="9" t="s">
        <v>24</v>
      </c>
      <c r="E292" s="9">
        <v>12400.7747575051</v>
      </c>
    </row>
    <row r="293" ht="15.75" customHeight="1">
      <c r="A293" s="9">
        <v>2005.0</v>
      </c>
      <c r="B293" s="9" t="s">
        <v>70</v>
      </c>
      <c r="C293" s="9" t="s">
        <v>25</v>
      </c>
      <c r="D293" s="9" t="s">
        <v>26</v>
      </c>
      <c r="E293" s="9">
        <v>3796.20339984392</v>
      </c>
    </row>
    <row r="294" ht="15.75" customHeight="1">
      <c r="A294" s="9">
        <v>2005.0</v>
      </c>
      <c r="B294" s="9" t="s">
        <v>70</v>
      </c>
      <c r="C294" s="9" t="s">
        <v>27</v>
      </c>
      <c r="D294" s="9" t="s">
        <v>28</v>
      </c>
      <c r="E294" s="9">
        <v>9270.65654228665</v>
      </c>
    </row>
    <row r="295" ht="15.75" customHeight="1">
      <c r="A295" s="9">
        <v>2005.0</v>
      </c>
      <c r="B295" s="9" t="s">
        <v>70</v>
      </c>
      <c r="C295" s="9" t="s">
        <v>29</v>
      </c>
      <c r="D295" s="9" t="s">
        <v>30</v>
      </c>
      <c r="E295" s="9">
        <v>5392.19057370415</v>
      </c>
    </row>
    <row r="296" ht="15.75" customHeight="1">
      <c r="A296" s="9">
        <v>2005.0</v>
      </c>
      <c r="B296" s="9" t="s">
        <v>70</v>
      </c>
      <c r="C296" s="9" t="s">
        <v>31</v>
      </c>
      <c r="D296" s="9" t="s">
        <v>32</v>
      </c>
      <c r="E296" s="9">
        <v>9535.41883036578</v>
      </c>
    </row>
    <row r="297" ht="15.75" customHeight="1">
      <c r="A297" s="9">
        <v>2005.0</v>
      </c>
      <c r="B297" s="9" t="s">
        <v>70</v>
      </c>
      <c r="C297" s="9" t="s">
        <v>33</v>
      </c>
      <c r="D297" s="9" t="s">
        <v>34</v>
      </c>
      <c r="E297" s="9">
        <v>8577.86499429459</v>
      </c>
    </row>
    <row r="298" ht="15.75" customHeight="1">
      <c r="A298" s="9">
        <v>2006.0</v>
      </c>
      <c r="B298" s="9" t="s">
        <v>71</v>
      </c>
      <c r="C298" s="9" t="s">
        <v>18</v>
      </c>
      <c r="D298" s="9" t="s">
        <v>19</v>
      </c>
      <c r="E298" s="9">
        <v>11808.8347703093</v>
      </c>
    </row>
    <row r="299" ht="15.75" customHeight="1">
      <c r="A299" s="9">
        <v>2006.0</v>
      </c>
      <c r="B299" s="9" t="s">
        <v>71</v>
      </c>
      <c r="C299" s="9" t="s">
        <v>21</v>
      </c>
      <c r="D299" s="9" t="s">
        <v>22</v>
      </c>
      <c r="E299" s="9">
        <v>7289.90434511818</v>
      </c>
    </row>
    <row r="300" ht="15.75" customHeight="1">
      <c r="A300" s="9">
        <v>2006.0</v>
      </c>
      <c r="B300" s="9" t="s">
        <v>71</v>
      </c>
      <c r="C300" s="9" t="s">
        <v>23</v>
      </c>
      <c r="D300" s="9" t="s">
        <v>24</v>
      </c>
      <c r="E300" s="9">
        <v>13413.0140896143</v>
      </c>
    </row>
    <row r="301" ht="15.75" customHeight="1">
      <c r="A301" s="9">
        <v>2006.0</v>
      </c>
      <c r="B301" s="9" t="s">
        <v>71</v>
      </c>
      <c r="C301" s="9" t="s">
        <v>25</v>
      </c>
      <c r="D301" s="9" t="s">
        <v>26</v>
      </c>
      <c r="E301" s="9">
        <v>4047.7480360416</v>
      </c>
    </row>
    <row r="302" ht="15.75" customHeight="1">
      <c r="A302" s="9">
        <v>2006.0</v>
      </c>
      <c r="B302" s="9" t="s">
        <v>71</v>
      </c>
      <c r="C302" s="9" t="s">
        <v>27</v>
      </c>
      <c r="D302" s="9" t="s">
        <v>28</v>
      </c>
      <c r="E302" s="9">
        <v>9547.33357068323</v>
      </c>
    </row>
    <row r="303" ht="15.75" customHeight="1">
      <c r="A303" s="9">
        <v>2006.0</v>
      </c>
      <c r="B303" s="9" t="s">
        <v>71</v>
      </c>
      <c r="C303" s="9" t="s">
        <v>29</v>
      </c>
      <c r="D303" s="9" t="s">
        <v>30</v>
      </c>
      <c r="E303" s="9">
        <v>5684.02285577118</v>
      </c>
    </row>
    <row r="304" ht="15.75" customHeight="1">
      <c r="A304" s="9">
        <v>2006.0</v>
      </c>
      <c r="B304" s="9" t="s">
        <v>71</v>
      </c>
      <c r="C304" s="9" t="s">
        <v>31</v>
      </c>
      <c r="D304" s="9" t="s">
        <v>32</v>
      </c>
      <c r="E304" s="9">
        <v>9805.72450610977</v>
      </c>
    </row>
    <row r="305" ht="15.75" customHeight="1">
      <c r="A305" s="9">
        <v>2006.0</v>
      </c>
      <c r="B305" s="9" t="s">
        <v>71</v>
      </c>
      <c r="C305" s="9" t="s">
        <v>33</v>
      </c>
      <c r="D305" s="9" t="s">
        <v>34</v>
      </c>
      <c r="E305" s="9">
        <v>9174.50245831661</v>
      </c>
    </row>
    <row r="306" ht="15.75" customHeight="1">
      <c r="A306" s="9">
        <v>2007.0</v>
      </c>
      <c r="B306" s="9" t="s">
        <v>72</v>
      </c>
      <c r="C306" s="9" t="s">
        <v>18</v>
      </c>
      <c r="D306" s="9" t="s">
        <v>19</v>
      </c>
      <c r="E306" s="9">
        <v>12256.4296859791</v>
      </c>
    </row>
    <row r="307" ht="15.75" customHeight="1">
      <c r="A307" s="9">
        <v>2007.0</v>
      </c>
      <c r="B307" s="9" t="s">
        <v>72</v>
      </c>
      <c r="C307" s="9" t="s">
        <v>21</v>
      </c>
      <c r="D307" s="9" t="s">
        <v>22</v>
      </c>
      <c r="E307" s="9">
        <v>7779.32537779894</v>
      </c>
    </row>
    <row r="308" ht="15.75" customHeight="1">
      <c r="A308" s="9">
        <v>2007.0</v>
      </c>
      <c r="B308" s="9" t="s">
        <v>72</v>
      </c>
      <c r="C308" s="9" t="s">
        <v>23</v>
      </c>
      <c r="D308" s="9" t="s">
        <v>24</v>
      </c>
      <c r="E308" s="9">
        <v>14374.374372096</v>
      </c>
    </row>
    <row r="309" ht="15.75" customHeight="1">
      <c r="A309" s="9">
        <v>2007.0</v>
      </c>
      <c r="B309" s="9" t="s">
        <v>72</v>
      </c>
      <c r="C309" s="9" t="s">
        <v>25</v>
      </c>
      <c r="D309" s="9" t="s">
        <v>26</v>
      </c>
      <c r="E309" s="9">
        <v>4356.73896501969</v>
      </c>
    </row>
    <row r="310" ht="15.75" customHeight="1">
      <c r="A310" s="9">
        <v>2007.0</v>
      </c>
      <c r="B310" s="9" t="s">
        <v>72</v>
      </c>
      <c r="C310" s="9" t="s">
        <v>27</v>
      </c>
      <c r="D310" s="9" t="s">
        <v>28</v>
      </c>
      <c r="E310" s="9">
        <v>9622.04795699136</v>
      </c>
    </row>
    <row r="311" ht="15.75" customHeight="1">
      <c r="A311" s="9">
        <v>2007.0</v>
      </c>
      <c r="B311" s="9" t="s">
        <v>72</v>
      </c>
      <c r="C311" s="9" t="s">
        <v>29</v>
      </c>
      <c r="D311" s="9" t="s">
        <v>30</v>
      </c>
      <c r="E311" s="9">
        <v>5998.78814293754</v>
      </c>
    </row>
    <row r="312" ht="15.75" customHeight="1">
      <c r="A312" s="9">
        <v>2007.0</v>
      </c>
      <c r="B312" s="9" t="s">
        <v>72</v>
      </c>
      <c r="C312" s="9" t="s">
        <v>31</v>
      </c>
      <c r="D312" s="9" t="s">
        <v>32</v>
      </c>
      <c r="E312" s="9">
        <v>10293.530341463</v>
      </c>
    </row>
    <row r="313" ht="15.75" customHeight="1">
      <c r="A313" s="9">
        <v>2007.0</v>
      </c>
      <c r="B313" s="9" t="s">
        <v>72</v>
      </c>
      <c r="C313" s="9" t="s">
        <v>33</v>
      </c>
      <c r="D313" s="9" t="s">
        <v>34</v>
      </c>
      <c r="E313" s="9">
        <v>9901.51188115634</v>
      </c>
    </row>
    <row r="314" ht="15.75" customHeight="1">
      <c r="A314" s="9">
        <v>2008.0</v>
      </c>
      <c r="B314" s="9" t="s">
        <v>73</v>
      </c>
      <c r="C314" s="9" t="s">
        <v>18</v>
      </c>
      <c r="D314" s="9" t="s">
        <v>19</v>
      </c>
      <c r="E314" s="9">
        <v>12553.7948363739</v>
      </c>
    </row>
    <row r="315" ht="15.75" customHeight="1">
      <c r="A315" s="9">
        <v>2008.0</v>
      </c>
      <c r="B315" s="9" t="s">
        <v>73</v>
      </c>
      <c r="C315" s="9" t="s">
        <v>21</v>
      </c>
      <c r="D315" s="9" t="s">
        <v>22</v>
      </c>
      <c r="E315" s="9">
        <v>8034.33038805147</v>
      </c>
    </row>
    <row r="316" ht="15.75" customHeight="1">
      <c r="A316" s="9">
        <v>2008.0</v>
      </c>
      <c r="B316" s="9" t="s">
        <v>73</v>
      </c>
      <c r="C316" s="9" t="s">
        <v>23</v>
      </c>
      <c r="D316" s="9" t="s">
        <v>24</v>
      </c>
      <c r="E316" s="9">
        <v>14920.447414239</v>
      </c>
    </row>
    <row r="317" ht="15.75" customHeight="1">
      <c r="A317" s="9">
        <v>2008.0</v>
      </c>
      <c r="B317" s="9" t="s">
        <v>73</v>
      </c>
      <c r="C317" s="9" t="s">
        <v>25</v>
      </c>
      <c r="D317" s="9" t="s">
        <v>26</v>
      </c>
      <c r="E317" s="9">
        <v>4716.1972623181</v>
      </c>
    </row>
    <row r="318" ht="15.75" customHeight="1">
      <c r="A318" s="9">
        <v>2008.0</v>
      </c>
      <c r="B318" s="9" t="s">
        <v>73</v>
      </c>
      <c r="C318" s="9" t="s">
        <v>27</v>
      </c>
      <c r="D318" s="9" t="s">
        <v>28</v>
      </c>
      <c r="E318" s="9">
        <v>9587.63633933012</v>
      </c>
    </row>
    <row r="319" ht="15.75" customHeight="1">
      <c r="A319" s="9">
        <v>2008.0</v>
      </c>
      <c r="B319" s="9" t="s">
        <v>73</v>
      </c>
      <c r="C319" s="9" t="s">
        <v>29</v>
      </c>
      <c r="D319" s="9" t="s">
        <v>30</v>
      </c>
      <c r="E319" s="9">
        <v>6121.74515048081</v>
      </c>
    </row>
    <row r="320" ht="15.75" customHeight="1">
      <c r="A320" s="9">
        <v>2008.0</v>
      </c>
      <c r="B320" s="9" t="s">
        <v>73</v>
      </c>
      <c r="C320" s="9" t="s">
        <v>31</v>
      </c>
      <c r="D320" s="9" t="s">
        <v>32</v>
      </c>
      <c r="E320" s="9">
        <v>10710.8722205603</v>
      </c>
    </row>
    <row r="321" ht="15.75" customHeight="1">
      <c r="A321" s="9">
        <v>2008.0</v>
      </c>
      <c r="B321" s="9" t="s">
        <v>73</v>
      </c>
      <c r="C321" s="9" t="s">
        <v>33</v>
      </c>
      <c r="D321" s="9" t="s">
        <v>34</v>
      </c>
      <c r="E321" s="9">
        <v>10201.4759370923</v>
      </c>
    </row>
    <row r="322" ht="15.75" customHeight="1">
      <c r="A322" s="9">
        <v>2009.0</v>
      </c>
      <c r="B322" s="9" t="s">
        <v>74</v>
      </c>
      <c r="C322" s="9" t="s">
        <v>18</v>
      </c>
      <c r="D322" s="9" t="s">
        <v>19</v>
      </c>
      <c r="E322" s="9">
        <v>12227.2145300329</v>
      </c>
    </row>
    <row r="323" ht="15.75" customHeight="1">
      <c r="A323" s="9">
        <v>2009.0</v>
      </c>
      <c r="B323" s="9" t="s">
        <v>74</v>
      </c>
      <c r="C323" s="9" t="s">
        <v>21</v>
      </c>
      <c r="D323" s="9" t="s">
        <v>22</v>
      </c>
      <c r="E323" s="9">
        <v>7854.95282987345</v>
      </c>
    </row>
    <row r="324" ht="15.75" customHeight="1">
      <c r="A324" s="9">
        <v>2009.0</v>
      </c>
      <c r="B324" s="9" t="s">
        <v>74</v>
      </c>
      <c r="C324" s="9" t="s">
        <v>23</v>
      </c>
      <c r="D324" s="9" t="s">
        <v>24</v>
      </c>
      <c r="E324" s="9">
        <v>14239.0392030136</v>
      </c>
    </row>
    <row r="325" ht="15.75" customHeight="1">
      <c r="A325" s="9">
        <v>2009.0</v>
      </c>
      <c r="B325" s="9" t="s">
        <v>74</v>
      </c>
      <c r="C325" s="9" t="s">
        <v>25</v>
      </c>
      <c r="D325" s="9" t="s">
        <v>26</v>
      </c>
      <c r="E325" s="9">
        <v>4729.73597651642</v>
      </c>
    </row>
    <row r="326" ht="15.75" customHeight="1">
      <c r="A326" s="9">
        <v>2009.0</v>
      </c>
      <c r="B326" s="9" t="s">
        <v>74</v>
      </c>
      <c r="C326" s="9" t="s">
        <v>27</v>
      </c>
      <c r="D326" s="9" t="s">
        <v>28</v>
      </c>
      <c r="E326" s="9">
        <v>8947.74147387305</v>
      </c>
    </row>
    <row r="327" ht="15.75" customHeight="1">
      <c r="A327" s="9">
        <v>2009.0</v>
      </c>
      <c r="B327" s="9" t="s">
        <v>74</v>
      </c>
      <c r="C327" s="9" t="s">
        <v>29</v>
      </c>
      <c r="D327" s="9" t="s">
        <v>30</v>
      </c>
      <c r="E327" s="9">
        <v>6126.99551489325</v>
      </c>
    </row>
    <row r="328" ht="15.75" customHeight="1">
      <c r="A328" s="9">
        <v>2009.0</v>
      </c>
      <c r="B328" s="9" t="s">
        <v>74</v>
      </c>
      <c r="C328" s="9" t="s">
        <v>31</v>
      </c>
      <c r="D328" s="9" t="s">
        <v>32</v>
      </c>
      <c r="E328" s="9">
        <v>10594.9865923924</v>
      </c>
    </row>
    <row r="329" ht="15.75" customHeight="1">
      <c r="A329" s="9">
        <v>2009.0</v>
      </c>
      <c r="B329" s="9" t="s">
        <v>74</v>
      </c>
      <c r="C329" s="9" t="s">
        <v>33</v>
      </c>
      <c r="D329" s="9" t="s">
        <v>34</v>
      </c>
      <c r="E329" s="9">
        <v>9502.24358504659</v>
      </c>
    </row>
    <row r="330" ht="15.75" customHeight="1">
      <c r="A330" s="9">
        <v>2010.0</v>
      </c>
      <c r="B330" s="9" t="s">
        <v>75</v>
      </c>
      <c r="C330" s="9" t="s">
        <v>18</v>
      </c>
      <c r="D330" s="9" t="s">
        <v>19</v>
      </c>
      <c r="E330" s="9">
        <v>12808.034586422</v>
      </c>
    </row>
    <row r="331" ht="15.75" customHeight="1">
      <c r="A331" s="9">
        <v>2010.0</v>
      </c>
      <c r="B331" s="9" t="s">
        <v>75</v>
      </c>
      <c r="C331" s="9" t="s">
        <v>21</v>
      </c>
      <c r="D331" s="9" t="s">
        <v>22</v>
      </c>
      <c r="E331" s="9">
        <v>8141.91359856475</v>
      </c>
    </row>
    <row r="332" ht="15.75" customHeight="1">
      <c r="A332" s="9">
        <v>2010.0</v>
      </c>
      <c r="B332" s="9" t="s">
        <v>75</v>
      </c>
      <c r="C332" s="9" t="s">
        <v>23</v>
      </c>
      <c r="D332" s="9" t="s">
        <v>24</v>
      </c>
      <c r="E332" s="9">
        <v>13825.3580883312</v>
      </c>
    </row>
    <row r="333" ht="15.75" customHeight="1">
      <c r="A333" s="9">
        <v>2010.0</v>
      </c>
      <c r="B333" s="9" t="s">
        <v>75</v>
      </c>
      <c r="C333" s="9" t="s">
        <v>25</v>
      </c>
      <c r="D333" s="9" t="s">
        <v>26</v>
      </c>
      <c r="E333" s="9">
        <v>5082.35475666351</v>
      </c>
    </row>
    <row r="334" ht="15.75" customHeight="1">
      <c r="A334" s="9">
        <v>2010.0</v>
      </c>
      <c r="B334" s="9" t="s">
        <v>75</v>
      </c>
      <c r="C334" s="9" t="s">
        <v>27</v>
      </c>
      <c r="D334" s="9" t="s">
        <v>28</v>
      </c>
      <c r="E334" s="9">
        <v>9271.39823324639</v>
      </c>
    </row>
    <row r="335" ht="15.75" customHeight="1">
      <c r="A335" s="9">
        <v>2010.0</v>
      </c>
      <c r="B335" s="9" t="s">
        <v>75</v>
      </c>
      <c r="C335" s="9" t="s">
        <v>29</v>
      </c>
      <c r="D335" s="9" t="s">
        <v>30</v>
      </c>
      <c r="E335" s="9">
        <v>6326.54946861963</v>
      </c>
    </row>
    <row r="336" ht="15.75" customHeight="1">
      <c r="A336" s="9">
        <v>2010.0</v>
      </c>
      <c r="B336" s="9" t="s">
        <v>75</v>
      </c>
      <c r="C336" s="9" t="s">
        <v>31</v>
      </c>
      <c r="D336" s="9" t="s">
        <v>32</v>
      </c>
      <c r="E336" s="9">
        <v>11286.2430162457</v>
      </c>
    </row>
    <row r="337" ht="15.75" customHeight="1">
      <c r="A337" s="9">
        <v>2010.0</v>
      </c>
      <c r="B337" s="9" t="s">
        <v>75</v>
      </c>
      <c r="C337" s="9" t="s">
        <v>33</v>
      </c>
      <c r="D337" s="9" t="s">
        <v>34</v>
      </c>
      <c r="E337" s="9">
        <v>10385.9644319555</v>
      </c>
    </row>
    <row r="338" ht="15.75" customHeight="1">
      <c r="A338" s="9">
        <v>2011.0</v>
      </c>
      <c r="B338" s="9" t="s">
        <v>76</v>
      </c>
      <c r="C338" s="9" t="s">
        <v>18</v>
      </c>
      <c r="D338" s="9" t="s">
        <v>19</v>
      </c>
      <c r="E338" s="9">
        <v>13455.8378125533</v>
      </c>
    </row>
    <row r="339" ht="15.75" customHeight="1">
      <c r="A339" s="9">
        <v>2011.0</v>
      </c>
      <c r="B339" s="9" t="s">
        <v>76</v>
      </c>
      <c r="C339" s="9" t="s">
        <v>21</v>
      </c>
      <c r="D339" s="9" t="s">
        <v>22</v>
      </c>
      <c r="E339" s="9">
        <v>8390.47955730589</v>
      </c>
    </row>
    <row r="340" ht="15.75" customHeight="1">
      <c r="A340" s="9">
        <v>2011.0</v>
      </c>
      <c r="B340" s="9" t="s">
        <v>76</v>
      </c>
      <c r="C340" s="9" t="s">
        <v>23</v>
      </c>
      <c r="D340" s="9" t="s">
        <v>24</v>
      </c>
      <c r="E340" s="9">
        <v>14179.192314908</v>
      </c>
    </row>
    <row r="341" ht="15.75" customHeight="1">
      <c r="A341" s="9">
        <v>2011.0</v>
      </c>
      <c r="B341" s="9" t="s">
        <v>76</v>
      </c>
      <c r="C341" s="9" t="s">
        <v>25</v>
      </c>
      <c r="D341" s="9" t="s">
        <v>26</v>
      </c>
      <c r="E341" s="9">
        <v>5360.2266324006</v>
      </c>
    </row>
    <row r="342" ht="15.75" customHeight="1">
      <c r="A342" s="9">
        <v>2011.0</v>
      </c>
      <c r="B342" s="9" t="s">
        <v>76</v>
      </c>
      <c r="C342" s="9" t="s">
        <v>27</v>
      </c>
      <c r="D342" s="9" t="s">
        <v>28</v>
      </c>
      <c r="E342" s="9">
        <v>9477.88718509023</v>
      </c>
    </row>
    <row r="343" ht="15.75" customHeight="1">
      <c r="A343" s="9">
        <v>2011.0</v>
      </c>
      <c r="B343" s="9" t="s">
        <v>76</v>
      </c>
      <c r="C343" s="9" t="s">
        <v>29</v>
      </c>
      <c r="D343" s="9" t="s">
        <v>30</v>
      </c>
      <c r="E343" s="9">
        <v>6726.83468623466</v>
      </c>
    </row>
    <row r="344" ht="15.75" customHeight="1">
      <c r="A344" s="9">
        <v>2011.0</v>
      </c>
      <c r="B344" s="9" t="s">
        <v>76</v>
      </c>
      <c r="C344" s="9" t="s">
        <v>31</v>
      </c>
      <c r="D344" s="9" t="s">
        <v>32</v>
      </c>
      <c r="E344" s="9">
        <v>11627.8103904236</v>
      </c>
    </row>
    <row r="345" ht="15.75" customHeight="1">
      <c r="A345" s="9">
        <v>2011.0</v>
      </c>
      <c r="B345" s="9" t="s">
        <v>76</v>
      </c>
      <c r="C345" s="9" t="s">
        <v>33</v>
      </c>
      <c r="D345" s="9" t="s">
        <v>34</v>
      </c>
      <c r="E345" s="9">
        <v>10883.315359489</v>
      </c>
    </row>
    <row r="346" ht="15.75" customHeight="1">
      <c r="A346" s="9">
        <v>2012.0</v>
      </c>
      <c r="B346" s="9" t="s">
        <v>77</v>
      </c>
      <c r="C346" s="9" t="s">
        <v>18</v>
      </c>
      <c r="D346" s="9" t="s">
        <v>19</v>
      </c>
      <c r="E346" s="9">
        <v>14035.679130826</v>
      </c>
    </row>
    <row r="347" ht="15.75" customHeight="1">
      <c r="A347" s="9">
        <v>2012.0</v>
      </c>
      <c r="B347" s="9" t="s">
        <v>77</v>
      </c>
      <c r="C347" s="9" t="s">
        <v>21</v>
      </c>
      <c r="D347" s="9" t="s">
        <v>22</v>
      </c>
      <c r="E347" s="9">
        <v>8689.96567123724</v>
      </c>
    </row>
    <row r="348" ht="15.75" customHeight="1">
      <c r="A348" s="9">
        <v>2012.0</v>
      </c>
      <c r="B348" s="9" t="s">
        <v>77</v>
      </c>
      <c r="C348" s="9" t="s">
        <v>23</v>
      </c>
      <c r="D348" s="9" t="s">
        <v>24</v>
      </c>
      <c r="E348" s="9">
        <v>14735.0935364906</v>
      </c>
    </row>
    <row r="349" ht="15.75" customHeight="1">
      <c r="A349" s="9">
        <v>2012.0</v>
      </c>
      <c r="B349" s="9" t="s">
        <v>77</v>
      </c>
      <c r="C349" s="9" t="s">
        <v>25</v>
      </c>
      <c r="D349" s="9" t="s">
        <v>26</v>
      </c>
      <c r="E349" s="9">
        <v>5642.57811515525</v>
      </c>
    </row>
    <row r="350" ht="15.75" customHeight="1">
      <c r="A350" s="9">
        <v>2012.0</v>
      </c>
      <c r="B350" s="9" t="s">
        <v>77</v>
      </c>
      <c r="C350" s="9" t="s">
        <v>27</v>
      </c>
      <c r="D350" s="9" t="s">
        <v>28</v>
      </c>
      <c r="E350" s="9">
        <v>9690.86906453233</v>
      </c>
    </row>
    <row r="351" ht="15.75" customHeight="1">
      <c r="A351" s="9">
        <v>2012.0</v>
      </c>
      <c r="B351" s="9" t="s">
        <v>77</v>
      </c>
      <c r="C351" s="9" t="s">
        <v>29</v>
      </c>
      <c r="D351" s="9" t="s">
        <v>30</v>
      </c>
      <c r="E351" s="9">
        <v>6926.62519869364</v>
      </c>
    </row>
    <row r="352" ht="15.75" customHeight="1">
      <c r="A352" s="9">
        <v>2012.0</v>
      </c>
      <c r="B352" s="9" t="s">
        <v>77</v>
      </c>
      <c r="C352" s="9" t="s">
        <v>31</v>
      </c>
      <c r="D352" s="9" t="s">
        <v>32</v>
      </c>
      <c r="E352" s="9">
        <v>11745.7786214898</v>
      </c>
    </row>
    <row r="353" ht="15.75" customHeight="1">
      <c r="A353" s="9">
        <v>2012.0</v>
      </c>
      <c r="B353" s="9" t="s">
        <v>77</v>
      </c>
      <c r="C353" s="9" t="s">
        <v>33</v>
      </c>
      <c r="D353" s="9" t="s">
        <v>34</v>
      </c>
      <c r="E353" s="9">
        <v>10649.8372874572</v>
      </c>
    </row>
    <row r="354" ht="15.75" customHeight="1">
      <c r="A354" s="9">
        <v>2013.0</v>
      </c>
      <c r="B354" s="9" t="s">
        <v>78</v>
      </c>
      <c r="C354" s="9" t="s">
        <v>18</v>
      </c>
      <c r="D354" s="9" t="s">
        <v>19</v>
      </c>
      <c r="E354" s="9">
        <v>14461.1743775771</v>
      </c>
    </row>
    <row r="355" ht="15.75" customHeight="1">
      <c r="A355" s="9">
        <v>2013.0</v>
      </c>
      <c r="B355" s="9" t="s">
        <v>78</v>
      </c>
      <c r="C355" s="9" t="s">
        <v>21</v>
      </c>
      <c r="D355" s="9" t="s">
        <v>22</v>
      </c>
      <c r="E355" s="9">
        <v>8785.74189377566</v>
      </c>
    </row>
    <row r="356" ht="15.75" customHeight="1">
      <c r="A356" s="9">
        <v>2013.0</v>
      </c>
      <c r="B356" s="9" t="s">
        <v>78</v>
      </c>
      <c r="C356" s="9" t="s">
        <v>23</v>
      </c>
      <c r="D356" s="9" t="s">
        <v>24</v>
      </c>
      <c r="E356" s="9">
        <v>14721.8559547003</v>
      </c>
    </row>
    <row r="357" ht="15.75" customHeight="1">
      <c r="A357" s="9">
        <v>2013.0</v>
      </c>
      <c r="B357" s="9" t="s">
        <v>78</v>
      </c>
      <c r="C357" s="9" t="s">
        <v>25</v>
      </c>
      <c r="D357" s="9" t="s">
        <v>26</v>
      </c>
      <c r="E357" s="9">
        <v>5919.20956823756</v>
      </c>
    </row>
    <row r="358" ht="15.75" customHeight="1">
      <c r="A358" s="9">
        <v>2013.0</v>
      </c>
      <c r="B358" s="9" t="s">
        <v>78</v>
      </c>
      <c r="C358" s="9" t="s">
        <v>27</v>
      </c>
      <c r="D358" s="9" t="s">
        <v>28</v>
      </c>
      <c r="E358" s="9">
        <v>9693.72296894468</v>
      </c>
    </row>
    <row r="359" ht="15.75" customHeight="1">
      <c r="A359" s="9">
        <v>2013.0</v>
      </c>
      <c r="B359" s="9" t="s">
        <v>78</v>
      </c>
      <c r="C359" s="9" t="s">
        <v>29</v>
      </c>
      <c r="D359" s="9" t="s">
        <v>30</v>
      </c>
      <c r="E359" s="9">
        <v>7177.46579753109</v>
      </c>
    </row>
    <row r="360" ht="15.75" customHeight="1">
      <c r="A360" s="9">
        <v>2013.0</v>
      </c>
      <c r="B360" s="9" t="s">
        <v>78</v>
      </c>
      <c r="C360" s="9" t="s">
        <v>31</v>
      </c>
      <c r="D360" s="9" t="s">
        <v>32</v>
      </c>
      <c r="E360" s="9">
        <v>11993.4839848731</v>
      </c>
    </row>
    <row r="361" ht="15.75" customHeight="1">
      <c r="A361" s="9">
        <v>2013.0</v>
      </c>
      <c r="B361" s="9" t="s">
        <v>78</v>
      </c>
      <c r="C361" s="9" t="s">
        <v>33</v>
      </c>
      <c r="D361" s="9" t="s">
        <v>34</v>
      </c>
      <c r="E361" s="9">
        <v>10784.6306992057</v>
      </c>
    </row>
    <row r="362" ht="15.75" customHeight="1">
      <c r="A362" s="9">
        <v>2014.0</v>
      </c>
      <c r="B362" s="9" t="s">
        <v>79</v>
      </c>
      <c r="C362" s="9" t="s">
        <v>18</v>
      </c>
      <c r="D362" s="9" t="s">
        <v>19</v>
      </c>
      <c r="E362" s="9">
        <v>14561.3261643057</v>
      </c>
    </row>
    <row r="363" ht="15.75" customHeight="1">
      <c r="A363" s="9">
        <v>2014.0</v>
      </c>
      <c r="B363" s="9" t="s">
        <v>79</v>
      </c>
      <c r="C363" s="9" t="s">
        <v>21</v>
      </c>
      <c r="D363" s="9" t="s">
        <v>22</v>
      </c>
      <c r="E363" s="9">
        <v>8993.52652298471</v>
      </c>
    </row>
    <row r="364" ht="15.75" customHeight="1">
      <c r="A364" s="9">
        <v>2014.0</v>
      </c>
      <c r="B364" s="9" t="s">
        <v>79</v>
      </c>
      <c r="C364" s="9" t="s">
        <v>23</v>
      </c>
      <c r="D364" s="9" t="s">
        <v>24</v>
      </c>
      <c r="E364" s="9">
        <v>14025.3575647702</v>
      </c>
    </row>
    <row r="365" ht="15.75" customHeight="1">
      <c r="A365" s="9">
        <v>2014.0</v>
      </c>
      <c r="B365" s="9" t="s">
        <v>79</v>
      </c>
      <c r="C365" s="9" t="s">
        <v>25</v>
      </c>
      <c r="D365" s="9" t="s">
        <v>26</v>
      </c>
      <c r="E365" s="9">
        <v>5996.48413268767</v>
      </c>
    </row>
    <row r="366" ht="15.75" customHeight="1">
      <c r="A366" s="9">
        <v>2014.0</v>
      </c>
      <c r="B366" s="9" t="s">
        <v>79</v>
      </c>
      <c r="C366" s="9" t="s">
        <v>27</v>
      </c>
      <c r="D366" s="9" t="s">
        <v>28</v>
      </c>
      <c r="E366" s="9">
        <v>9839.050190896</v>
      </c>
    </row>
    <row r="367" ht="15.75" customHeight="1">
      <c r="A367" s="9">
        <v>2014.0</v>
      </c>
      <c r="B367" s="9" t="s">
        <v>79</v>
      </c>
      <c r="C367" s="9" t="s">
        <v>29</v>
      </c>
      <c r="D367" s="9" t="s">
        <v>30</v>
      </c>
      <c r="E367" s="9">
        <v>7441.31033370509</v>
      </c>
    </row>
    <row r="368" ht="15.75" customHeight="1">
      <c r="A368" s="9">
        <v>2014.0</v>
      </c>
      <c r="B368" s="9" t="s">
        <v>79</v>
      </c>
      <c r="C368" s="9" t="s">
        <v>31</v>
      </c>
      <c r="D368" s="9" t="s">
        <v>32</v>
      </c>
      <c r="E368" s="9">
        <v>11951.2094463497</v>
      </c>
    </row>
    <row r="369" ht="15.75" customHeight="1">
      <c r="A369" s="9">
        <v>2014.0</v>
      </c>
      <c r="B369" s="9" t="s">
        <v>79</v>
      </c>
      <c r="C369" s="9" t="s">
        <v>33</v>
      </c>
      <c r="D369" s="9" t="s">
        <v>34</v>
      </c>
      <c r="E369" s="9">
        <v>10398.6940069464</v>
      </c>
    </row>
    <row r="370" ht="15.75" customHeight="1">
      <c r="A370" s="9">
        <v>2015.0</v>
      </c>
      <c r="B370" s="9" t="s">
        <v>80</v>
      </c>
      <c r="C370" s="9" t="s">
        <v>18</v>
      </c>
      <c r="D370" s="9" t="s">
        <v>19</v>
      </c>
      <c r="E370" s="9">
        <v>14722.366327632</v>
      </c>
    </row>
    <row r="371" ht="15.75" customHeight="1">
      <c r="A371" s="9">
        <v>2015.0</v>
      </c>
      <c r="B371" s="9" t="s">
        <v>80</v>
      </c>
      <c r="C371" s="9" t="s">
        <v>21</v>
      </c>
      <c r="D371" s="9" t="s">
        <v>22</v>
      </c>
      <c r="E371" s="9">
        <v>9219.3902349299</v>
      </c>
    </row>
    <row r="372" ht="15.75" customHeight="1">
      <c r="A372" s="9">
        <v>2015.0</v>
      </c>
      <c r="B372" s="9" t="s">
        <v>80</v>
      </c>
      <c r="C372" s="9" t="s">
        <v>23</v>
      </c>
      <c r="D372" s="9" t="s">
        <v>24</v>
      </c>
      <c r="E372" s="9" t="s">
        <v>20</v>
      </c>
    </row>
    <row r="373" ht="15.75" customHeight="1">
      <c r="A373" s="9">
        <v>2015.0</v>
      </c>
      <c r="B373" s="9" t="s">
        <v>80</v>
      </c>
      <c r="C373" s="9" t="s">
        <v>25</v>
      </c>
      <c r="D373" s="9" t="s">
        <v>26</v>
      </c>
      <c r="E373" s="9">
        <v>6114.42996334257</v>
      </c>
    </row>
    <row r="374" ht="15.75" customHeight="1">
      <c r="A374" s="9">
        <v>2015.0</v>
      </c>
      <c r="B374" s="9" t="s">
        <v>80</v>
      </c>
      <c r="C374" s="9" t="s">
        <v>27</v>
      </c>
      <c r="D374" s="9" t="s">
        <v>28</v>
      </c>
      <c r="E374" s="9">
        <v>10037.2014904097</v>
      </c>
    </row>
    <row r="375" ht="15.75" customHeight="1">
      <c r="A375" s="9">
        <v>2015.0</v>
      </c>
      <c r="B375" s="9" t="s">
        <v>80</v>
      </c>
      <c r="C375" s="9" t="s">
        <v>29</v>
      </c>
      <c r="D375" s="9" t="s">
        <v>30</v>
      </c>
      <c r="E375" s="9">
        <v>7572.36550490706</v>
      </c>
    </row>
    <row r="376" ht="15.75" customHeight="1">
      <c r="A376" s="9">
        <v>2015.0</v>
      </c>
      <c r="B376" s="9" t="s">
        <v>80</v>
      </c>
      <c r="C376" s="9" t="s">
        <v>31</v>
      </c>
      <c r="D376" s="9" t="s">
        <v>32</v>
      </c>
      <c r="E376" s="9">
        <v>11431.1544808449</v>
      </c>
    </row>
    <row r="377" ht="15.75" customHeight="1">
      <c r="A377" s="9">
        <v>2015.0</v>
      </c>
      <c r="B377" s="9" t="s">
        <v>80</v>
      </c>
      <c r="C377" s="9" t="s">
        <v>33</v>
      </c>
      <c r="D377" s="9" t="s">
        <v>34</v>
      </c>
      <c r="E377" s="9">
        <v>10568.1578087083</v>
      </c>
    </row>
    <row r="378" ht="15.75" customHeight="1">
      <c r="A378" s="9">
        <v>2016.0</v>
      </c>
      <c r="B378" s="9" t="s">
        <v>81</v>
      </c>
      <c r="C378" s="9" t="s">
        <v>18</v>
      </c>
      <c r="D378" s="9" t="s">
        <v>19</v>
      </c>
      <c r="E378" s="9">
        <v>14771.2576454381</v>
      </c>
    </row>
    <row r="379" ht="15.75" customHeight="1">
      <c r="A379" s="9">
        <v>2016.0</v>
      </c>
      <c r="B379" s="9" t="s">
        <v>81</v>
      </c>
      <c r="C379" s="9" t="s">
        <v>21</v>
      </c>
      <c r="D379" s="9" t="s">
        <v>22</v>
      </c>
      <c r="E379" s="9">
        <v>9509.73874043803</v>
      </c>
    </row>
    <row r="380" ht="15.75" customHeight="1">
      <c r="A380" s="9">
        <v>2016.0</v>
      </c>
      <c r="B380" s="9" t="s">
        <v>81</v>
      </c>
      <c r="C380" s="9" t="s">
        <v>23</v>
      </c>
      <c r="D380" s="9" t="s">
        <v>24</v>
      </c>
      <c r="E380" s="9" t="s">
        <v>20</v>
      </c>
    </row>
    <row r="381" ht="15.75" customHeight="1">
      <c r="A381" s="9">
        <v>2016.0</v>
      </c>
      <c r="B381" s="9" t="s">
        <v>81</v>
      </c>
      <c r="C381" s="9" t="s">
        <v>25</v>
      </c>
      <c r="D381" s="9" t="s">
        <v>26</v>
      </c>
      <c r="E381" s="9">
        <v>6262.73097717762</v>
      </c>
    </row>
    <row r="382" ht="15.75" customHeight="1">
      <c r="A382" s="9">
        <v>2016.0</v>
      </c>
      <c r="B382" s="9" t="s">
        <v>81</v>
      </c>
      <c r="C382" s="9" t="s">
        <v>27</v>
      </c>
      <c r="D382" s="9" t="s">
        <v>28</v>
      </c>
      <c r="E382" s="9">
        <v>10206.8934536683</v>
      </c>
    </row>
    <row r="383" ht="15.75" customHeight="1">
      <c r="A383" s="9">
        <v>2016.0</v>
      </c>
      <c r="B383" s="9" t="s">
        <v>81</v>
      </c>
      <c r="C383" s="9" t="s">
        <v>29</v>
      </c>
      <c r="D383" s="9" t="s">
        <v>30</v>
      </c>
      <c r="E383" s="9">
        <v>7626.00294628467</v>
      </c>
    </row>
    <row r="384" ht="15.75" customHeight="1">
      <c r="A384" s="9">
        <v>2016.0</v>
      </c>
      <c r="B384" s="9" t="s">
        <v>81</v>
      </c>
      <c r="C384" s="9" t="s">
        <v>31</v>
      </c>
      <c r="D384" s="9" t="s">
        <v>32</v>
      </c>
      <c r="E384" s="9">
        <v>10962.6254944006</v>
      </c>
    </row>
    <row r="385" ht="15.75" customHeight="1">
      <c r="A385" s="9">
        <v>2016.0</v>
      </c>
      <c r="B385" s="9" t="s">
        <v>81</v>
      </c>
      <c r="C385" s="9" t="s">
        <v>33</v>
      </c>
      <c r="D385" s="9" t="s">
        <v>34</v>
      </c>
      <c r="E385" s="9">
        <v>10239.4813479933</v>
      </c>
    </row>
    <row r="386" ht="15.75" customHeight="1">
      <c r="A386" s="9">
        <v>2017.0</v>
      </c>
      <c r="B386" s="9" t="s">
        <v>82</v>
      </c>
      <c r="C386" s="9" t="s">
        <v>18</v>
      </c>
      <c r="D386" s="9" t="s">
        <v>19</v>
      </c>
      <c r="E386" s="9">
        <v>14748.510580873</v>
      </c>
    </row>
    <row r="387" ht="15.75" customHeight="1">
      <c r="A387" s="9">
        <v>2017.0</v>
      </c>
      <c r="B387" s="9" t="s">
        <v>82</v>
      </c>
      <c r="C387" s="9" t="s">
        <v>21</v>
      </c>
      <c r="D387" s="9" t="s">
        <v>22</v>
      </c>
      <c r="E387" s="9">
        <v>9732.26994718134</v>
      </c>
    </row>
    <row r="388" ht="15.75" customHeight="1">
      <c r="A388" s="9">
        <v>2017.0</v>
      </c>
      <c r="B388" s="9" t="s">
        <v>82</v>
      </c>
      <c r="C388" s="9" t="s">
        <v>23</v>
      </c>
      <c r="D388" s="9" t="s">
        <v>24</v>
      </c>
      <c r="E388" s="9" t="s">
        <v>20</v>
      </c>
    </row>
    <row r="389" ht="15.75" customHeight="1">
      <c r="A389" s="9">
        <v>2017.0</v>
      </c>
      <c r="B389" s="9" t="s">
        <v>82</v>
      </c>
      <c r="C389" s="9" t="s">
        <v>25</v>
      </c>
      <c r="D389" s="9" t="s">
        <v>26</v>
      </c>
      <c r="E389" s="9">
        <v>6314.67210152594</v>
      </c>
    </row>
    <row r="390" ht="15.75" customHeight="1">
      <c r="A390" s="9">
        <v>2017.0</v>
      </c>
      <c r="B390" s="9" t="s">
        <v>82</v>
      </c>
      <c r="C390" s="9" t="s">
        <v>27</v>
      </c>
      <c r="D390" s="9" t="s">
        <v>28</v>
      </c>
      <c r="E390" s="9">
        <v>10297.5862081747</v>
      </c>
    </row>
    <row r="391" ht="15.75" customHeight="1">
      <c r="A391" s="9">
        <v>2017.0</v>
      </c>
      <c r="B391" s="9" t="s">
        <v>82</v>
      </c>
      <c r="C391" s="9" t="s">
        <v>29</v>
      </c>
      <c r="D391" s="9" t="s">
        <v>30</v>
      </c>
      <c r="E391" s="9">
        <v>7613.72657656518</v>
      </c>
    </row>
    <row r="392" ht="15.75" customHeight="1">
      <c r="A392" s="9">
        <v>2017.0</v>
      </c>
      <c r="B392" s="9" t="s">
        <v>82</v>
      </c>
      <c r="C392" s="9" t="s">
        <v>31</v>
      </c>
      <c r="D392" s="9" t="s">
        <v>32</v>
      </c>
      <c r="E392" s="9">
        <v>10990.1866770681</v>
      </c>
    </row>
    <row r="393" ht="15.75" customHeight="1">
      <c r="A393" s="9">
        <v>2017.0</v>
      </c>
      <c r="B393" s="9" t="s">
        <v>82</v>
      </c>
      <c r="C393" s="9" t="s">
        <v>33</v>
      </c>
      <c r="D393" s="9" t="s">
        <v>34</v>
      </c>
      <c r="E393" s="9">
        <v>10404.2635134208</v>
      </c>
    </row>
    <row r="394" ht="15.75" customHeight="1">
      <c r="A394" s="9">
        <v>2018.0</v>
      </c>
      <c r="B394" s="9" t="s">
        <v>83</v>
      </c>
      <c r="C394" s="9" t="s">
        <v>18</v>
      </c>
      <c r="D394" s="9" t="s">
        <v>19</v>
      </c>
      <c r="E394" s="9">
        <v>15130.1543224426</v>
      </c>
    </row>
    <row r="395" ht="15.75" customHeight="1">
      <c r="A395" s="9">
        <v>2018.0</v>
      </c>
      <c r="B395" s="9" t="s">
        <v>83</v>
      </c>
      <c r="C395" s="9" t="s">
        <v>21</v>
      </c>
      <c r="D395" s="9" t="s">
        <v>22</v>
      </c>
      <c r="E395" s="9">
        <v>9892.64111990341</v>
      </c>
    </row>
    <row r="396" ht="15.75" customHeight="1">
      <c r="A396" s="9">
        <v>2018.0</v>
      </c>
      <c r="B396" s="9" t="s">
        <v>83</v>
      </c>
      <c r="C396" s="9" t="s">
        <v>23</v>
      </c>
      <c r="D396" s="9" t="s">
        <v>24</v>
      </c>
      <c r="E396" s="9" t="s">
        <v>20</v>
      </c>
    </row>
    <row r="397" ht="15.75" customHeight="1">
      <c r="A397" s="9">
        <v>2018.0</v>
      </c>
      <c r="B397" s="9" t="s">
        <v>83</v>
      </c>
      <c r="C397" s="9" t="s">
        <v>25</v>
      </c>
      <c r="D397" s="9" t="s">
        <v>26</v>
      </c>
      <c r="E397" s="9">
        <v>6453.92263372521</v>
      </c>
    </row>
    <row r="398" ht="15.75" customHeight="1">
      <c r="A398" s="9">
        <v>2018.0</v>
      </c>
      <c r="B398" s="9" t="s">
        <v>83</v>
      </c>
      <c r="C398" s="9" t="s">
        <v>27</v>
      </c>
      <c r="D398" s="9" t="s">
        <v>28</v>
      </c>
      <c r="E398" s="9">
        <v>10385.297846076</v>
      </c>
    </row>
    <row r="399" ht="15.75" customHeight="1">
      <c r="A399" s="9">
        <v>2018.0</v>
      </c>
      <c r="B399" s="9" t="s">
        <v>83</v>
      </c>
      <c r="C399" s="9" t="s">
        <v>29</v>
      </c>
      <c r="D399" s="9" t="s">
        <v>30</v>
      </c>
      <c r="E399" s="9">
        <v>7698.41224485697</v>
      </c>
    </row>
    <row r="400" ht="15.75" customHeight="1">
      <c r="A400" s="9">
        <v>2018.0</v>
      </c>
      <c r="B400" s="9" t="s">
        <v>83</v>
      </c>
      <c r="C400" s="9" t="s">
        <v>31</v>
      </c>
      <c r="D400" s="9" t="s">
        <v>32</v>
      </c>
      <c r="E400" s="9">
        <v>11026.2421606775</v>
      </c>
    </row>
    <row r="401" ht="15.75" customHeight="1">
      <c r="A401" s="9">
        <v>2018.0</v>
      </c>
      <c r="B401" s="9" t="s">
        <v>83</v>
      </c>
      <c r="C401" s="9" t="s">
        <v>33</v>
      </c>
      <c r="D401" s="9" t="s">
        <v>34</v>
      </c>
      <c r="E401" s="9">
        <v>10040.1307364003</v>
      </c>
    </row>
    <row r="402" ht="15.75" customHeight="1"/>
    <row r="403" ht="15.75" customHeight="1"/>
    <row r="404" ht="15.75" customHeight="1"/>
    <row r="405" ht="15.75" customHeight="1">
      <c r="A405" s="9" t="s">
        <v>84</v>
      </c>
    </row>
    <row r="406" ht="15.75" customHeight="1">
      <c r="A406" s="9" t="s">
        <v>85</v>
      </c>
    </row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40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9" t="s">
        <v>8</v>
      </c>
      <c r="B1" s="9" t="s">
        <v>9</v>
      </c>
      <c r="C1" s="9" t="s">
        <v>10</v>
      </c>
      <c r="D1" s="9" t="s">
        <v>11</v>
      </c>
      <c r="E1" s="9" t="s">
        <v>87</v>
      </c>
      <c r="F1" s="9" t="s">
        <v>88</v>
      </c>
      <c r="G1" s="9" t="s">
        <v>89</v>
      </c>
      <c r="H1" s="9" t="s">
        <v>90</v>
      </c>
    </row>
    <row r="2" ht="15.75" customHeight="1">
      <c r="A2" s="9">
        <v>1969.0</v>
      </c>
      <c r="B2" s="9" t="s">
        <v>17</v>
      </c>
      <c r="C2" s="9" t="s">
        <v>18</v>
      </c>
      <c r="D2" s="9" t="s">
        <v>19</v>
      </c>
      <c r="E2" s="9" t="s">
        <v>20</v>
      </c>
      <c r="F2" s="9" t="s">
        <v>20</v>
      </c>
      <c r="G2" s="9" t="s">
        <v>20</v>
      </c>
      <c r="H2" s="9" t="s">
        <v>20</v>
      </c>
    </row>
    <row r="3" ht="15.75" customHeight="1">
      <c r="A3" s="9">
        <v>1969.0</v>
      </c>
      <c r="B3" s="9" t="s">
        <v>17</v>
      </c>
      <c r="C3" s="9" t="s">
        <v>21</v>
      </c>
      <c r="D3" s="9" t="s">
        <v>22</v>
      </c>
      <c r="E3" s="9" t="s">
        <v>20</v>
      </c>
      <c r="F3" s="9" t="s">
        <v>20</v>
      </c>
      <c r="G3" s="9" t="s">
        <v>20</v>
      </c>
      <c r="H3" s="9" t="s">
        <v>20</v>
      </c>
    </row>
    <row r="4" ht="15.75" customHeight="1">
      <c r="A4" s="9">
        <v>1969.0</v>
      </c>
      <c r="B4" s="9" t="s">
        <v>17</v>
      </c>
      <c r="C4" s="9" t="s">
        <v>23</v>
      </c>
      <c r="D4" s="9" t="s">
        <v>24</v>
      </c>
      <c r="E4" s="9" t="s">
        <v>20</v>
      </c>
      <c r="F4" s="9" t="s">
        <v>20</v>
      </c>
      <c r="G4" s="9" t="s">
        <v>20</v>
      </c>
      <c r="H4" s="9" t="s">
        <v>20</v>
      </c>
    </row>
    <row r="5" ht="15.75" customHeight="1">
      <c r="A5" s="9">
        <v>1969.0</v>
      </c>
      <c r="B5" s="9" t="s">
        <v>17</v>
      </c>
      <c r="C5" s="9" t="s">
        <v>25</v>
      </c>
      <c r="D5" s="9" t="s">
        <v>26</v>
      </c>
      <c r="E5" s="9" t="s">
        <v>20</v>
      </c>
      <c r="F5" s="9" t="s">
        <v>20</v>
      </c>
      <c r="G5" s="9" t="s">
        <v>20</v>
      </c>
      <c r="H5" s="9" t="s">
        <v>20</v>
      </c>
    </row>
    <row r="6" ht="15.75" customHeight="1">
      <c r="A6" s="9">
        <v>1969.0</v>
      </c>
      <c r="B6" s="9" t="s">
        <v>17</v>
      </c>
      <c r="C6" s="9" t="s">
        <v>27</v>
      </c>
      <c r="D6" s="9" t="s">
        <v>28</v>
      </c>
      <c r="E6" s="9" t="s">
        <v>20</v>
      </c>
      <c r="F6" s="9" t="s">
        <v>20</v>
      </c>
      <c r="G6" s="9" t="s">
        <v>20</v>
      </c>
      <c r="H6" s="9" t="s">
        <v>20</v>
      </c>
    </row>
    <row r="7" ht="15.75" customHeight="1">
      <c r="A7" s="9">
        <v>1969.0</v>
      </c>
      <c r="B7" s="9" t="s">
        <v>17</v>
      </c>
      <c r="C7" s="9" t="s">
        <v>29</v>
      </c>
      <c r="D7" s="9" t="s">
        <v>30</v>
      </c>
      <c r="E7" s="9" t="s">
        <v>20</v>
      </c>
      <c r="F7" s="9" t="s">
        <v>20</v>
      </c>
      <c r="G7" s="9" t="s">
        <v>20</v>
      </c>
      <c r="H7" s="9" t="s">
        <v>20</v>
      </c>
    </row>
    <row r="8" ht="15.75" customHeight="1">
      <c r="A8" s="9">
        <v>1969.0</v>
      </c>
      <c r="B8" s="9" t="s">
        <v>17</v>
      </c>
      <c r="C8" s="9" t="s">
        <v>31</v>
      </c>
      <c r="D8" s="9" t="s">
        <v>32</v>
      </c>
      <c r="E8" s="9" t="s">
        <v>20</v>
      </c>
      <c r="F8" s="9" t="s">
        <v>20</v>
      </c>
      <c r="G8" s="9" t="s">
        <v>20</v>
      </c>
      <c r="H8" s="9" t="s">
        <v>20</v>
      </c>
    </row>
    <row r="9" ht="15.75" customHeight="1">
      <c r="A9" s="9">
        <v>1969.0</v>
      </c>
      <c r="B9" s="9" t="s">
        <v>17</v>
      </c>
      <c r="C9" s="9" t="s">
        <v>33</v>
      </c>
      <c r="D9" s="9" t="s">
        <v>34</v>
      </c>
      <c r="E9" s="9" t="s">
        <v>20</v>
      </c>
      <c r="F9" s="9" t="s">
        <v>20</v>
      </c>
      <c r="G9" s="9" t="s">
        <v>20</v>
      </c>
      <c r="H9" s="9" t="s">
        <v>20</v>
      </c>
    </row>
    <row r="10" ht="15.75" customHeight="1">
      <c r="A10" s="9">
        <v>1970.0</v>
      </c>
      <c r="B10" s="9" t="s">
        <v>35</v>
      </c>
      <c r="C10" s="9" t="s">
        <v>18</v>
      </c>
      <c r="D10" s="9" t="s">
        <v>19</v>
      </c>
      <c r="E10" s="9" t="s">
        <v>20</v>
      </c>
      <c r="F10" s="9" t="s">
        <v>20</v>
      </c>
      <c r="G10" s="9" t="s">
        <v>20</v>
      </c>
      <c r="H10" s="9" t="s">
        <v>20</v>
      </c>
    </row>
    <row r="11" ht="15.75" customHeight="1">
      <c r="A11" s="9">
        <v>1970.0</v>
      </c>
      <c r="B11" s="9" t="s">
        <v>35</v>
      </c>
      <c r="C11" s="9" t="s">
        <v>21</v>
      </c>
      <c r="D11" s="9" t="s">
        <v>22</v>
      </c>
      <c r="E11" s="9" t="s">
        <v>20</v>
      </c>
      <c r="F11" s="9" t="s">
        <v>20</v>
      </c>
      <c r="G11" s="9" t="s">
        <v>20</v>
      </c>
      <c r="H11" s="9" t="s">
        <v>20</v>
      </c>
    </row>
    <row r="12" ht="15.75" customHeight="1">
      <c r="A12" s="9">
        <v>1970.0</v>
      </c>
      <c r="B12" s="9" t="s">
        <v>35</v>
      </c>
      <c r="C12" s="9" t="s">
        <v>23</v>
      </c>
      <c r="D12" s="9" t="s">
        <v>24</v>
      </c>
      <c r="E12" s="9" t="s">
        <v>20</v>
      </c>
      <c r="F12" s="9" t="s">
        <v>20</v>
      </c>
      <c r="G12" s="9" t="s">
        <v>20</v>
      </c>
      <c r="H12" s="9" t="s">
        <v>20</v>
      </c>
    </row>
    <row r="13" ht="15.75" customHeight="1">
      <c r="A13" s="9">
        <v>1970.0</v>
      </c>
      <c r="B13" s="9" t="s">
        <v>35</v>
      </c>
      <c r="C13" s="9" t="s">
        <v>25</v>
      </c>
      <c r="D13" s="9" t="s">
        <v>26</v>
      </c>
      <c r="E13" s="9" t="s">
        <v>20</v>
      </c>
      <c r="F13" s="9" t="s">
        <v>20</v>
      </c>
      <c r="G13" s="9" t="s">
        <v>20</v>
      </c>
      <c r="H13" s="9" t="s">
        <v>20</v>
      </c>
    </row>
    <row r="14" ht="15.75" customHeight="1">
      <c r="A14" s="9">
        <v>1970.0</v>
      </c>
      <c r="B14" s="9" t="s">
        <v>35</v>
      </c>
      <c r="C14" s="9" t="s">
        <v>27</v>
      </c>
      <c r="D14" s="9" t="s">
        <v>28</v>
      </c>
      <c r="E14" s="9" t="s">
        <v>20</v>
      </c>
      <c r="F14" s="9" t="s">
        <v>20</v>
      </c>
      <c r="G14" s="9" t="s">
        <v>20</v>
      </c>
      <c r="H14" s="9" t="s">
        <v>20</v>
      </c>
    </row>
    <row r="15" ht="15.75" customHeight="1">
      <c r="A15" s="9">
        <v>1970.0</v>
      </c>
      <c r="B15" s="9" t="s">
        <v>35</v>
      </c>
      <c r="C15" s="9" t="s">
        <v>29</v>
      </c>
      <c r="D15" s="9" t="s">
        <v>30</v>
      </c>
      <c r="E15" s="9" t="s">
        <v>20</v>
      </c>
      <c r="F15" s="9" t="s">
        <v>20</v>
      </c>
      <c r="G15" s="9" t="s">
        <v>20</v>
      </c>
      <c r="H15" s="9" t="s">
        <v>20</v>
      </c>
    </row>
    <row r="16" ht="15.75" customHeight="1">
      <c r="A16" s="9">
        <v>1970.0</v>
      </c>
      <c r="B16" s="9" t="s">
        <v>35</v>
      </c>
      <c r="C16" s="9" t="s">
        <v>31</v>
      </c>
      <c r="D16" s="9" t="s">
        <v>32</v>
      </c>
      <c r="E16" s="9" t="s">
        <v>20</v>
      </c>
      <c r="F16" s="9" t="s">
        <v>20</v>
      </c>
      <c r="G16" s="9" t="s">
        <v>20</v>
      </c>
      <c r="H16" s="9" t="s">
        <v>20</v>
      </c>
    </row>
    <row r="17" ht="15.75" customHeight="1">
      <c r="A17" s="9">
        <v>1970.0</v>
      </c>
      <c r="B17" s="9" t="s">
        <v>35</v>
      </c>
      <c r="C17" s="9" t="s">
        <v>33</v>
      </c>
      <c r="D17" s="9" t="s">
        <v>34</v>
      </c>
      <c r="E17" s="9" t="s">
        <v>20</v>
      </c>
      <c r="F17" s="9" t="s">
        <v>20</v>
      </c>
      <c r="G17" s="9" t="s">
        <v>20</v>
      </c>
      <c r="H17" s="9" t="s">
        <v>20</v>
      </c>
    </row>
    <row r="18" ht="15.75" customHeight="1">
      <c r="A18" s="9">
        <v>1971.0</v>
      </c>
      <c r="B18" s="9" t="s">
        <v>36</v>
      </c>
      <c r="C18" s="9" t="s">
        <v>18</v>
      </c>
      <c r="D18" s="9" t="s">
        <v>19</v>
      </c>
      <c r="E18" s="9" t="s">
        <v>20</v>
      </c>
      <c r="F18" s="9" t="s">
        <v>20</v>
      </c>
      <c r="G18" s="9" t="s">
        <v>20</v>
      </c>
      <c r="H18" s="9" t="s">
        <v>20</v>
      </c>
    </row>
    <row r="19" ht="15.75" customHeight="1">
      <c r="A19" s="9">
        <v>1971.0</v>
      </c>
      <c r="B19" s="9" t="s">
        <v>36</v>
      </c>
      <c r="C19" s="9" t="s">
        <v>21</v>
      </c>
      <c r="D19" s="9" t="s">
        <v>22</v>
      </c>
      <c r="E19" s="9" t="s">
        <v>20</v>
      </c>
      <c r="F19" s="9" t="s">
        <v>20</v>
      </c>
      <c r="G19" s="9" t="s">
        <v>20</v>
      </c>
      <c r="H19" s="9" t="s">
        <v>20</v>
      </c>
    </row>
    <row r="20" ht="15.75" customHeight="1">
      <c r="A20" s="9">
        <v>1971.0</v>
      </c>
      <c r="B20" s="9" t="s">
        <v>36</v>
      </c>
      <c r="C20" s="9" t="s">
        <v>23</v>
      </c>
      <c r="D20" s="9" t="s">
        <v>24</v>
      </c>
      <c r="E20" s="9" t="s">
        <v>20</v>
      </c>
      <c r="F20" s="9" t="s">
        <v>20</v>
      </c>
      <c r="G20" s="9" t="s">
        <v>20</v>
      </c>
      <c r="H20" s="9" t="s">
        <v>20</v>
      </c>
    </row>
    <row r="21" ht="15.75" customHeight="1">
      <c r="A21" s="9">
        <v>1971.0</v>
      </c>
      <c r="B21" s="9" t="s">
        <v>36</v>
      </c>
      <c r="C21" s="9" t="s">
        <v>25</v>
      </c>
      <c r="D21" s="9" t="s">
        <v>26</v>
      </c>
      <c r="E21" s="9" t="s">
        <v>20</v>
      </c>
      <c r="F21" s="9" t="s">
        <v>20</v>
      </c>
      <c r="G21" s="9" t="s">
        <v>20</v>
      </c>
      <c r="H21" s="9" t="s">
        <v>20</v>
      </c>
    </row>
    <row r="22" ht="15.75" customHeight="1">
      <c r="A22" s="9">
        <v>1971.0</v>
      </c>
      <c r="B22" s="9" t="s">
        <v>36</v>
      </c>
      <c r="C22" s="9" t="s">
        <v>27</v>
      </c>
      <c r="D22" s="9" t="s">
        <v>28</v>
      </c>
      <c r="E22" s="9" t="s">
        <v>20</v>
      </c>
      <c r="F22" s="9" t="s">
        <v>20</v>
      </c>
      <c r="G22" s="9" t="s">
        <v>20</v>
      </c>
      <c r="H22" s="9" t="s">
        <v>20</v>
      </c>
    </row>
    <row r="23" ht="15.75" customHeight="1">
      <c r="A23" s="9">
        <v>1971.0</v>
      </c>
      <c r="B23" s="9" t="s">
        <v>36</v>
      </c>
      <c r="C23" s="9" t="s">
        <v>29</v>
      </c>
      <c r="D23" s="9" t="s">
        <v>30</v>
      </c>
      <c r="E23" s="9" t="s">
        <v>20</v>
      </c>
      <c r="F23" s="9" t="s">
        <v>20</v>
      </c>
      <c r="G23" s="9" t="s">
        <v>20</v>
      </c>
      <c r="H23" s="9" t="s">
        <v>20</v>
      </c>
    </row>
    <row r="24" ht="15.75" customHeight="1">
      <c r="A24" s="9">
        <v>1971.0</v>
      </c>
      <c r="B24" s="9" t="s">
        <v>36</v>
      </c>
      <c r="C24" s="9" t="s">
        <v>31</v>
      </c>
      <c r="D24" s="9" t="s">
        <v>32</v>
      </c>
      <c r="E24" s="9" t="s">
        <v>20</v>
      </c>
      <c r="F24" s="9" t="s">
        <v>20</v>
      </c>
      <c r="G24" s="9" t="s">
        <v>20</v>
      </c>
      <c r="H24" s="9" t="s">
        <v>20</v>
      </c>
    </row>
    <row r="25" ht="15.75" customHeight="1">
      <c r="A25" s="9">
        <v>1971.0</v>
      </c>
      <c r="B25" s="9" t="s">
        <v>36</v>
      </c>
      <c r="C25" s="9" t="s">
        <v>33</v>
      </c>
      <c r="D25" s="9" t="s">
        <v>34</v>
      </c>
      <c r="E25" s="9" t="s">
        <v>20</v>
      </c>
      <c r="F25" s="9" t="s">
        <v>20</v>
      </c>
      <c r="G25" s="9" t="s">
        <v>20</v>
      </c>
      <c r="H25" s="9" t="s">
        <v>20</v>
      </c>
    </row>
    <row r="26" ht="15.75" customHeight="1">
      <c r="A26" s="9">
        <v>1972.0</v>
      </c>
      <c r="B26" s="9" t="s">
        <v>37</v>
      </c>
      <c r="C26" s="9" t="s">
        <v>18</v>
      </c>
      <c r="D26" s="9" t="s">
        <v>19</v>
      </c>
      <c r="E26" s="9" t="s">
        <v>20</v>
      </c>
      <c r="F26" s="9" t="s">
        <v>20</v>
      </c>
      <c r="G26" s="9" t="s">
        <v>20</v>
      </c>
      <c r="H26" s="9" t="s">
        <v>20</v>
      </c>
    </row>
    <row r="27" ht="15.75" customHeight="1">
      <c r="A27" s="9">
        <v>1972.0</v>
      </c>
      <c r="B27" s="9" t="s">
        <v>37</v>
      </c>
      <c r="C27" s="9" t="s">
        <v>21</v>
      </c>
      <c r="D27" s="9" t="s">
        <v>22</v>
      </c>
      <c r="E27" s="9" t="s">
        <v>20</v>
      </c>
      <c r="F27" s="9" t="s">
        <v>20</v>
      </c>
      <c r="G27" s="9" t="s">
        <v>20</v>
      </c>
      <c r="H27" s="9" t="s">
        <v>20</v>
      </c>
    </row>
    <row r="28" ht="15.75" customHeight="1">
      <c r="A28" s="9">
        <v>1972.0</v>
      </c>
      <c r="B28" s="9" t="s">
        <v>37</v>
      </c>
      <c r="C28" s="9" t="s">
        <v>23</v>
      </c>
      <c r="D28" s="9" t="s">
        <v>24</v>
      </c>
      <c r="E28" s="9" t="s">
        <v>20</v>
      </c>
      <c r="F28" s="9" t="s">
        <v>20</v>
      </c>
      <c r="G28" s="9" t="s">
        <v>20</v>
      </c>
      <c r="H28" s="9" t="s">
        <v>20</v>
      </c>
    </row>
    <row r="29" ht="15.75" customHeight="1">
      <c r="A29" s="9">
        <v>1972.0</v>
      </c>
      <c r="B29" s="9" t="s">
        <v>37</v>
      </c>
      <c r="C29" s="9" t="s">
        <v>25</v>
      </c>
      <c r="D29" s="9" t="s">
        <v>26</v>
      </c>
      <c r="E29" s="9" t="s">
        <v>20</v>
      </c>
      <c r="F29" s="9" t="s">
        <v>20</v>
      </c>
      <c r="G29" s="9" t="s">
        <v>20</v>
      </c>
      <c r="H29" s="9" t="s">
        <v>20</v>
      </c>
    </row>
    <row r="30" ht="15.75" customHeight="1">
      <c r="A30" s="9">
        <v>1972.0</v>
      </c>
      <c r="B30" s="9" t="s">
        <v>37</v>
      </c>
      <c r="C30" s="9" t="s">
        <v>27</v>
      </c>
      <c r="D30" s="9" t="s">
        <v>28</v>
      </c>
      <c r="E30" s="9" t="s">
        <v>20</v>
      </c>
      <c r="F30" s="9" t="s">
        <v>20</v>
      </c>
      <c r="G30" s="9" t="s">
        <v>20</v>
      </c>
      <c r="H30" s="9" t="s">
        <v>20</v>
      </c>
    </row>
    <row r="31" ht="15.75" customHeight="1">
      <c r="A31" s="9">
        <v>1972.0</v>
      </c>
      <c r="B31" s="9" t="s">
        <v>37</v>
      </c>
      <c r="C31" s="9" t="s">
        <v>29</v>
      </c>
      <c r="D31" s="9" t="s">
        <v>30</v>
      </c>
      <c r="E31" s="9" t="s">
        <v>20</v>
      </c>
      <c r="F31" s="9" t="s">
        <v>20</v>
      </c>
      <c r="G31" s="9" t="s">
        <v>20</v>
      </c>
      <c r="H31" s="9" t="s">
        <v>20</v>
      </c>
    </row>
    <row r="32" ht="15.75" customHeight="1">
      <c r="A32" s="9">
        <v>1972.0</v>
      </c>
      <c r="B32" s="9" t="s">
        <v>37</v>
      </c>
      <c r="C32" s="9" t="s">
        <v>31</v>
      </c>
      <c r="D32" s="9" t="s">
        <v>32</v>
      </c>
      <c r="E32" s="9" t="s">
        <v>20</v>
      </c>
      <c r="F32" s="9" t="s">
        <v>20</v>
      </c>
      <c r="G32" s="9" t="s">
        <v>20</v>
      </c>
      <c r="H32" s="9" t="s">
        <v>20</v>
      </c>
    </row>
    <row r="33" ht="15.75" customHeight="1">
      <c r="A33" s="9">
        <v>1972.0</v>
      </c>
      <c r="B33" s="9" t="s">
        <v>37</v>
      </c>
      <c r="C33" s="9" t="s">
        <v>33</v>
      </c>
      <c r="D33" s="9" t="s">
        <v>34</v>
      </c>
      <c r="E33" s="9" t="s">
        <v>20</v>
      </c>
      <c r="F33" s="9" t="s">
        <v>20</v>
      </c>
      <c r="G33" s="9" t="s">
        <v>20</v>
      </c>
      <c r="H33" s="9" t="s">
        <v>20</v>
      </c>
    </row>
    <row r="34" ht="15.75" customHeight="1">
      <c r="A34" s="9">
        <v>1973.0</v>
      </c>
      <c r="B34" s="9" t="s">
        <v>38</v>
      </c>
      <c r="C34" s="9" t="s">
        <v>18</v>
      </c>
      <c r="D34" s="9" t="s">
        <v>19</v>
      </c>
      <c r="E34" s="9" t="s">
        <v>20</v>
      </c>
      <c r="F34" s="9" t="s">
        <v>20</v>
      </c>
      <c r="G34" s="9" t="s">
        <v>20</v>
      </c>
      <c r="H34" s="9" t="s">
        <v>20</v>
      </c>
    </row>
    <row r="35" ht="15.75" customHeight="1">
      <c r="A35" s="9">
        <v>1973.0</v>
      </c>
      <c r="B35" s="9" t="s">
        <v>38</v>
      </c>
      <c r="C35" s="9" t="s">
        <v>21</v>
      </c>
      <c r="D35" s="9" t="s">
        <v>22</v>
      </c>
      <c r="E35" s="9" t="s">
        <v>20</v>
      </c>
      <c r="F35" s="9" t="s">
        <v>20</v>
      </c>
      <c r="G35" s="9" t="s">
        <v>20</v>
      </c>
      <c r="H35" s="9" t="s">
        <v>20</v>
      </c>
    </row>
    <row r="36" ht="15.75" customHeight="1">
      <c r="A36" s="9">
        <v>1973.0</v>
      </c>
      <c r="B36" s="9" t="s">
        <v>38</v>
      </c>
      <c r="C36" s="9" t="s">
        <v>23</v>
      </c>
      <c r="D36" s="9" t="s">
        <v>24</v>
      </c>
      <c r="E36" s="9" t="s">
        <v>20</v>
      </c>
      <c r="F36" s="9" t="s">
        <v>20</v>
      </c>
      <c r="G36" s="9" t="s">
        <v>20</v>
      </c>
      <c r="H36" s="9" t="s">
        <v>20</v>
      </c>
    </row>
    <row r="37" ht="15.75" customHeight="1">
      <c r="A37" s="9">
        <v>1973.0</v>
      </c>
      <c r="B37" s="9" t="s">
        <v>38</v>
      </c>
      <c r="C37" s="9" t="s">
        <v>25</v>
      </c>
      <c r="D37" s="9" t="s">
        <v>26</v>
      </c>
      <c r="E37" s="9" t="s">
        <v>20</v>
      </c>
      <c r="F37" s="9" t="s">
        <v>20</v>
      </c>
      <c r="G37" s="9" t="s">
        <v>20</v>
      </c>
      <c r="H37" s="9" t="s">
        <v>20</v>
      </c>
    </row>
    <row r="38" ht="15.75" customHeight="1">
      <c r="A38" s="9">
        <v>1973.0</v>
      </c>
      <c r="B38" s="9" t="s">
        <v>38</v>
      </c>
      <c r="C38" s="9" t="s">
        <v>27</v>
      </c>
      <c r="D38" s="9" t="s">
        <v>28</v>
      </c>
      <c r="E38" s="9" t="s">
        <v>20</v>
      </c>
      <c r="F38" s="9" t="s">
        <v>20</v>
      </c>
      <c r="G38" s="9" t="s">
        <v>20</v>
      </c>
      <c r="H38" s="9" t="s">
        <v>20</v>
      </c>
    </row>
    <row r="39" ht="15.75" customHeight="1">
      <c r="A39" s="9">
        <v>1973.0</v>
      </c>
      <c r="B39" s="9" t="s">
        <v>38</v>
      </c>
      <c r="C39" s="9" t="s">
        <v>29</v>
      </c>
      <c r="D39" s="9" t="s">
        <v>30</v>
      </c>
      <c r="E39" s="9" t="s">
        <v>20</v>
      </c>
      <c r="F39" s="9" t="s">
        <v>20</v>
      </c>
      <c r="G39" s="9" t="s">
        <v>20</v>
      </c>
      <c r="H39" s="9" t="s">
        <v>20</v>
      </c>
    </row>
    <row r="40" ht="15.75" customHeight="1">
      <c r="A40" s="9">
        <v>1973.0</v>
      </c>
      <c r="B40" s="9" t="s">
        <v>38</v>
      </c>
      <c r="C40" s="9" t="s">
        <v>31</v>
      </c>
      <c r="D40" s="9" t="s">
        <v>32</v>
      </c>
      <c r="E40" s="9" t="s">
        <v>20</v>
      </c>
      <c r="F40" s="9" t="s">
        <v>20</v>
      </c>
      <c r="G40" s="9" t="s">
        <v>20</v>
      </c>
      <c r="H40" s="9" t="s">
        <v>20</v>
      </c>
    </row>
    <row r="41" ht="15.75" customHeight="1">
      <c r="A41" s="9">
        <v>1973.0</v>
      </c>
      <c r="B41" s="9" t="s">
        <v>38</v>
      </c>
      <c r="C41" s="9" t="s">
        <v>33</v>
      </c>
      <c r="D41" s="9" t="s">
        <v>34</v>
      </c>
      <c r="E41" s="9" t="s">
        <v>20</v>
      </c>
      <c r="F41" s="9" t="s">
        <v>20</v>
      </c>
      <c r="G41" s="9" t="s">
        <v>20</v>
      </c>
      <c r="H41" s="9" t="s">
        <v>20</v>
      </c>
    </row>
    <row r="42" ht="15.75" customHeight="1">
      <c r="A42" s="9">
        <v>1974.0</v>
      </c>
      <c r="B42" s="9" t="s">
        <v>39</v>
      </c>
      <c r="C42" s="9" t="s">
        <v>18</v>
      </c>
      <c r="D42" s="9" t="s">
        <v>19</v>
      </c>
      <c r="E42" s="9" t="s">
        <v>20</v>
      </c>
      <c r="F42" s="9" t="s">
        <v>20</v>
      </c>
      <c r="G42" s="9" t="s">
        <v>20</v>
      </c>
      <c r="H42" s="9" t="s">
        <v>20</v>
      </c>
    </row>
    <row r="43" ht="15.75" customHeight="1">
      <c r="A43" s="9">
        <v>1974.0</v>
      </c>
      <c r="B43" s="9" t="s">
        <v>39</v>
      </c>
      <c r="C43" s="9" t="s">
        <v>21</v>
      </c>
      <c r="D43" s="9" t="s">
        <v>22</v>
      </c>
      <c r="E43" s="9" t="s">
        <v>20</v>
      </c>
      <c r="F43" s="9" t="s">
        <v>20</v>
      </c>
      <c r="G43" s="9" t="s">
        <v>20</v>
      </c>
      <c r="H43" s="9" t="s">
        <v>20</v>
      </c>
    </row>
    <row r="44" ht="15.75" customHeight="1">
      <c r="A44" s="9">
        <v>1974.0</v>
      </c>
      <c r="B44" s="9" t="s">
        <v>39</v>
      </c>
      <c r="C44" s="9" t="s">
        <v>23</v>
      </c>
      <c r="D44" s="9" t="s">
        <v>24</v>
      </c>
      <c r="E44" s="9" t="s">
        <v>20</v>
      </c>
      <c r="F44" s="9" t="s">
        <v>20</v>
      </c>
      <c r="G44" s="9" t="s">
        <v>20</v>
      </c>
      <c r="H44" s="9" t="s">
        <v>20</v>
      </c>
    </row>
    <row r="45" ht="15.75" customHeight="1">
      <c r="A45" s="9">
        <v>1974.0</v>
      </c>
      <c r="B45" s="9" t="s">
        <v>39</v>
      </c>
      <c r="C45" s="9" t="s">
        <v>25</v>
      </c>
      <c r="D45" s="9" t="s">
        <v>26</v>
      </c>
      <c r="E45" s="9" t="s">
        <v>20</v>
      </c>
      <c r="F45" s="9" t="s">
        <v>20</v>
      </c>
      <c r="G45" s="9" t="s">
        <v>20</v>
      </c>
      <c r="H45" s="9" t="s">
        <v>20</v>
      </c>
    </row>
    <row r="46" ht="15.75" customHeight="1">
      <c r="A46" s="9">
        <v>1974.0</v>
      </c>
      <c r="B46" s="9" t="s">
        <v>39</v>
      </c>
      <c r="C46" s="9" t="s">
        <v>27</v>
      </c>
      <c r="D46" s="9" t="s">
        <v>28</v>
      </c>
      <c r="E46" s="9" t="s">
        <v>20</v>
      </c>
      <c r="F46" s="9" t="s">
        <v>20</v>
      </c>
      <c r="G46" s="9" t="s">
        <v>20</v>
      </c>
      <c r="H46" s="9" t="s">
        <v>20</v>
      </c>
    </row>
    <row r="47" ht="15.75" customHeight="1">
      <c r="A47" s="9">
        <v>1974.0</v>
      </c>
      <c r="B47" s="9" t="s">
        <v>39</v>
      </c>
      <c r="C47" s="9" t="s">
        <v>29</v>
      </c>
      <c r="D47" s="9" t="s">
        <v>30</v>
      </c>
      <c r="E47" s="9" t="s">
        <v>20</v>
      </c>
      <c r="F47" s="9" t="s">
        <v>20</v>
      </c>
      <c r="G47" s="9" t="s">
        <v>20</v>
      </c>
      <c r="H47" s="9" t="s">
        <v>20</v>
      </c>
    </row>
    <row r="48" ht="15.75" customHeight="1">
      <c r="A48" s="9">
        <v>1974.0</v>
      </c>
      <c r="B48" s="9" t="s">
        <v>39</v>
      </c>
      <c r="C48" s="9" t="s">
        <v>31</v>
      </c>
      <c r="D48" s="9" t="s">
        <v>32</v>
      </c>
      <c r="E48" s="9" t="s">
        <v>20</v>
      </c>
      <c r="F48" s="9" t="s">
        <v>20</v>
      </c>
      <c r="G48" s="9" t="s">
        <v>20</v>
      </c>
      <c r="H48" s="9" t="s">
        <v>20</v>
      </c>
    </row>
    <row r="49" ht="15.75" customHeight="1">
      <c r="A49" s="9">
        <v>1974.0</v>
      </c>
      <c r="B49" s="9" t="s">
        <v>39</v>
      </c>
      <c r="C49" s="9" t="s">
        <v>33</v>
      </c>
      <c r="D49" s="9" t="s">
        <v>34</v>
      </c>
      <c r="E49" s="9" t="s">
        <v>20</v>
      </c>
      <c r="F49" s="9" t="s">
        <v>20</v>
      </c>
      <c r="G49" s="9" t="s">
        <v>20</v>
      </c>
      <c r="H49" s="9" t="s">
        <v>20</v>
      </c>
    </row>
    <row r="50" ht="15.75" customHeight="1">
      <c r="A50" s="9">
        <v>1975.0</v>
      </c>
      <c r="B50" s="9" t="s">
        <v>40</v>
      </c>
      <c r="C50" s="9" t="s">
        <v>18</v>
      </c>
      <c r="D50" s="9" t="s">
        <v>19</v>
      </c>
      <c r="E50" s="9" t="s">
        <v>20</v>
      </c>
      <c r="F50" s="9" t="s">
        <v>20</v>
      </c>
      <c r="G50" s="9" t="s">
        <v>20</v>
      </c>
      <c r="H50" s="9" t="s">
        <v>20</v>
      </c>
    </row>
    <row r="51" ht="15.75" customHeight="1">
      <c r="A51" s="9">
        <v>1975.0</v>
      </c>
      <c r="B51" s="9" t="s">
        <v>40</v>
      </c>
      <c r="C51" s="9" t="s">
        <v>21</v>
      </c>
      <c r="D51" s="9" t="s">
        <v>22</v>
      </c>
      <c r="E51" s="9" t="s">
        <v>20</v>
      </c>
      <c r="F51" s="9" t="s">
        <v>20</v>
      </c>
      <c r="G51" s="9" t="s">
        <v>20</v>
      </c>
      <c r="H51" s="9" t="s">
        <v>20</v>
      </c>
    </row>
    <row r="52" ht="15.75" customHeight="1">
      <c r="A52" s="9">
        <v>1975.0</v>
      </c>
      <c r="B52" s="9" t="s">
        <v>40</v>
      </c>
      <c r="C52" s="9" t="s">
        <v>23</v>
      </c>
      <c r="D52" s="9" t="s">
        <v>24</v>
      </c>
      <c r="E52" s="9" t="s">
        <v>20</v>
      </c>
      <c r="F52" s="9" t="s">
        <v>20</v>
      </c>
      <c r="G52" s="9" t="s">
        <v>20</v>
      </c>
      <c r="H52" s="9" t="s">
        <v>20</v>
      </c>
    </row>
    <row r="53" ht="15.75" customHeight="1">
      <c r="A53" s="9">
        <v>1975.0</v>
      </c>
      <c r="B53" s="9" t="s">
        <v>40</v>
      </c>
      <c r="C53" s="9" t="s">
        <v>25</v>
      </c>
      <c r="D53" s="9" t="s">
        <v>26</v>
      </c>
      <c r="E53" s="9" t="s">
        <v>20</v>
      </c>
      <c r="F53" s="9" t="s">
        <v>20</v>
      </c>
      <c r="G53" s="9" t="s">
        <v>20</v>
      </c>
      <c r="H53" s="9" t="s">
        <v>20</v>
      </c>
    </row>
    <row r="54" ht="15.75" customHeight="1">
      <c r="A54" s="9">
        <v>1975.0</v>
      </c>
      <c r="B54" s="9" t="s">
        <v>40</v>
      </c>
      <c r="C54" s="9" t="s">
        <v>27</v>
      </c>
      <c r="D54" s="9" t="s">
        <v>28</v>
      </c>
      <c r="E54" s="9" t="s">
        <v>20</v>
      </c>
      <c r="F54" s="9" t="s">
        <v>20</v>
      </c>
      <c r="G54" s="9" t="s">
        <v>20</v>
      </c>
      <c r="H54" s="9" t="s">
        <v>20</v>
      </c>
    </row>
    <row r="55" ht="15.75" customHeight="1">
      <c r="A55" s="9">
        <v>1975.0</v>
      </c>
      <c r="B55" s="9" t="s">
        <v>40</v>
      </c>
      <c r="C55" s="9" t="s">
        <v>29</v>
      </c>
      <c r="D55" s="9" t="s">
        <v>30</v>
      </c>
      <c r="E55" s="9" t="s">
        <v>20</v>
      </c>
      <c r="F55" s="9" t="s">
        <v>20</v>
      </c>
      <c r="G55" s="9" t="s">
        <v>20</v>
      </c>
      <c r="H55" s="9" t="s">
        <v>20</v>
      </c>
    </row>
    <row r="56" ht="15.75" customHeight="1">
      <c r="A56" s="9">
        <v>1975.0</v>
      </c>
      <c r="B56" s="9" t="s">
        <v>40</v>
      </c>
      <c r="C56" s="9" t="s">
        <v>31</v>
      </c>
      <c r="D56" s="9" t="s">
        <v>32</v>
      </c>
      <c r="E56" s="9" t="s">
        <v>20</v>
      </c>
      <c r="F56" s="9" t="s">
        <v>20</v>
      </c>
      <c r="G56" s="9" t="s">
        <v>20</v>
      </c>
      <c r="H56" s="9" t="s">
        <v>20</v>
      </c>
    </row>
    <row r="57" ht="15.75" customHeight="1">
      <c r="A57" s="9">
        <v>1975.0</v>
      </c>
      <c r="B57" s="9" t="s">
        <v>40</v>
      </c>
      <c r="C57" s="9" t="s">
        <v>33</v>
      </c>
      <c r="D57" s="9" t="s">
        <v>34</v>
      </c>
      <c r="E57" s="9" t="s">
        <v>20</v>
      </c>
      <c r="F57" s="9" t="s">
        <v>20</v>
      </c>
      <c r="G57" s="9" t="s">
        <v>20</v>
      </c>
      <c r="H57" s="9" t="s">
        <v>20</v>
      </c>
    </row>
    <row r="58" ht="15.75" customHeight="1">
      <c r="A58" s="9">
        <v>1976.0</v>
      </c>
      <c r="B58" s="9" t="s">
        <v>41</v>
      </c>
      <c r="C58" s="9" t="s">
        <v>18</v>
      </c>
      <c r="D58" s="9" t="s">
        <v>19</v>
      </c>
      <c r="E58" s="9" t="s">
        <v>20</v>
      </c>
      <c r="F58" s="9" t="s">
        <v>20</v>
      </c>
      <c r="G58" s="9" t="s">
        <v>20</v>
      </c>
      <c r="H58" s="9" t="s">
        <v>20</v>
      </c>
    </row>
    <row r="59" ht="15.75" customHeight="1">
      <c r="A59" s="9">
        <v>1976.0</v>
      </c>
      <c r="B59" s="9" t="s">
        <v>41</v>
      </c>
      <c r="C59" s="9" t="s">
        <v>21</v>
      </c>
      <c r="D59" s="9" t="s">
        <v>22</v>
      </c>
      <c r="E59" s="9" t="s">
        <v>20</v>
      </c>
      <c r="F59" s="9" t="s">
        <v>20</v>
      </c>
      <c r="G59" s="9" t="s">
        <v>20</v>
      </c>
      <c r="H59" s="9" t="s">
        <v>20</v>
      </c>
    </row>
    <row r="60" ht="15.75" customHeight="1">
      <c r="A60" s="9">
        <v>1976.0</v>
      </c>
      <c r="B60" s="9" t="s">
        <v>41</v>
      </c>
      <c r="C60" s="9" t="s">
        <v>23</v>
      </c>
      <c r="D60" s="9" t="s">
        <v>24</v>
      </c>
      <c r="E60" s="9" t="s">
        <v>20</v>
      </c>
      <c r="F60" s="9" t="s">
        <v>20</v>
      </c>
      <c r="G60" s="9" t="s">
        <v>20</v>
      </c>
      <c r="H60" s="9" t="s">
        <v>20</v>
      </c>
    </row>
    <row r="61" ht="15.75" customHeight="1">
      <c r="A61" s="9">
        <v>1976.0</v>
      </c>
      <c r="B61" s="9" t="s">
        <v>41</v>
      </c>
      <c r="C61" s="9" t="s">
        <v>25</v>
      </c>
      <c r="D61" s="9" t="s">
        <v>26</v>
      </c>
      <c r="E61" s="9" t="s">
        <v>20</v>
      </c>
      <c r="F61" s="9" t="s">
        <v>20</v>
      </c>
      <c r="G61" s="9" t="s">
        <v>20</v>
      </c>
      <c r="H61" s="9" t="s">
        <v>20</v>
      </c>
    </row>
    <row r="62" ht="15.75" customHeight="1">
      <c r="A62" s="9">
        <v>1976.0</v>
      </c>
      <c r="B62" s="9" t="s">
        <v>41</v>
      </c>
      <c r="C62" s="9" t="s">
        <v>27</v>
      </c>
      <c r="D62" s="9" t="s">
        <v>28</v>
      </c>
      <c r="E62" s="9" t="s">
        <v>20</v>
      </c>
      <c r="F62" s="9" t="s">
        <v>20</v>
      </c>
      <c r="G62" s="9" t="s">
        <v>20</v>
      </c>
      <c r="H62" s="9" t="s">
        <v>20</v>
      </c>
    </row>
    <row r="63" ht="15.75" customHeight="1">
      <c r="A63" s="9">
        <v>1976.0</v>
      </c>
      <c r="B63" s="9" t="s">
        <v>41</v>
      </c>
      <c r="C63" s="9" t="s">
        <v>29</v>
      </c>
      <c r="D63" s="9" t="s">
        <v>30</v>
      </c>
      <c r="E63" s="9" t="s">
        <v>20</v>
      </c>
      <c r="F63" s="9" t="s">
        <v>20</v>
      </c>
      <c r="G63" s="9" t="s">
        <v>20</v>
      </c>
      <c r="H63" s="9" t="s">
        <v>20</v>
      </c>
    </row>
    <row r="64" ht="15.75" customHeight="1">
      <c r="A64" s="9">
        <v>1976.0</v>
      </c>
      <c r="B64" s="9" t="s">
        <v>41</v>
      </c>
      <c r="C64" s="9" t="s">
        <v>31</v>
      </c>
      <c r="D64" s="9" t="s">
        <v>32</v>
      </c>
      <c r="E64" s="9" t="s">
        <v>20</v>
      </c>
      <c r="F64" s="9" t="s">
        <v>20</v>
      </c>
      <c r="G64" s="9" t="s">
        <v>20</v>
      </c>
      <c r="H64" s="9" t="s">
        <v>20</v>
      </c>
    </row>
    <row r="65" ht="15.75" customHeight="1">
      <c r="A65" s="9">
        <v>1976.0</v>
      </c>
      <c r="B65" s="9" t="s">
        <v>41</v>
      </c>
      <c r="C65" s="9" t="s">
        <v>33</v>
      </c>
      <c r="D65" s="9" t="s">
        <v>34</v>
      </c>
      <c r="E65" s="9" t="s">
        <v>20</v>
      </c>
      <c r="F65" s="9" t="s">
        <v>20</v>
      </c>
      <c r="G65" s="9" t="s">
        <v>20</v>
      </c>
      <c r="H65" s="9" t="s">
        <v>20</v>
      </c>
    </row>
    <row r="66" ht="15.75" customHeight="1">
      <c r="A66" s="9">
        <v>1977.0</v>
      </c>
      <c r="B66" s="9" t="s">
        <v>42</v>
      </c>
      <c r="C66" s="9" t="s">
        <v>18</v>
      </c>
      <c r="D66" s="9" t="s">
        <v>19</v>
      </c>
      <c r="E66" s="9" t="s">
        <v>20</v>
      </c>
      <c r="F66" s="9" t="s">
        <v>20</v>
      </c>
      <c r="G66" s="9" t="s">
        <v>20</v>
      </c>
      <c r="H66" s="9" t="s">
        <v>20</v>
      </c>
    </row>
    <row r="67" ht="15.75" customHeight="1">
      <c r="A67" s="9">
        <v>1977.0</v>
      </c>
      <c r="B67" s="9" t="s">
        <v>42</v>
      </c>
      <c r="C67" s="9" t="s">
        <v>21</v>
      </c>
      <c r="D67" s="9" t="s">
        <v>22</v>
      </c>
      <c r="E67" s="9" t="s">
        <v>20</v>
      </c>
      <c r="F67" s="9" t="s">
        <v>20</v>
      </c>
      <c r="G67" s="9" t="s">
        <v>20</v>
      </c>
      <c r="H67" s="9" t="s">
        <v>20</v>
      </c>
    </row>
    <row r="68" ht="15.75" customHeight="1">
      <c r="A68" s="9">
        <v>1977.0</v>
      </c>
      <c r="B68" s="9" t="s">
        <v>42</v>
      </c>
      <c r="C68" s="9" t="s">
        <v>23</v>
      </c>
      <c r="D68" s="9" t="s">
        <v>24</v>
      </c>
      <c r="E68" s="9" t="s">
        <v>20</v>
      </c>
      <c r="F68" s="9" t="s">
        <v>20</v>
      </c>
      <c r="G68" s="9" t="s">
        <v>20</v>
      </c>
      <c r="H68" s="9" t="s">
        <v>20</v>
      </c>
    </row>
    <row r="69" ht="15.75" customHeight="1">
      <c r="A69" s="9">
        <v>1977.0</v>
      </c>
      <c r="B69" s="9" t="s">
        <v>42</v>
      </c>
      <c r="C69" s="9" t="s">
        <v>25</v>
      </c>
      <c r="D69" s="9" t="s">
        <v>26</v>
      </c>
      <c r="E69" s="9" t="s">
        <v>20</v>
      </c>
      <c r="F69" s="9" t="s">
        <v>20</v>
      </c>
      <c r="G69" s="9" t="s">
        <v>20</v>
      </c>
      <c r="H69" s="9" t="s">
        <v>20</v>
      </c>
    </row>
    <row r="70" ht="15.75" customHeight="1">
      <c r="A70" s="9">
        <v>1977.0</v>
      </c>
      <c r="B70" s="9" t="s">
        <v>42</v>
      </c>
      <c r="C70" s="9" t="s">
        <v>27</v>
      </c>
      <c r="D70" s="9" t="s">
        <v>28</v>
      </c>
      <c r="E70" s="9" t="s">
        <v>20</v>
      </c>
      <c r="F70" s="9" t="s">
        <v>20</v>
      </c>
      <c r="G70" s="9" t="s">
        <v>20</v>
      </c>
      <c r="H70" s="9" t="s">
        <v>20</v>
      </c>
    </row>
    <row r="71" ht="15.75" customHeight="1">
      <c r="A71" s="9">
        <v>1977.0</v>
      </c>
      <c r="B71" s="9" t="s">
        <v>42</v>
      </c>
      <c r="C71" s="9" t="s">
        <v>29</v>
      </c>
      <c r="D71" s="9" t="s">
        <v>30</v>
      </c>
      <c r="E71" s="9" t="s">
        <v>20</v>
      </c>
      <c r="F71" s="9" t="s">
        <v>20</v>
      </c>
      <c r="G71" s="9" t="s">
        <v>20</v>
      </c>
      <c r="H71" s="9" t="s">
        <v>20</v>
      </c>
    </row>
    <row r="72" ht="15.75" customHeight="1">
      <c r="A72" s="9">
        <v>1977.0</v>
      </c>
      <c r="B72" s="9" t="s">
        <v>42</v>
      </c>
      <c r="C72" s="9" t="s">
        <v>31</v>
      </c>
      <c r="D72" s="9" t="s">
        <v>32</v>
      </c>
      <c r="E72" s="9" t="s">
        <v>20</v>
      </c>
      <c r="F72" s="9" t="s">
        <v>20</v>
      </c>
      <c r="G72" s="9" t="s">
        <v>20</v>
      </c>
      <c r="H72" s="9" t="s">
        <v>20</v>
      </c>
    </row>
    <row r="73" ht="15.75" customHeight="1">
      <c r="A73" s="9">
        <v>1977.0</v>
      </c>
      <c r="B73" s="9" t="s">
        <v>42</v>
      </c>
      <c r="C73" s="9" t="s">
        <v>33</v>
      </c>
      <c r="D73" s="9" t="s">
        <v>34</v>
      </c>
      <c r="E73" s="9" t="s">
        <v>20</v>
      </c>
      <c r="F73" s="9" t="s">
        <v>20</v>
      </c>
      <c r="G73" s="9" t="s">
        <v>20</v>
      </c>
      <c r="H73" s="9" t="s">
        <v>20</v>
      </c>
    </row>
    <row r="74" ht="15.75" customHeight="1">
      <c r="A74" s="9">
        <v>1978.0</v>
      </c>
      <c r="B74" s="9" t="s">
        <v>43</v>
      </c>
      <c r="C74" s="9" t="s">
        <v>18</v>
      </c>
      <c r="D74" s="9" t="s">
        <v>19</v>
      </c>
      <c r="E74" s="9" t="s">
        <v>20</v>
      </c>
      <c r="F74" s="9" t="s">
        <v>20</v>
      </c>
      <c r="G74" s="9" t="s">
        <v>20</v>
      </c>
      <c r="H74" s="9" t="s">
        <v>20</v>
      </c>
    </row>
    <row r="75" ht="15.75" customHeight="1">
      <c r="A75" s="9">
        <v>1978.0</v>
      </c>
      <c r="B75" s="9" t="s">
        <v>43</v>
      </c>
      <c r="C75" s="9" t="s">
        <v>21</v>
      </c>
      <c r="D75" s="9" t="s">
        <v>22</v>
      </c>
      <c r="E75" s="9" t="s">
        <v>20</v>
      </c>
      <c r="F75" s="9" t="s">
        <v>20</v>
      </c>
      <c r="G75" s="9" t="s">
        <v>20</v>
      </c>
      <c r="H75" s="9" t="s">
        <v>20</v>
      </c>
    </row>
    <row r="76" ht="15.75" customHeight="1">
      <c r="A76" s="9">
        <v>1978.0</v>
      </c>
      <c r="B76" s="9" t="s">
        <v>43</v>
      </c>
      <c r="C76" s="9" t="s">
        <v>23</v>
      </c>
      <c r="D76" s="9" t="s">
        <v>24</v>
      </c>
      <c r="E76" s="9" t="s">
        <v>20</v>
      </c>
      <c r="F76" s="9" t="s">
        <v>20</v>
      </c>
      <c r="G76" s="9" t="s">
        <v>20</v>
      </c>
      <c r="H76" s="9" t="s">
        <v>20</v>
      </c>
    </row>
    <row r="77" ht="15.75" customHeight="1">
      <c r="A77" s="9">
        <v>1978.0</v>
      </c>
      <c r="B77" s="9" t="s">
        <v>43</v>
      </c>
      <c r="C77" s="9" t="s">
        <v>25</v>
      </c>
      <c r="D77" s="9" t="s">
        <v>26</v>
      </c>
      <c r="E77" s="9" t="s">
        <v>20</v>
      </c>
      <c r="F77" s="9" t="s">
        <v>20</v>
      </c>
      <c r="G77" s="9" t="s">
        <v>20</v>
      </c>
      <c r="H77" s="9" t="s">
        <v>20</v>
      </c>
    </row>
    <row r="78" ht="15.75" customHeight="1">
      <c r="A78" s="9">
        <v>1978.0</v>
      </c>
      <c r="B78" s="9" t="s">
        <v>43</v>
      </c>
      <c r="C78" s="9" t="s">
        <v>27</v>
      </c>
      <c r="D78" s="9" t="s">
        <v>28</v>
      </c>
      <c r="E78" s="9" t="s">
        <v>20</v>
      </c>
      <c r="F78" s="9" t="s">
        <v>20</v>
      </c>
      <c r="G78" s="9" t="s">
        <v>20</v>
      </c>
      <c r="H78" s="9" t="s">
        <v>20</v>
      </c>
    </row>
    <row r="79" ht="15.75" customHeight="1">
      <c r="A79" s="9">
        <v>1978.0</v>
      </c>
      <c r="B79" s="9" t="s">
        <v>43</v>
      </c>
      <c r="C79" s="9" t="s">
        <v>29</v>
      </c>
      <c r="D79" s="9" t="s">
        <v>30</v>
      </c>
      <c r="E79" s="9" t="s">
        <v>20</v>
      </c>
      <c r="F79" s="9" t="s">
        <v>20</v>
      </c>
      <c r="G79" s="9" t="s">
        <v>20</v>
      </c>
      <c r="H79" s="9" t="s">
        <v>20</v>
      </c>
    </row>
    <row r="80" ht="15.75" customHeight="1">
      <c r="A80" s="9">
        <v>1978.0</v>
      </c>
      <c r="B80" s="9" t="s">
        <v>43</v>
      </c>
      <c r="C80" s="9" t="s">
        <v>31</v>
      </c>
      <c r="D80" s="9" t="s">
        <v>32</v>
      </c>
      <c r="E80" s="9" t="s">
        <v>20</v>
      </c>
      <c r="F80" s="9" t="s">
        <v>20</v>
      </c>
      <c r="G80" s="9" t="s">
        <v>20</v>
      </c>
      <c r="H80" s="9" t="s">
        <v>20</v>
      </c>
    </row>
    <row r="81" ht="15.75" customHeight="1">
      <c r="A81" s="9">
        <v>1978.0</v>
      </c>
      <c r="B81" s="9" t="s">
        <v>43</v>
      </c>
      <c r="C81" s="9" t="s">
        <v>33</v>
      </c>
      <c r="D81" s="9" t="s">
        <v>34</v>
      </c>
      <c r="E81" s="9" t="s">
        <v>20</v>
      </c>
      <c r="F81" s="9" t="s">
        <v>20</v>
      </c>
      <c r="G81" s="9" t="s">
        <v>20</v>
      </c>
      <c r="H81" s="9" t="s">
        <v>20</v>
      </c>
    </row>
    <row r="82" ht="15.75" customHeight="1">
      <c r="A82" s="9">
        <v>1979.0</v>
      </c>
      <c r="B82" s="9" t="s">
        <v>44</v>
      </c>
      <c r="C82" s="9" t="s">
        <v>18</v>
      </c>
      <c r="D82" s="9" t="s">
        <v>19</v>
      </c>
      <c r="E82" s="9" t="s">
        <v>20</v>
      </c>
      <c r="F82" s="9" t="s">
        <v>20</v>
      </c>
      <c r="G82" s="9" t="s">
        <v>20</v>
      </c>
      <c r="H82" s="9" t="s">
        <v>20</v>
      </c>
    </row>
    <row r="83" ht="15.75" customHeight="1">
      <c r="A83" s="9">
        <v>1979.0</v>
      </c>
      <c r="B83" s="9" t="s">
        <v>44</v>
      </c>
      <c r="C83" s="9" t="s">
        <v>21</v>
      </c>
      <c r="D83" s="9" t="s">
        <v>22</v>
      </c>
      <c r="E83" s="9" t="s">
        <v>20</v>
      </c>
      <c r="F83" s="9" t="s">
        <v>20</v>
      </c>
      <c r="G83" s="9" t="s">
        <v>20</v>
      </c>
      <c r="H83" s="9" t="s">
        <v>20</v>
      </c>
    </row>
    <row r="84" ht="15.75" customHeight="1">
      <c r="A84" s="9">
        <v>1979.0</v>
      </c>
      <c r="B84" s="9" t="s">
        <v>44</v>
      </c>
      <c r="C84" s="9" t="s">
        <v>23</v>
      </c>
      <c r="D84" s="9" t="s">
        <v>24</v>
      </c>
      <c r="E84" s="9" t="s">
        <v>20</v>
      </c>
      <c r="F84" s="9" t="s">
        <v>20</v>
      </c>
      <c r="G84" s="9" t="s">
        <v>20</v>
      </c>
      <c r="H84" s="9" t="s">
        <v>20</v>
      </c>
    </row>
    <row r="85" ht="15.75" customHeight="1">
      <c r="A85" s="9">
        <v>1979.0</v>
      </c>
      <c r="B85" s="9" t="s">
        <v>44</v>
      </c>
      <c r="C85" s="9" t="s">
        <v>25</v>
      </c>
      <c r="D85" s="9" t="s">
        <v>26</v>
      </c>
      <c r="E85" s="9" t="s">
        <v>20</v>
      </c>
      <c r="F85" s="9" t="s">
        <v>20</v>
      </c>
      <c r="G85" s="9" t="s">
        <v>20</v>
      </c>
      <c r="H85" s="9" t="s">
        <v>20</v>
      </c>
    </row>
    <row r="86" ht="15.75" customHeight="1">
      <c r="A86" s="9">
        <v>1979.0</v>
      </c>
      <c r="B86" s="9" t="s">
        <v>44</v>
      </c>
      <c r="C86" s="9" t="s">
        <v>27</v>
      </c>
      <c r="D86" s="9" t="s">
        <v>28</v>
      </c>
      <c r="E86" s="9" t="s">
        <v>20</v>
      </c>
      <c r="F86" s="9" t="s">
        <v>20</v>
      </c>
      <c r="G86" s="9" t="s">
        <v>20</v>
      </c>
      <c r="H86" s="9" t="s">
        <v>20</v>
      </c>
    </row>
    <row r="87" ht="15.75" customHeight="1">
      <c r="A87" s="9">
        <v>1979.0</v>
      </c>
      <c r="B87" s="9" t="s">
        <v>44</v>
      </c>
      <c r="C87" s="9" t="s">
        <v>29</v>
      </c>
      <c r="D87" s="9" t="s">
        <v>30</v>
      </c>
      <c r="E87" s="9" t="s">
        <v>20</v>
      </c>
      <c r="F87" s="9" t="s">
        <v>20</v>
      </c>
      <c r="G87" s="9" t="s">
        <v>20</v>
      </c>
      <c r="H87" s="9" t="s">
        <v>20</v>
      </c>
    </row>
    <row r="88" ht="15.75" customHeight="1">
      <c r="A88" s="9">
        <v>1979.0</v>
      </c>
      <c r="B88" s="9" t="s">
        <v>44</v>
      </c>
      <c r="C88" s="9" t="s">
        <v>31</v>
      </c>
      <c r="D88" s="9" t="s">
        <v>32</v>
      </c>
      <c r="E88" s="9" t="s">
        <v>20</v>
      </c>
      <c r="F88" s="9" t="s">
        <v>20</v>
      </c>
      <c r="G88" s="9" t="s">
        <v>20</v>
      </c>
      <c r="H88" s="9" t="s">
        <v>20</v>
      </c>
    </row>
    <row r="89" ht="15.75" customHeight="1">
      <c r="A89" s="9">
        <v>1979.0</v>
      </c>
      <c r="B89" s="9" t="s">
        <v>44</v>
      </c>
      <c r="C89" s="9" t="s">
        <v>33</v>
      </c>
      <c r="D89" s="9" t="s">
        <v>34</v>
      </c>
      <c r="E89" s="9" t="s">
        <v>20</v>
      </c>
      <c r="F89" s="9" t="s">
        <v>20</v>
      </c>
      <c r="G89" s="9" t="s">
        <v>20</v>
      </c>
      <c r="H89" s="9" t="s">
        <v>20</v>
      </c>
    </row>
    <row r="90" ht="15.75" customHeight="1">
      <c r="A90" s="9">
        <v>1980.0</v>
      </c>
      <c r="B90" s="9" t="s">
        <v>45</v>
      </c>
      <c r="C90" s="9" t="s">
        <v>18</v>
      </c>
      <c r="D90" s="9" t="s">
        <v>19</v>
      </c>
      <c r="E90" s="9" t="s">
        <v>20</v>
      </c>
      <c r="F90" s="9" t="s">
        <v>20</v>
      </c>
      <c r="G90" s="9" t="s">
        <v>20</v>
      </c>
      <c r="H90" s="9" t="s">
        <v>20</v>
      </c>
    </row>
    <row r="91" ht="15.75" customHeight="1">
      <c r="A91" s="9">
        <v>1980.0</v>
      </c>
      <c r="B91" s="9" t="s">
        <v>45</v>
      </c>
      <c r="C91" s="9" t="s">
        <v>21</v>
      </c>
      <c r="D91" s="9" t="s">
        <v>22</v>
      </c>
      <c r="E91" s="9" t="s">
        <v>20</v>
      </c>
      <c r="F91" s="9" t="s">
        <v>20</v>
      </c>
      <c r="G91" s="9" t="s">
        <v>20</v>
      </c>
      <c r="H91" s="9" t="s">
        <v>20</v>
      </c>
    </row>
    <row r="92" ht="15.75" customHeight="1">
      <c r="A92" s="9">
        <v>1980.0</v>
      </c>
      <c r="B92" s="9" t="s">
        <v>45</v>
      </c>
      <c r="C92" s="9" t="s">
        <v>23</v>
      </c>
      <c r="D92" s="9" t="s">
        <v>24</v>
      </c>
      <c r="E92" s="9" t="s">
        <v>20</v>
      </c>
      <c r="F92" s="9" t="s">
        <v>20</v>
      </c>
      <c r="G92" s="9" t="s">
        <v>20</v>
      </c>
      <c r="H92" s="9" t="s">
        <v>20</v>
      </c>
    </row>
    <row r="93" ht="15.75" customHeight="1">
      <c r="A93" s="9">
        <v>1980.0</v>
      </c>
      <c r="B93" s="9" t="s">
        <v>45</v>
      </c>
      <c r="C93" s="9" t="s">
        <v>25</v>
      </c>
      <c r="D93" s="9" t="s">
        <v>26</v>
      </c>
      <c r="E93" s="9" t="s">
        <v>20</v>
      </c>
      <c r="F93" s="9" t="s">
        <v>20</v>
      </c>
      <c r="G93" s="9" t="s">
        <v>20</v>
      </c>
      <c r="H93" s="9" t="s">
        <v>20</v>
      </c>
    </row>
    <row r="94" ht="15.75" customHeight="1">
      <c r="A94" s="9">
        <v>1980.0</v>
      </c>
      <c r="B94" s="9" t="s">
        <v>45</v>
      </c>
      <c r="C94" s="9" t="s">
        <v>27</v>
      </c>
      <c r="D94" s="9" t="s">
        <v>28</v>
      </c>
      <c r="E94" s="9" t="s">
        <v>20</v>
      </c>
      <c r="F94" s="9" t="s">
        <v>20</v>
      </c>
      <c r="G94" s="9" t="s">
        <v>20</v>
      </c>
      <c r="H94" s="9" t="s">
        <v>20</v>
      </c>
    </row>
    <row r="95" ht="15.75" customHeight="1">
      <c r="A95" s="9">
        <v>1980.0</v>
      </c>
      <c r="B95" s="9" t="s">
        <v>45</v>
      </c>
      <c r="C95" s="9" t="s">
        <v>29</v>
      </c>
      <c r="D95" s="9" t="s">
        <v>30</v>
      </c>
      <c r="E95" s="9" t="s">
        <v>20</v>
      </c>
      <c r="F95" s="9" t="s">
        <v>20</v>
      </c>
      <c r="G95" s="9" t="s">
        <v>20</v>
      </c>
      <c r="H95" s="9" t="s">
        <v>20</v>
      </c>
    </row>
    <row r="96" ht="15.75" customHeight="1">
      <c r="A96" s="9">
        <v>1980.0</v>
      </c>
      <c r="B96" s="9" t="s">
        <v>45</v>
      </c>
      <c r="C96" s="9" t="s">
        <v>31</v>
      </c>
      <c r="D96" s="9" t="s">
        <v>32</v>
      </c>
      <c r="E96" s="9" t="s">
        <v>20</v>
      </c>
      <c r="F96" s="9" t="s">
        <v>20</v>
      </c>
      <c r="G96" s="9" t="s">
        <v>20</v>
      </c>
      <c r="H96" s="9" t="s">
        <v>20</v>
      </c>
    </row>
    <row r="97" ht="15.75" customHeight="1">
      <c r="A97" s="9">
        <v>1980.0</v>
      </c>
      <c r="B97" s="9" t="s">
        <v>45</v>
      </c>
      <c r="C97" s="9" t="s">
        <v>33</v>
      </c>
      <c r="D97" s="9" t="s">
        <v>34</v>
      </c>
      <c r="E97" s="9" t="s">
        <v>20</v>
      </c>
      <c r="F97" s="9" t="s">
        <v>20</v>
      </c>
      <c r="G97" s="9" t="s">
        <v>20</v>
      </c>
      <c r="H97" s="9" t="s">
        <v>20</v>
      </c>
    </row>
    <row r="98" ht="15.75" customHeight="1">
      <c r="A98" s="9">
        <v>1981.0</v>
      </c>
      <c r="B98" s="9" t="s">
        <v>46</v>
      </c>
      <c r="C98" s="9" t="s">
        <v>18</v>
      </c>
      <c r="D98" s="9" t="s">
        <v>19</v>
      </c>
      <c r="E98" s="9" t="s">
        <v>20</v>
      </c>
      <c r="F98" s="9" t="s">
        <v>20</v>
      </c>
      <c r="G98" s="9" t="s">
        <v>20</v>
      </c>
      <c r="H98" s="9" t="s">
        <v>20</v>
      </c>
    </row>
    <row r="99" ht="15.75" customHeight="1">
      <c r="A99" s="9">
        <v>1981.0</v>
      </c>
      <c r="B99" s="9" t="s">
        <v>46</v>
      </c>
      <c r="C99" s="9" t="s">
        <v>21</v>
      </c>
      <c r="D99" s="9" t="s">
        <v>22</v>
      </c>
      <c r="E99" s="9" t="s">
        <v>20</v>
      </c>
      <c r="F99" s="9" t="s">
        <v>20</v>
      </c>
      <c r="G99" s="9" t="s">
        <v>20</v>
      </c>
      <c r="H99" s="9" t="s">
        <v>20</v>
      </c>
    </row>
    <row r="100" ht="15.75" customHeight="1">
      <c r="A100" s="9">
        <v>1981.0</v>
      </c>
      <c r="B100" s="9" t="s">
        <v>46</v>
      </c>
      <c r="C100" s="9" t="s">
        <v>23</v>
      </c>
      <c r="D100" s="9" t="s">
        <v>24</v>
      </c>
      <c r="E100" s="9" t="s">
        <v>20</v>
      </c>
      <c r="F100" s="9" t="s">
        <v>20</v>
      </c>
      <c r="G100" s="9" t="s">
        <v>20</v>
      </c>
      <c r="H100" s="9" t="s">
        <v>20</v>
      </c>
    </row>
    <row r="101" ht="15.75" customHeight="1">
      <c r="A101" s="9">
        <v>1981.0</v>
      </c>
      <c r="B101" s="9" t="s">
        <v>46</v>
      </c>
      <c r="C101" s="9" t="s">
        <v>25</v>
      </c>
      <c r="D101" s="9" t="s">
        <v>26</v>
      </c>
      <c r="E101" s="9" t="s">
        <v>20</v>
      </c>
      <c r="F101" s="9" t="s">
        <v>20</v>
      </c>
      <c r="G101" s="9" t="s">
        <v>20</v>
      </c>
      <c r="H101" s="9" t="s">
        <v>20</v>
      </c>
    </row>
    <row r="102" ht="15.75" customHeight="1">
      <c r="A102" s="9">
        <v>1981.0</v>
      </c>
      <c r="B102" s="9" t="s">
        <v>46</v>
      </c>
      <c r="C102" s="9" t="s">
        <v>27</v>
      </c>
      <c r="D102" s="9" t="s">
        <v>28</v>
      </c>
      <c r="E102" s="9" t="s">
        <v>20</v>
      </c>
      <c r="F102" s="9" t="s">
        <v>20</v>
      </c>
      <c r="G102" s="9" t="s">
        <v>20</v>
      </c>
      <c r="H102" s="9" t="s">
        <v>20</v>
      </c>
    </row>
    <row r="103" ht="15.75" customHeight="1">
      <c r="A103" s="9">
        <v>1981.0</v>
      </c>
      <c r="B103" s="9" t="s">
        <v>46</v>
      </c>
      <c r="C103" s="9" t="s">
        <v>29</v>
      </c>
      <c r="D103" s="9" t="s">
        <v>30</v>
      </c>
      <c r="E103" s="9" t="s">
        <v>20</v>
      </c>
      <c r="F103" s="9" t="s">
        <v>20</v>
      </c>
      <c r="G103" s="9" t="s">
        <v>20</v>
      </c>
      <c r="H103" s="9" t="s">
        <v>20</v>
      </c>
    </row>
    <row r="104" ht="15.75" customHeight="1">
      <c r="A104" s="9">
        <v>1981.0</v>
      </c>
      <c r="B104" s="9" t="s">
        <v>46</v>
      </c>
      <c r="C104" s="9" t="s">
        <v>31</v>
      </c>
      <c r="D104" s="9" t="s">
        <v>32</v>
      </c>
      <c r="E104" s="9" t="s">
        <v>20</v>
      </c>
      <c r="F104" s="9" t="s">
        <v>20</v>
      </c>
      <c r="G104" s="9" t="s">
        <v>20</v>
      </c>
      <c r="H104" s="9" t="s">
        <v>20</v>
      </c>
    </row>
    <row r="105" ht="15.75" customHeight="1">
      <c r="A105" s="9">
        <v>1981.0</v>
      </c>
      <c r="B105" s="9" t="s">
        <v>46</v>
      </c>
      <c r="C105" s="9" t="s">
        <v>33</v>
      </c>
      <c r="D105" s="9" t="s">
        <v>34</v>
      </c>
      <c r="E105" s="9" t="s">
        <v>20</v>
      </c>
      <c r="F105" s="9" t="s">
        <v>20</v>
      </c>
      <c r="G105" s="9" t="s">
        <v>20</v>
      </c>
      <c r="H105" s="9" t="s">
        <v>20</v>
      </c>
    </row>
    <row r="106" ht="15.75" customHeight="1">
      <c r="A106" s="9">
        <v>1982.0</v>
      </c>
      <c r="B106" s="9" t="s">
        <v>47</v>
      </c>
      <c r="C106" s="9" t="s">
        <v>18</v>
      </c>
      <c r="D106" s="9" t="s">
        <v>19</v>
      </c>
      <c r="E106" s="9" t="s">
        <v>20</v>
      </c>
      <c r="F106" s="9" t="s">
        <v>20</v>
      </c>
      <c r="G106" s="9" t="s">
        <v>20</v>
      </c>
      <c r="H106" s="9" t="s">
        <v>20</v>
      </c>
    </row>
    <row r="107" ht="15.75" customHeight="1">
      <c r="A107" s="9">
        <v>1982.0</v>
      </c>
      <c r="B107" s="9" t="s">
        <v>47</v>
      </c>
      <c r="C107" s="9" t="s">
        <v>21</v>
      </c>
      <c r="D107" s="9" t="s">
        <v>22</v>
      </c>
      <c r="E107" s="9">
        <v>-32.1286215776969</v>
      </c>
      <c r="F107" s="9">
        <v>25.0</v>
      </c>
      <c r="G107" s="9" t="s">
        <v>20</v>
      </c>
      <c r="H107" s="9" t="s">
        <v>20</v>
      </c>
    </row>
    <row r="108" ht="15.75" customHeight="1">
      <c r="A108" s="9">
        <v>1982.0</v>
      </c>
      <c r="B108" s="9" t="s">
        <v>47</v>
      </c>
      <c r="C108" s="9" t="s">
        <v>23</v>
      </c>
      <c r="D108" s="9" t="s">
        <v>24</v>
      </c>
      <c r="E108" s="9" t="s">
        <v>20</v>
      </c>
      <c r="F108" s="9" t="s">
        <v>20</v>
      </c>
      <c r="G108" s="9" t="s">
        <v>20</v>
      </c>
      <c r="H108" s="9" t="s">
        <v>20</v>
      </c>
    </row>
    <row r="109" ht="15.75" customHeight="1">
      <c r="A109" s="9">
        <v>1982.0</v>
      </c>
      <c r="B109" s="9" t="s">
        <v>47</v>
      </c>
      <c r="C109" s="9" t="s">
        <v>25</v>
      </c>
      <c r="D109" s="9" t="s">
        <v>26</v>
      </c>
      <c r="E109" s="9" t="s">
        <v>20</v>
      </c>
      <c r="F109" s="9" t="s">
        <v>20</v>
      </c>
      <c r="G109" s="9" t="s">
        <v>20</v>
      </c>
      <c r="H109" s="9" t="s">
        <v>20</v>
      </c>
    </row>
    <row r="110" ht="15.75" customHeight="1">
      <c r="A110" s="9">
        <v>1982.0</v>
      </c>
      <c r="B110" s="9" t="s">
        <v>47</v>
      </c>
      <c r="C110" s="9" t="s">
        <v>27</v>
      </c>
      <c r="D110" s="9" t="s">
        <v>28</v>
      </c>
      <c r="E110" s="9" t="s">
        <v>20</v>
      </c>
      <c r="F110" s="9" t="s">
        <v>20</v>
      </c>
      <c r="G110" s="9" t="s">
        <v>20</v>
      </c>
      <c r="H110" s="9" t="s">
        <v>20</v>
      </c>
    </row>
    <row r="111" ht="15.75" customHeight="1">
      <c r="A111" s="9">
        <v>1982.0</v>
      </c>
      <c r="B111" s="9" t="s">
        <v>47</v>
      </c>
      <c r="C111" s="9" t="s">
        <v>29</v>
      </c>
      <c r="D111" s="9" t="s">
        <v>30</v>
      </c>
      <c r="E111" s="9" t="s">
        <v>20</v>
      </c>
      <c r="F111" s="9" t="s">
        <v>20</v>
      </c>
      <c r="G111" s="9" t="s">
        <v>20</v>
      </c>
      <c r="H111" s="9" t="s">
        <v>20</v>
      </c>
    </row>
    <row r="112" ht="15.75" customHeight="1">
      <c r="A112" s="9">
        <v>1982.0</v>
      </c>
      <c r="B112" s="9" t="s">
        <v>47</v>
      </c>
      <c r="C112" s="9" t="s">
        <v>31</v>
      </c>
      <c r="D112" s="9" t="s">
        <v>32</v>
      </c>
      <c r="E112" s="9" t="s">
        <v>20</v>
      </c>
      <c r="F112" s="9" t="s">
        <v>20</v>
      </c>
      <c r="G112" s="9" t="s">
        <v>20</v>
      </c>
      <c r="H112" s="9" t="s">
        <v>20</v>
      </c>
    </row>
    <row r="113" ht="15.75" customHeight="1">
      <c r="A113" s="9">
        <v>1982.0</v>
      </c>
      <c r="B113" s="9" t="s">
        <v>47</v>
      </c>
      <c r="C113" s="9" t="s">
        <v>33</v>
      </c>
      <c r="D113" s="9" t="s">
        <v>34</v>
      </c>
      <c r="E113" s="9" t="s">
        <v>20</v>
      </c>
      <c r="F113" s="9" t="s">
        <v>20</v>
      </c>
      <c r="G113" s="9" t="s">
        <v>20</v>
      </c>
      <c r="H113" s="9" t="s">
        <v>20</v>
      </c>
    </row>
    <row r="114" ht="15.75" customHeight="1">
      <c r="A114" s="9">
        <v>1983.0</v>
      </c>
      <c r="B114" s="9" t="s">
        <v>48</v>
      </c>
      <c r="C114" s="9" t="s">
        <v>18</v>
      </c>
      <c r="D114" s="9" t="s">
        <v>19</v>
      </c>
      <c r="E114" s="9" t="s">
        <v>20</v>
      </c>
      <c r="F114" s="9" t="s">
        <v>20</v>
      </c>
      <c r="G114" s="9" t="s">
        <v>20</v>
      </c>
      <c r="H114" s="9" t="s">
        <v>20</v>
      </c>
    </row>
    <row r="115" ht="15.75" customHeight="1">
      <c r="A115" s="9">
        <v>1983.0</v>
      </c>
      <c r="B115" s="9" t="s">
        <v>48</v>
      </c>
      <c r="C115" s="9" t="s">
        <v>21</v>
      </c>
      <c r="D115" s="9" t="s">
        <v>22</v>
      </c>
      <c r="E115" s="9">
        <v>-4.40660921000178</v>
      </c>
      <c r="F115" s="9">
        <v>23.25</v>
      </c>
      <c r="G115" s="9" t="s">
        <v>20</v>
      </c>
      <c r="H115" s="9" t="s">
        <v>20</v>
      </c>
    </row>
    <row r="116" ht="15.75" customHeight="1">
      <c r="A116" s="9">
        <v>1983.0</v>
      </c>
      <c r="B116" s="9" t="s">
        <v>48</v>
      </c>
      <c r="C116" s="9" t="s">
        <v>23</v>
      </c>
      <c r="D116" s="9" t="s">
        <v>24</v>
      </c>
      <c r="E116" s="9" t="s">
        <v>20</v>
      </c>
      <c r="F116" s="9" t="s">
        <v>20</v>
      </c>
      <c r="G116" s="9" t="s">
        <v>20</v>
      </c>
      <c r="H116" s="9" t="s">
        <v>20</v>
      </c>
    </row>
    <row r="117" ht="15.75" customHeight="1">
      <c r="A117" s="9">
        <v>1983.0</v>
      </c>
      <c r="B117" s="9" t="s">
        <v>48</v>
      </c>
      <c r="C117" s="9" t="s">
        <v>25</v>
      </c>
      <c r="D117" s="9" t="s">
        <v>26</v>
      </c>
      <c r="E117" s="9" t="s">
        <v>20</v>
      </c>
      <c r="F117" s="9" t="s">
        <v>20</v>
      </c>
      <c r="G117" s="9" t="s">
        <v>20</v>
      </c>
      <c r="H117" s="9" t="s">
        <v>20</v>
      </c>
    </row>
    <row r="118" ht="15.75" customHeight="1">
      <c r="A118" s="9">
        <v>1983.0</v>
      </c>
      <c r="B118" s="9" t="s">
        <v>48</v>
      </c>
      <c r="C118" s="9" t="s">
        <v>27</v>
      </c>
      <c r="D118" s="9" t="s">
        <v>28</v>
      </c>
      <c r="E118" s="9" t="s">
        <v>20</v>
      </c>
      <c r="F118" s="9" t="s">
        <v>20</v>
      </c>
      <c r="G118" s="9" t="s">
        <v>20</v>
      </c>
      <c r="H118" s="9" t="s">
        <v>20</v>
      </c>
    </row>
    <row r="119" ht="15.75" customHeight="1">
      <c r="A119" s="9">
        <v>1983.0</v>
      </c>
      <c r="B119" s="9" t="s">
        <v>48</v>
      </c>
      <c r="C119" s="9" t="s">
        <v>29</v>
      </c>
      <c r="D119" s="9" t="s">
        <v>30</v>
      </c>
      <c r="E119" s="9" t="s">
        <v>20</v>
      </c>
      <c r="F119" s="9" t="s">
        <v>20</v>
      </c>
      <c r="G119" s="9" t="s">
        <v>20</v>
      </c>
      <c r="H119" s="9" t="s">
        <v>20</v>
      </c>
    </row>
    <row r="120" ht="15.75" customHeight="1">
      <c r="A120" s="9">
        <v>1983.0</v>
      </c>
      <c r="B120" s="9" t="s">
        <v>48</v>
      </c>
      <c r="C120" s="9" t="s">
        <v>31</v>
      </c>
      <c r="D120" s="9" t="s">
        <v>32</v>
      </c>
      <c r="E120" s="9" t="s">
        <v>20</v>
      </c>
      <c r="F120" s="9" t="s">
        <v>20</v>
      </c>
      <c r="G120" s="9" t="s">
        <v>20</v>
      </c>
      <c r="H120" s="9" t="s">
        <v>20</v>
      </c>
    </row>
    <row r="121" ht="15.75" customHeight="1">
      <c r="A121" s="9">
        <v>1983.0</v>
      </c>
      <c r="B121" s="9" t="s">
        <v>48</v>
      </c>
      <c r="C121" s="9" t="s">
        <v>33</v>
      </c>
      <c r="D121" s="9" t="s">
        <v>34</v>
      </c>
      <c r="E121" s="9" t="s">
        <v>20</v>
      </c>
      <c r="F121" s="9" t="s">
        <v>20</v>
      </c>
      <c r="G121" s="9" t="s">
        <v>20</v>
      </c>
      <c r="H121" s="9" t="s">
        <v>20</v>
      </c>
    </row>
    <row r="122" ht="15.75" customHeight="1">
      <c r="A122" s="9">
        <v>1984.0</v>
      </c>
      <c r="B122" s="9" t="s">
        <v>49</v>
      </c>
      <c r="C122" s="9" t="s">
        <v>18</v>
      </c>
      <c r="D122" s="9" t="s">
        <v>19</v>
      </c>
      <c r="E122" s="9" t="s">
        <v>20</v>
      </c>
      <c r="F122" s="9" t="s">
        <v>20</v>
      </c>
      <c r="G122" s="9" t="s">
        <v>20</v>
      </c>
      <c r="H122" s="9" t="s">
        <v>20</v>
      </c>
    </row>
    <row r="123" ht="15.75" customHeight="1">
      <c r="A123" s="9">
        <v>1984.0</v>
      </c>
      <c r="B123" s="9" t="s">
        <v>49</v>
      </c>
      <c r="C123" s="9" t="s">
        <v>21</v>
      </c>
      <c r="D123" s="9" t="s">
        <v>22</v>
      </c>
      <c r="E123" s="9">
        <v>1.11872763182423</v>
      </c>
      <c r="F123" s="9">
        <v>18.0</v>
      </c>
      <c r="G123" s="9" t="s">
        <v>20</v>
      </c>
      <c r="H123" s="9" t="s">
        <v>20</v>
      </c>
    </row>
    <row r="124" ht="15.75" customHeight="1">
      <c r="A124" s="9">
        <v>1984.0</v>
      </c>
      <c r="B124" s="9" t="s">
        <v>49</v>
      </c>
      <c r="C124" s="9" t="s">
        <v>23</v>
      </c>
      <c r="D124" s="9" t="s">
        <v>24</v>
      </c>
      <c r="E124" s="9">
        <v>-23.1370039911702</v>
      </c>
      <c r="F124" s="9">
        <v>9.56916666666667</v>
      </c>
      <c r="G124" s="9" t="s">
        <v>20</v>
      </c>
      <c r="H124" s="9" t="s">
        <v>20</v>
      </c>
    </row>
    <row r="125" ht="15.75" customHeight="1">
      <c r="A125" s="9">
        <v>1984.0</v>
      </c>
      <c r="B125" s="9" t="s">
        <v>49</v>
      </c>
      <c r="C125" s="9" t="s">
        <v>25</v>
      </c>
      <c r="D125" s="9" t="s">
        <v>26</v>
      </c>
      <c r="E125" s="9" t="s">
        <v>20</v>
      </c>
      <c r="F125" s="9" t="s">
        <v>20</v>
      </c>
      <c r="G125" s="9" t="s">
        <v>20</v>
      </c>
      <c r="H125" s="9" t="s">
        <v>20</v>
      </c>
    </row>
    <row r="126" ht="15.75" customHeight="1">
      <c r="A126" s="9">
        <v>1984.0</v>
      </c>
      <c r="B126" s="9" t="s">
        <v>49</v>
      </c>
      <c r="C126" s="9" t="s">
        <v>27</v>
      </c>
      <c r="D126" s="9" t="s">
        <v>28</v>
      </c>
      <c r="E126" s="9" t="s">
        <v>20</v>
      </c>
      <c r="F126" s="9" t="s">
        <v>20</v>
      </c>
      <c r="G126" s="9" t="s">
        <v>20</v>
      </c>
      <c r="H126" s="9" t="s">
        <v>20</v>
      </c>
    </row>
    <row r="127" ht="15.75" customHeight="1">
      <c r="A127" s="9">
        <v>1984.0</v>
      </c>
      <c r="B127" s="9" t="s">
        <v>49</v>
      </c>
      <c r="C127" s="9" t="s">
        <v>29</v>
      </c>
      <c r="D127" s="9" t="s">
        <v>30</v>
      </c>
      <c r="E127" s="9" t="s">
        <v>20</v>
      </c>
      <c r="F127" s="9" t="s">
        <v>20</v>
      </c>
      <c r="G127" s="9" t="s">
        <v>20</v>
      </c>
      <c r="H127" s="9" t="s">
        <v>20</v>
      </c>
    </row>
    <row r="128" ht="15.75" customHeight="1">
      <c r="A128" s="9">
        <v>1984.0</v>
      </c>
      <c r="B128" s="9" t="s">
        <v>49</v>
      </c>
      <c r="C128" s="9" t="s">
        <v>31</v>
      </c>
      <c r="D128" s="9" t="s">
        <v>32</v>
      </c>
      <c r="E128" s="9" t="s">
        <v>20</v>
      </c>
      <c r="F128" s="9" t="s">
        <v>20</v>
      </c>
      <c r="G128" s="9" t="s">
        <v>20</v>
      </c>
      <c r="H128" s="9" t="s">
        <v>20</v>
      </c>
    </row>
    <row r="129" ht="15.75" customHeight="1">
      <c r="A129" s="9">
        <v>1984.0</v>
      </c>
      <c r="B129" s="9" t="s">
        <v>49</v>
      </c>
      <c r="C129" s="9" t="s">
        <v>33</v>
      </c>
      <c r="D129" s="9" t="s">
        <v>34</v>
      </c>
      <c r="E129" s="9" t="s">
        <v>20</v>
      </c>
      <c r="F129" s="9" t="s">
        <v>20</v>
      </c>
      <c r="G129" s="9" t="s">
        <v>20</v>
      </c>
      <c r="H129" s="9" t="s">
        <v>20</v>
      </c>
    </row>
    <row r="130" ht="15.75" customHeight="1">
      <c r="A130" s="9">
        <v>1985.0</v>
      </c>
      <c r="B130" s="9" t="s">
        <v>50</v>
      </c>
      <c r="C130" s="9" t="s">
        <v>18</v>
      </c>
      <c r="D130" s="9" t="s">
        <v>19</v>
      </c>
      <c r="E130" s="9">
        <v>-1.21143326793629</v>
      </c>
      <c r="F130" s="9">
        <v>39.9655239888964</v>
      </c>
      <c r="G130" s="9" t="s">
        <v>20</v>
      </c>
      <c r="H130" s="9" t="s">
        <v>20</v>
      </c>
    </row>
    <row r="131" ht="15.75" customHeight="1">
      <c r="A131" s="9">
        <v>1985.0</v>
      </c>
      <c r="B131" s="9" t="s">
        <v>50</v>
      </c>
      <c r="C131" s="9" t="s">
        <v>21</v>
      </c>
      <c r="D131" s="9" t="s">
        <v>22</v>
      </c>
      <c r="E131" s="9">
        <v>0.308143300973884</v>
      </c>
      <c r="F131" s="9">
        <v>20.9166666666667</v>
      </c>
      <c r="G131" s="9" t="s">
        <v>20</v>
      </c>
      <c r="H131" s="9" t="s">
        <v>20</v>
      </c>
    </row>
    <row r="132" ht="15.75" customHeight="1">
      <c r="A132" s="9">
        <v>1985.0</v>
      </c>
      <c r="B132" s="9" t="s">
        <v>50</v>
      </c>
      <c r="C132" s="9" t="s">
        <v>23</v>
      </c>
      <c r="D132" s="9" t="s">
        <v>24</v>
      </c>
      <c r="E132" s="9">
        <v>-0.989593141079166</v>
      </c>
      <c r="F132" s="9">
        <v>9.3275</v>
      </c>
      <c r="G132" s="9" t="s">
        <v>20</v>
      </c>
      <c r="H132" s="9" t="s">
        <v>20</v>
      </c>
    </row>
    <row r="133" ht="15.75" customHeight="1">
      <c r="A133" s="9">
        <v>1985.0</v>
      </c>
      <c r="B133" s="9" t="s">
        <v>50</v>
      </c>
      <c r="C133" s="9" t="s">
        <v>25</v>
      </c>
      <c r="D133" s="9" t="s">
        <v>26</v>
      </c>
      <c r="E133" s="9" t="s">
        <v>20</v>
      </c>
      <c r="F133" s="9" t="s">
        <v>20</v>
      </c>
      <c r="G133" s="9" t="s">
        <v>20</v>
      </c>
      <c r="H133" s="9" t="s">
        <v>20</v>
      </c>
    </row>
    <row r="134" ht="15.75" customHeight="1">
      <c r="A134" s="9">
        <v>1985.0</v>
      </c>
      <c r="B134" s="9" t="s">
        <v>50</v>
      </c>
      <c r="C134" s="9" t="s">
        <v>27</v>
      </c>
      <c r="D134" s="9" t="s">
        <v>28</v>
      </c>
      <c r="E134" s="9" t="s">
        <v>20</v>
      </c>
      <c r="F134" s="9" t="s">
        <v>20</v>
      </c>
      <c r="G134" s="9" t="s">
        <v>20</v>
      </c>
      <c r="H134" s="9" t="s">
        <v>20</v>
      </c>
    </row>
    <row r="135" ht="15.75" customHeight="1">
      <c r="A135" s="9">
        <v>1985.0</v>
      </c>
      <c r="B135" s="9" t="s">
        <v>50</v>
      </c>
      <c r="C135" s="9" t="s">
        <v>29</v>
      </c>
      <c r="D135" s="9" t="s">
        <v>30</v>
      </c>
      <c r="E135" s="9" t="s">
        <v>20</v>
      </c>
      <c r="F135" s="9" t="s">
        <v>20</v>
      </c>
      <c r="G135" s="9" t="s">
        <v>20</v>
      </c>
      <c r="H135" s="9" t="s">
        <v>20</v>
      </c>
    </row>
    <row r="136" ht="15.75" customHeight="1">
      <c r="A136" s="9">
        <v>1985.0</v>
      </c>
      <c r="B136" s="9" t="s">
        <v>50</v>
      </c>
      <c r="C136" s="9" t="s">
        <v>31</v>
      </c>
      <c r="D136" s="9" t="s">
        <v>32</v>
      </c>
      <c r="E136" s="9" t="s">
        <v>20</v>
      </c>
      <c r="F136" s="9" t="s">
        <v>20</v>
      </c>
      <c r="G136" s="9" t="s">
        <v>20</v>
      </c>
      <c r="H136" s="9" t="s">
        <v>20</v>
      </c>
    </row>
    <row r="137" ht="15.75" customHeight="1">
      <c r="A137" s="9">
        <v>1985.0</v>
      </c>
      <c r="B137" s="9" t="s">
        <v>50</v>
      </c>
      <c r="C137" s="9" t="s">
        <v>33</v>
      </c>
      <c r="D137" s="9" t="s">
        <v>34</v>
      </c>
      <c r="E137" s="9" t="s">
        <v>20</v>
      </c>
      <c r="F137" s="9" t="s">
        <v>20</v>
      </c>
      <c r="G137" s="9" t="s">
        <v>20</v>
      </c>
      <c r="H137" s="9" t="s">
        <v>20</v>
      </c>
    </row>
    <row r="138" ht="15.75" customHeight="1">
      <c r="A138" s="9">
        <v>1986.0</v>
      </c>
      <c r="B138" s="9" t="s">
        <v>51</v>
      </c>
      <c r="C138" s="9" t="s">
        <v>18</v>
      </c>
      <c r="D138" s="9" t="s">
        <v>19</v>
      </c>
      <c r="E138" s="9">
        <v>4.03791191926063</v>
      </c>
      <c r="F138" s="9">
        <v>26.3591384058586</v>
      </c>
      <c r="G138" s="9" t="s">
        <v>20</v>
      </c>
      <c r="H138" s="9" t="s">
        <v>20</v>
      </c>
    </row>
    <row r="139" ht="15.75" customHeight="1">
      <c r="A139" s="9">
        <v>1986.0</v>
      </c>
      <c r="B139" s="9" t="s">
        <v>51</v>
      </c>
      <c r="C139" s="9" t="s">
        <v>21</v>
      </c>
      <c r="D139" s="9" t="s">
        <v>22</v>
      </c>
      <c r="E139" s="9">
        <v>3.1759810054895</v>
      </c>
      <c r="F139" s="9">
        <v>21.7991666666667</v>
      </c>
      <c r="G139" s="9" t="s">
        <v>20</v>
      </c>
      <c r="H139" s="9" t="s">
        <v>20</v>
      </c>
    </row>
    <row r="140" ht="15.75" customHeight="1">
      <c r="A140" s="9">
        <v>1986.0</v>
      </c>
      <c r="B140" s="9" t="s">
        <v>51</v>
      </c>
      <c r="C140" s="9" t="s">
        <v>23</v>
      </c>
      <c r="D140" s="9" t="s">
        <v>24</v>
      </c>
      <c r="E140" s="9">
        <v>9.77856634792798</v>
      </c>
      <c r="F140" s="9">
        <v>8.48666666666667</v>
      </c>
      <c r="G140" s="9" t="s">
        <v>20</v>
      </c>
      <c r="H140" s="9" t="s">
        <v>20</v>
      </c>
    </row>
    <row r="141" ht="15.75" customHeight="1">
      <c r="A141" s="9">
        <v>1986.0</v>
      </c>
      <c r="B141" s="9" t="s">
        <v>51</v>
      </c>
      <c r="C141" s="9" t="s">
        <v>25</v>
      </c>
      <c r="D141" s="9" t="s">
        <v>26</v>
      </c>
      <c r="E141" s="9">
        <v>-16.5379651908287</v>
      </c>
      <c r="F141" s="9">
        <v>40.5196146207532</v>
      </c>
      <c r="G141" s="9" t="s">
        <v>20</v>
      </c>
      <c r="H141" s="9" t="s">
        <v>20</v>
      </c>
    </row>
    <row r="142" ht="15.75" customHeight="1">
      <c r="A142" s="9">
        <v>1986.0</v>
      </c>
      <c r="B142" s="9" t="s">
        <v>51</v>
      </c>
      <c r="C142" s="9" t="s">
        <v>27</v>
      </c>
      <c r="D142" s="9" t="s">
        <v>28</v>
      </c>
      <c r="E142" s="9" t="s">
        <v>20</v>
      </c>
      <c r="F142" s="9" t="s">
        <v>20</v>
      </c>
      <c r="G142" s="9" t="s">
        <v>20</v>
      </c>
      <c r="H142" s="9" t="s">
        <v>20</v>
      </c>
    </row>
    <row r="143" ht="15.75" customHeight="1">
      <c r="A143" s="9">
        <v>1986.0</v>
      </c>
      <c r="B143" s="9" t="s">
        <v>51</v>
      </c>
      <c r="C143" s="9" t="s">
        <v>29</v>
      </c>
      <c r="D143" s="9" t="s">
        <v>30</v>
      </c>
      <c r="E143" s="9">
        <v>9.03035063876892</v>
      </c>
      <c r="F143" s="9">
        <v>40.8333333333333</v>
      </c>
      <c r="G143" s="9" t="s">
        <v>20</v>
      </c>
      <c r="H143" s="9" t="s">
        <v>20</v>
      </c>
    </row>
    <row r="144" ht="15.75" customHeight="1">
      <c r="A144" s="9">
        <v>1986.0</v>
      </c>
      <c r="B144" s="9" t="s">
        <v>51</v>
      </c>
      <c r="C144" s="9" t="s">
        <v>31</v>
      </c>
      <c r="D144" s="9" t="s">
        <v>32</v>
      </c>
      <c r="E144" s="9" t="s">
        <v>20</v>
      </c>
      <c r="F144" s="9" t="s">
        <v>20</v>
      </c>
      <c r="G144" s="9" t="s">
        <v>20</v>
      </c>
      <c r="H144" s="9" t="s">
        <v>20</v>
      </c>
    </row>
    <row r="145" ht="15.75" customHeight="1">
      <c r="A145" s="9">
        <v>1986.0</v>
      </c>
      <c r="B145" s="9" t="s">
        <v>51</v>
      </c>
      <c r="C145" s="9" t="s">
        <v>33</v>
      </c>
      <c r="D145" s="9" t="s">
        <v>34</v>
      </c>
      <c r="E145" s="9" t="s">
        <v>20</v>
      </c>
      <c r="F145" s="9" t="s">
        <v>20</v>
      </c>
      <c r="G145" s="9" t="s">
        <v>20</v>
      </c>
      <c r="H145" s="9" t="s">
        <v>20</v>
      </c>
    </row>
    <row r="146" ht="15.75" customHeight="1">
      <c r="A146" s="9">
        <v>1987.0</v>
      </c>
      <c r="B146" s="9" t="s">
        <v>52</v>
      </c>
      <c r="C146" s="9" t="s">
        <v>18</v>
      </c>
      <c r="D146" s="9" t="s">
        <v>19</v>
      </c>
      <c r="E146" s="9">
        <v>5.4169263073526</v>
      </c>
      <c r="F146" s="9">
        <v>32.6655350973518</v>
      </c>
      <c r="G146" s="9" t="s">
        <v>20</v>
      </c>
      <c r="H146" s="9" t="s">
        <v>20</v>
      </c>
    </row>
    <row r="147" ht="15.75" customHeight="1">
      <c r="A147" s="9">
        <v>1987.0</v>
      </c>
      <c r="B147" s="9" t="s">
        <v>52</v>
      </c>
      <c r="C147" s="9" t="s">
        <v>21</v>
      </c>
      <c r="D147" s="9" t="s">
        <v>22</v>
      </c>
      <c r="E147" s="9">
        <v>12.4191081358026</v>
      </c>
      <c r="F147" s="9">
        <v>23.8233333333333</v>
      </c>
      <c r="G147" s="9" t="s">
        <v>20</v>
      </c>
      <c r="H147" s="9" t="s">
        <v>20</v>
      </c>
    </row>
    <row r="148" ht="15.75" customHeight="1">
      <c r="A148" s="9">
        <v>1987.0</v>
      </c>
      <c r="B148" s="9" t="s">
        <v>52</v>
      </c>
      <c r="C148" s="9" t="s">
        <v>23</v>
      </c>
      <c r="D148" s="9" t="s">
        <v>24</v>
      </c>
      <c r="E148" s="9">
        <v>-21.0796741889709</v>
      </c>
      <c r="F148" s="9">
        <v>8.47166666666667</v>
      </c>
      <c r="G148" s="9" t="s">
        <v>20</v>
      </c>
      <c r="H148" s="9" t="s">
        <v>20</v>
      </c>
    </row>
    <row r="149" ht="15.75" customHeight="1">
      <c r="A149" s="9">
        <v>1987.0</v>
      </c>
      <c r="B149" s="9" t="s">
        <v>52</v>
      </c>
      <c r="C149" s="9" t="s">
        <v>25</v>
      </c>
      <c r="D149" s="9" t="s">
        <v>26</v>
      </c>
      <c r="E149" s="9">
        <v>-26.8843792750214</v>
      </c>
      <c r="F149" s="9">
        <v>35.7388890764023</v>
      </c>
      <c r="G149" s="9" t="s">
        <v>20</v>
      </c>
      <c r="H149" s="9" t="s">
        <v>20</v>
      </c>
    </row>
    <row r="150" ht="15.75" customHeight="1">
      <c r="A150" s="9">
        <v>1987.0</v>
      </c>
      <c r="B150" s="9" t="s">
        <v>52</v>
      </c>
      <c r="C150" s="9" t="s">
        <v>27</v>
      </c>
      <c r="D150" s="9" t="s">
        <v>28</v>
      </c>
      <c r="E150" s="9" t="s">
        <v>20</v>
      </c>
      <c r="F150" s="9" t="s">
        <v>20</v>
      </c>
      <c r="G150" s="9" t="s">
        <v>20</v>
      </c>
      <c r="H150" s="9" t="s">
        <v>20</v>
      </c>
    </row>
    <row r="151" ht="15.75" customHeight="1">
      <c r="A151" s="9">
        <v>1987.0</v>
      </c>
      <c r="B151" s="9" t="s">
        <v>52</v>
      </c>
      <c r="C151" s="9" t="s">
        <v>29</v>
      </c>
      <c r="D151" s="9" t="s">
        <v>30</v>
      </c>
      <c r="E151" s="9">
        <v>14.366323763846</v>
      </c>
      <c r="F151" s="9">
        <v>41.1016666666667</v>
      </c>
      <c r="G151" s="9" t="s">
        <v>20</v>
      </c>
      <c r="H151" s="9" t="s">
        <v>20</v>
      </c>
    </row>
    <row r="152" ht="15.75" customHeight="1">
      <c r="A152" s="9">
        <v>1987.0</v>
      </c>
      <c r="B152" s="9" t="s">
        <v>52</v>
      </c>
      <c r="C152" s="9" t="s">
        <v>31</v>
      </c>
      <c r="D152" s="9" t="s">
        <v>32</v>
      </c>
      <c r="E152" s="9" t="s">
        <v>20</v>
      </c>
      <c r="F152" s="9" t="s">
        <v>20</v>
      </c>
      <c r="G152" s="9" t="s">
        <v>20</v>
      </c>
      <c r="H152" s="9" t="s">
        <v>20</v>
      </c>
    </row>
    <row r="153" ht="15.75" customHeight="1">
      <c r="A153" s="9">
        <v>1987.0</v>
      </c>
      <c r="B153" s="9" t="s">
        <v>52</v>
      </c>
      <c r="C153" s="9" t="s">
        <v>33</v>
      </c>
      <c r="D153" s="9" t="s">
        <v>34</v>
      </c>
      <c r="E153" s="9" t="s">
        <v>20</v>
      </c>
      <c r="F153" s="9" t="s">
        <v>20</v>
      </c>
      <c r="G153" s="9" t="s">
        <v>20</v>
      </c>
      <c r="H153" s="9" t="s">
        <v>20</v>
      </c>
    </row>
    <row r="154" ht="15.75" customHeight="1">
      <c r="A154" s="9">
        <v>1988.0</v>
      </c>
      <c r="B154" s="9" t="s">
        <v>53</v>
      </c>
      <c r="C154" s="9" t="s">
        <v>18</v>
      </c>
      <c r="D154" s="9" t="s">
        <v>19</v>
      </c>
      <c r="E154" s="9">
        <v>-0.414447087225852</v>
      </c>
      <c r="F154" s="9">
        <v>21.2134249729057</v>
      </c>
      <c r="G154" s="9" t="s">
        <v>20</v>
      </c>
      <c r="H154" s="9" t="s">
        <v>20</v>
      </c>
    </row>
    <row r="155" ht="15.75" customHeight="1">
      <c r="A155" s="9">
        <v>1988.0</v>
      </c>
      <c r="B155" s="9" t="s">
        <v>53</v>
      </c>
      <c r="C155" s="9" t="s">
        <v>21</v>
      </c>
      <c r="D155" s="9" t="s">
        <v>22</v>
      </c>
      <c r="E155" s="9">
        <v>8.28771467653996</v>
      </c>
      <c r="F155" s="9">
        <v>28.6883333333333</v>
      </c>
      <c r="G155" s="9" t="s">
        <v>20</v>
      </c>
      <c r="H155" s="9" t="s">
        <v>20</v>
      </c>
    </row>
    <row r="156" ht="15.75" customHeight="1">
      <c r="A156" s="9">
        <v>1988.0</v>
      </c>
      <c r="B156" s="9" t="s">
        <v>53</v>
      </c>
      <c r="C156" s="9" t="s">
        <v>23</v>
      </c>
      <c r="D156" s="9" t="s">
        <v>24</v>
      </c>
      <c r="E156" s="9">
        <v>-8.43912021180378</v>
      </c>
      <c r="F156" s="9">
        <v>8.4975</v>
      </c>
      <c r="G156" s="9" t="s">
        <v>20</v>
      </c>
      <c r="H156" s="9" t="s">
        <v>20</v>
      </c>
    </row>
    <row r="157" ht="15.75" customHeight="1">
      <c r="A157" s="9">
        <v>1988.0</v>
      </c>
      <c r="B157" s="9" t="s">
        <v>53</v>
      </c>
      <c r="C157" s="9" t="s">
        <v>25</v>
      </c>
      <c r="D157" s="9" t="s">
        <v>26</v>
      </c>
      <c r="E157" s="9">
        <v>-60.0339810905839</v>
      </c>
      <c r="F157" s="9">
        <v>174.278287456213</v>
      </c>
      <c r="G157" s="9" t="s">
        <v>20</v>
      </c>
      <c r="H157" s="9" t="s">
        <v>20</v>
      </c>
    </row>
    <row r="158" ht="15.75" customHeight="1">
      <c r="A158" s="9">
        <v>1988.0</v>
      </c>
      <c r="B158" s="9" t="s">
        <v>53</v>
      </c>
      <c r="C158" s="9" t="s">
        <v>27</v>
      </c>
      <c r="D158" s="9" t="s">
        <v>28</v>
      </c>
      <c r="E158" s="9" t="s">
        <v>20</v>
      </c>
      <c r="F158" s="9" t="s">
        <v>20</v>
      </c>
      <c r="G158" s="9" t="s">
        <v>20</v>
      </c>
      <c r="H158" s="9" t="s">
        <v>20</v>
      </c>
    </row>
    <row r="159" ht="15.75" customHeight="1">
      <c r="A159" s="9">
        <v>1988.0</v>
      </c>
      <c r="B159" s="9" t="s">
        <v>53</v>
      </c>
      <c r="C159" s="9" t="s">
        <v>29</v>
      </c>
      <c r="D159" s="9" t="s">
        <v>30</v>
      </c>
      <c r="E159" s="9">
        <v>11.692057804938</v>
      </c>
      <c r="F159" s="9">
        <v>42.6866666666667</v>
      </c>
      <c r="G159" s="9" t="s">
        <v>20</v>
      </c>
      <c r="H159" s="9" t="s">
        <v>20</v>
      </c>
    </row>
    <row r="160" ht="15.75" customHeight="1">
      <c r="A160" s="9">
        <v>1988.0</v>
      </c>
      <c r="B160" s="9" t="s">
        <v>53</v>
      </c>
      <c r="C160" s="9" t="s">
        <v>31</v>
      </c>
      <c r="D160" s="9" t="s">
        <v>32</v>
      </c>
      <c r="E160" s="9" t="s">
        <v>20</v>
      </c>
      <c r="F160" s="9" t="s">
        <v>20</v>
      </c>
      <c r="G160" s="9" t="s">
        <v>20</v>
      </c>
      <c r="H160" s="9" t="s">
        <v>20</v>
      </c>
    </row>
    <row r="161" ht="15.75" customHeight="1">
      <c r="A161" s="9">
        <v>1988.0</v>
      </c>
      <c r="B161" s="9" t="s">
        <v>53</v>
      </c>
      <c r="C161" s="9" t="s">
        <v>33</v>
      </c>
      <c r="D161" s="9" t="s">
        <v>34</v>
      </c>
      <c r="E161" s="9" t="s">
        <v>20</v>
      </c>
      <c r="F161" s="9" t="s">
        <v>20</v>
      </c>
      <c r="G161" s="9" t="s">
        <v>20</v>
      </c>
      <c r="H161" s="9" t="s">
        <v>20</v>
      </c>
    </row>
    <row r="162" ht="15.75" customHeight="1">
      <c r="A162" s="9">
        <v>1989.0</v>
      </c>
      <c r="B162" s="9" t="s">
        <v>54</v>
      </c>
      <c r="C162" s="9" t="s">
        <v>18</v>
      </c>
      <c r="D162" s="9" t="s">
        <v>19</v>
      </c>
      <c r="E162" s="9">
        <v>19.562129163044</v>
      </c>
      <c r="F162" s="9">
        <v>36.009133634171</v>
      </c>
      <c r="G162" s="9" t="s">
        <v>20</v>
      </c>
      <c r="H162" s="9" t="s">
        <v>20</v>
      </c>
    </row>
    <row r="163" ht="15.75" customHeight="1">
      <c r="A163" s="9">
        <v>1989.0</v>
      </c>
      <c r="B163" s="9" t="s">
        <v>54</v>
      </c>
      <c r="C163" s="9" t="s">
        <v>21</v>
      </c>
      <c r="D163" s="9" t="s">
        <v>22</v>
      </c>
      <c r="E163" s="9">
        <v>12.0790023487611</v>
      </c>
      <c r="F163" s="9">
        <v>29.1691666666667</v>
      </c>
      <c r="G163" s="9" t="s">
        <v>20</v>
      </c>
      <c r="H163" s="9" t="s">
        <v>20</v>
      </c>
    </row>
    <row r="164" ht="15.75" customHeight="1">
      <c r="A164" s="9">
        <v>1989.0</v>
      </c>
      <c r="B164" s="9" t="s">
        <v>54</v>
      </c>
      <c r="C164" s="9" t="s">
        <v>23</v>
      </c>
      <c r="D164" s="9" t="s">
        <v>24</v>
      </c>
      <c r="E164" s="9">
        <v>-35.2423994297478</v>
      </c>
      <c r="F164" s="9">
        <v>22.4975</v>
      </c>
      <c r="G164" s="9" t="s">
        <v>20</v>
      </c>
      <c r="H164" s="9" t="s">
        <v>20</v>
      </c>
    </row>
    <row r="165" ht="15.75" customHeight="1">
      <c r="A165" s="9">
        <v>1989.0</v>
      </c>
      <c r="B165" s="9" t="s">
        <v>54</v>
      </c>
      <c r="C165" s="9" t="s">
        <v>25</v>
      </c>
      <c r="D165" s="9" t="s">
        <v>26</v>
      </c>
      <c r="E165" s="9">
        <v>-39.5335663948158</v>
      </c>
      <c r="F165" s="9">
        <v>1515.860181881</v>
      </c>
      <c r="G165" s="9" t="s">
        <v>20</v>
      </c>
      <c r="H165" s="9" t="s">
        <v>20</v>
      </c>
    </row>
    <row r="166" ht="15.75" customHeight="1">
      <c r="A166" s="9">
        <v>1989.0</v>
      </c>
      <c r="B166" s="9" t="s">
        <v>54</v>
      </c>
      <c r="C166" s="9" t="s">
        <v>27</v>
      </c>
      <c r="D166" s="9" t="s">
        <v>28</v>
      </c>
      <c r="E166" s="9" t="s">
        <v>20</v>
      </c>
      <c r="F166" s="9" t="s">
        <v>20</v>
      </c>
      <c r="G166" s="9" t="s">
        <v>20</v>
      </c>
      <c r="H166" s="9" t="s">
        <v>20</v>
      </c>
    </row>
    <row r="167" ht="15.75" customHeight="1">
      <c r="A167" s="9">
        <v>1989.0</v>
      </c>
      <c r="B167" s="9" t="s">
        <v>54</v>
      </c>
      <c r="C167" s="9" t="s">
        <v>29</v>
      </c>
      <c r="D167" s="9" t="s">
        <v>30</v>
      </c>
      <c r="E167" s="9">
        <v>14.719009555507</v>
      </c>
      <c r="F167" s="9">
        <v>43.0383333333333</v>
      </c>
      <c r="G167" s="9" t="s">
        <v>20</v>
      </c>
      <c r="H167" s="9" t="s">
        <v>20</v>
      </c>
    </row>
    <row r="168" ht="15.75" customHeight="1">
      <c r="A168" s="9">
        <v>1989.0</v>
      </c>
      <c r="B168" s="9" t="s">
        <v>54</v>
      </c>
      <c r="C168" s="9" t="s">
        <v>31</v>
      </c>
      <c r="D168" s="9" t="s">
        <v>32</v>
      </c>
      <c r="E168" s="9" t="s">
        <v>20</v>
      </c>
      <c r="F168" s="9" t="s">
        <v>20</v>
      </c>
      <c r="G168" s="9" t="s">
        <v>20</v>
      </c>
      <c r="H168" s="9" t="s">
        <v>20</v>
      </c>
    </row>
    <row r="169" ht="15.75" customHeight="1">
      <c r="A169" s="9">
        <v>1989.0</v>
      </c>
      <c r="B169" s="9" t="s">
        <v>54</v>
      </c>
      <c r="C169" s="9" t="s">
        <v>33</v>
      </c>
      <c r="D169" s="9" t="s">
        <v>34</v>
      </c>
      <c r="E169" s="9" t="s">
        <v>20</v>
      </c>
      <c r="F169" s="9" t="s">
        <v>20</v>
      </c>
      <c r="G169" s="9" t="s">
        <v>20</v>
      </c>
      <c r="H169" s="9" t="s">
        <v>20</v>
      </c>
    </row>
    <row r="170" ht="15.75" customHeight="1">
      <c r="A170" s="9">
        <v>1990.0</v>
      </c>
      <c r="B170" s="9" t="s">
        <v>55</v>
      </c>
      <c r="C170" s="9" t="s">
        <v>18</v>
      </c>
      <c r="D170" s="9" t="s">
        <v>19</v>
      </c>
      <c r="E170" s="9">
        <v>21.5546991960102</v>
      </c>
      <c r="F170" s="9">
        <v>48.8691791893508</v>
      </c>
      <c r="G170" s="9" t="s">
        <v>20</v>
      </c>
      <c r="H170" s="9" t="s">
        <v>20</v>
      </c>
    </row>
    <row r="171" ht="15.75" customHeight="1">
      <c r="A171" s="9">
        <v>1990.0</v>
      </c>
      <c r="B171" s="9" t="s">
        <v>55</v>
      </c>
      <c r="C171" s="9" t="s">
        <v>21</v>
      </c>
      <c r="D171" s="9" t="s">
        <v>22</v>
      </c>
      <c r="E171" s="9">
        <v>11.8169670917395</v>
      </c>
      <c r="F171" s="9">
        <v>32.5566666666667</v>
      </c>
      <c r="G171" s="9" t="s">
        <v>20</v>
      </c>
      <c r="H171" s="9" t="s">
        <v>20</v>
      </c>
    </row>
    <row r="172" ht="15.75" customHeight="1">
      <c r="A172" s="9">
        <v>1990.0</v>
      </c>
      <c r="B172" s="9" t="s">
        <v>55</v>
      </c>
      <c r="C172" s="9" t="s">
        <v>23</v>
      </c>
      <c r="D172" s="9" t="s">
        <v>24</v>
      </c>
      <c r="E172" s="9">
        <v>-4.38052890851366</v>
      </c>
      <c r="F172" s="9">
        <v>35.5316666666667</v>
      </c>
      <c r="G172" s="9" t="s">
        <v>20</v>
      </c>
      <c r="H172" s="9" t="s">
        <v>20</v>
      </c>
    </row>
    <row r="173" ht="15.75" customHeight="1">
      <c r="A173" s="9">
        <v>1990.0</v>
      </c>
      <c r="B173" s="9" t="s">
        <v>55</v>
      </c>
      <c r="C173" s="9" t="s">
        <v>25</v>
      </c>
      <c r="D173" s="9" t="s">
        <v>26</v>
      </c>
      <c r="E173" s="9">
        <v>-23.3714523085867</v>
      </c>
      <c r="F173" s="9">
        <v>4774.52548894145</v>
      </c>
      <c r="G173" s="9" t="s">
        <v>20</v>
      </c>
      <c r="H173" s="9" t="s">
        <v>20</v>
      </c>
    </row>
    <row r="174" ht="15.75" customHeight="1">
      <c r="A174" s="9">
        <v>1990.0</v>
      </c>
      <c r="B174" s="9" t="s">
        <v>55</v>
      </c>
      <c r="C174" s="9" t="s">
        <v>27</v>
      </c>
      <c r="D174" s="9" t="s">
        <v>28</v>
      </c>
      <c r="E174" s="9" t="s">
        <v>20</v>
      </c>
      <c r="F174" s="9" t="s">
        <v>20</v>
      </c>
      <c r="G174" s="9" t="s">
        <v>20</v>
      </c>
      <c r="H174" s="9" t="s">
        <v>20</v>
      </c>
    </row>
    <row r="175" ht="15.75" customHeight="1">
      <c r="A175" s="9">
        <v>1990.0</v>
      </c>
      <c r="B175" s="9" t="s">
        <v>55</v>
      </c>
      <c r="C175" s="9" t="s">
        <v>29</v>
      </c>
      <c r="D175" s="9" t="s">
        <v>30</v>
      </c>
      <c r="E175" s="9">
        <v>-4.65217131854808</v>
      </c>
      <c r="F175" s="9">
        <v>45.2491666666667</v>
      </c>
      <c r="G175" s="9" t="s">
        <v>20</v>
      </c>
      <c r="H175" s="9" t="s">
        <v>20</v>
      </c>
    </row>
    <row r="176" ht="15.75" customHeight="1">
      <c r="A176" s="9">
        <v>1990.0</v>
      </c>
      <c r="B176" s="9" t="s">
        <v>55</v>
      </c>
      <c r="C176" s="9" t="s">
        <v>31</v>
      </c>
      <c r="D176" s="9" t="s">
        <v>32</v>
      </c>
      <c r="E176" s="9" t="s">
        <v>20</v>
      </c>
      <c r="F176" s="9" t="s">
        <v>20</v>
      </c>
      <c r="G176" s="9" t="s">
        <v>20</v>
      </c>
      <c r="H176" s="9" t="s">
        <v>20</v>
      </c>
    </row>
    <row r="177" ht="15.75" customHeight="1">
      <c r="A177" s="9">
        <v>1990.0</v>
      </c>
      <c r="B177" s="9" t="s">
        <v>55</v>
      </c>
      <c r="C177" s="9" t="s">
        <v>33</v>
      </c>
      <c r="D177" s="9" t="s">
        <v>34</v>
      </c>
      <c r="E177" s="9" t="s">
        <v>20</v>
      </c>
      <c r="F177" s="9" t="s">
        <v>20</v>
      </c>
      <c r="G177" s="9" t="s">
        <v>20</v>
      </c>
      <c r="H177" s="9" t="s">
        <v>20</v>
      </c>
    </row>
    <row r="178" ht="15.75" customHeight="1">
      <c r="A178" s="9">
        <v>1991.0</v>
      </c>
      <c r="B178" s="9" t="s">
        <v>56</v>
      </c>
      <c r="C178" s="9" t="s">
        <v>18</v>
      </c>
      <c r="D178" s="9" t="s">
        <v>19</v>
      </c>
      <c r="E178" s="9">
        <v>5.91842611023627</v>
      </c>
      <c r="F178" s="9">
        <v>28.5754178909029</v>
      </c>
      <c r="G178" s="9" t="s">
        <v>20</v>
      </c>
      <c r="H178" s="9" t="s">
        <v>20</v>
      </c>
    </row>
    <row r="179" ht="15.75" customHeight="1">
      <c r="A179" s="9">
        <v>1991.0</v>
      </c>
      <c r="B179" s="9" t="s">
        <v>56</v>
      </c>
      <c r="C179" s="9" t="s">
        <v>21</v>
      </c>
      <c r="D179" s="9" t="s">
        <v>22</v>
      </c>
      <c r="E179" s="9">
        <v>-15.3970629073806</v>
      </c>
      <c r="F179" s="9">
        <v>38.8758333333333</v>
      </c>
      <c r="G179" s="9" t="s">
        <v>20</v>
      </c>
      <c r="H179" s="9" t="s">
        <v>20</v>
      </c>
    </row>
    <row r="180" ht="15.75" customHeight="1">
      <c r="A180" s="9">
        <v>1991.0</v>
      </c>
      <c r="B180" s="9" t="s">
        <v>56</v>
      </c>
      <c r="C180" s="9" t="s">
        <v>23</v>
      </c>
      <c r="D180" s="9" t="s">
        <v>24</v>
      </c>
      <c r="E180" s="9">
        <v>12.9384656519664</v>
      </c>
      <c r="F180" s="9">
        <v>37.1633333333333</v>
      </c>
      <c r="G180" s="9" t="s">
        <v>20</v>
      </c>
      <c r="H180" s="9" t="s">
        <v>20</v>
      </c>
    </row>
    <row r="181" ht="15.75" customHeight="1">
      <c r="A181" s="9">
        <v>1991.0</v>
      </c>
      <c r="B181" s="9" t="s">
        <v>56</v>
      </c>
      <c r="C181" s="9" t="s">
        <v>25</v>
      </c>
      <c r="D181" s="9" t="s">
        <v>26</v>
      </c>
      <c r="E181" s="9">
        <v>76.4282447654876</v>
      </c>
      <c r="F181" s="9">
        <v>751.519255342769</v>
      </c>
      <c r="G181" s="9" t="s">
        <v>20</v>
      </c>
      <c r="H181" s="9" t="s">
        <v>20</v>
      </c>
    </row>
    <row r="182" ht="15.75" customHeight="1">
      <c r="A182" s="9">
        <v>1991.0</v>
      </c>
      <c r="B182" s="9" t="s">
        <v>56</v>
      </c>
      <c r="C182" s="9" t="s">
        <v>27</v>
      </c>
      <c r="D182" s="9" t="s">
        <v>28</v>
      </c>
      <c r="E182" s="9" t="s">
        <v>20</v>
      </c>
      <c r="F182" s="9" t="s">
        <v>20</v>
      </c>
      <c r="G182" s="9" t="s">
        <v>20</v>
      </c>
      <c r="H182" s="9" t="s">
        <v>20</v>
      </c>
    </row>
    <row r="183" ht="15.75" customHeight="1">
      <c r="A183" s="9">
        <v>1991.0</v>
      </c>
      <c r="B183" s="9" t="s">
        <v>56</v>
      </c>
      <c r="C183" s="9" t="s">
        <v>29</v>
      </c>
      <c r="D183" s="9" t="s">
        <v>30</v>
      </c>
      <c r="E183" s="9">
        <v>15.84381453975</v>
      </c>
      <c r="F183" s="9">
        <v>47.1283333333333</v>
      </c>
      <c r="G183" s="9" t="s">
        <v>20</v>
      </c>
      <c r="H183" s="9" t="s">
        <v>20</v>
      </c>
    </row>
    <row r="184" ht="15.75" customHeight="1">
      <c r="A184" s="9">
        <v>1991.0</v>
      </c>
      <c r="B184" s="9" t="s">
        <v>56</v>
      </c>
      <c r="C184" s="9" t="s">
        <v>31</v>
      </c>
      <c r="D184" s="9" t="s">
        <v>32</v>
      </c>
      <c r="E184" s="9" t="s">
        <v>20</v>
      </c>
      <c r="F184" s="9" t="s">
        <v>20</v>
      </c>
      <c r="G184" s="9" t="s">
        <v>20</v>
      </c>
      <c r="H184" s="9" t="s">
        <v>20</v>
      </c>
    </row>
    <row r="185" ht="15.75" customHeight="1">
      <c r="A185" s="9">
        <v>1991.0</v>
      </c>
      <c r="B185" s="9" t="s">
        <v>56</v>
      </c>
      <c r="C185" s="9" t="s">
        <v>33</v>
      </c>
      <c r="D185" s="9" t="s">
        <v>34</v>
      </c>
      <c r="E185" s="9" t="s">
        <v>20</v>
      </c>
      <c r="F185" s="9" t="s">
        <v>20</v>
      </c>
      <c r="G185" s="9" t="s">
        <v>20</v>
      </c>
      <c r="H185" s="9" t="s">
        <v>20</v>
      </c>
    </row>
    <row r="186" ht="15.75" customHeight="1">
      <c r="A186" s="9">
        <v>1992.0</v>
      </c>
      <c r="B186" s="9" t="s">
        <v>57</v>
      </c>
      <c r="C186" s="9" t="s">
        <v>18</v>
      </c>
      <c r="D186" s="9" t="s">
        <v>19</v>
      </c>
      <c r="E186" s="9">
        <v>9.25942519389821</v>
      </c>
      <c r="F186" s="9">
        <v>23.9705261388324</v>
      </c>
      <c r="G186" s="9" t="s">
        <v>20</v>
      </c>
      <c r="H186" s="9" t="s">
        <v>20</v>
      </c>
    </row>
    <row r="187" ht="15.75" customHeight="1">
      <c r="A187" s="9">
        <v>1992.0</v>
      </c>
      <c r="B187" s="9" t="s">
        <v>57</v>
      </c>
      <c r="C187" s="9" t="s">
        <v>21</v>
      </c>
      <c r="D187" s="9" t="s">
        <v>22</v>
      </c>
      <c r="E187" s="9">
        <v>7.32627799579457</v>
      </c>
      <c r="F187" s="9">
        <v>28.4608333333333</v>
      </c>
      <c r="G187" s="9" t="s">
        <v>20</v>
      </c>
      <c r="H187" s="9" t="s">
        <v>20</v>
      </c>
    </row>
    <row r="188" ht="15.75" customHeight="1">
      <c r="A188" s="9">
        <v>1992.0</v>
      </c>
      <c r="B188" s="9" t="s">
        <v>57</v>
      </c>
      <c r="C188" s="9" t="s">
        <v>23</v>
      </c>
      <c r="D188" s="9" t="s">
        <v>24</v>
      </c>
      <c r="E188" s="9">
        <v>10.2019831583076</v>
      </c>
      <c r="F188" s="9">
        <v>41.3275</v>
      </c>
      <c r="G188" s="9" t="s">
        <v>20</v>
      </c>
      <c r="H188" s="9" t="s">
        <v>20</v>
      </c>
    </row>
    <row r="189" ht="15.75" customHeight="1">
      <c r="A189" s="9">
        <v>1992.0</v>
      </c>
      <c r="B189" s="9" t="s">
        <v>57</v>
      </c>
      <c r="C189" s="9" t="s">
        <v>25</v>
      </c>
      <c r="D189" s="9" t="s">
        <v>26</v>
      </c>
      <c r="E189" s="9">
        <v>62.5408701722751</v>
      </c>
      <c r="F189" s="9">
        <v>173.804104183748</v>
      </c>
      <c r="G189" s="9" t="s">
        <v>20</v>
      </c>
      <c r="H189" s="9" t="s">
        <v>20</v>
      </c>
    </row>
    <row r="190" ht="15.75" customHeight="1">
      <c r="A190" s="9">
        <v>1992.0</v>
      </c>
      <c r="B190" s="9" t="s">
        <v>57</v>
      </c>
      <c r="C190" s="9" t="s">
        <v>27</v>
      </c>
      <c r="D190" s="9" t="s">
        <v>28</v>
      </c>
      <c r="E190" s="9" t="s">
        <v>20</v>
      </c>
      <c r="F190" s="9" t="s">
        <v>20</v>
      </c>
      <c r="G190" s="9" t="s">
        <v>20</v>
      </c>
      <c r="H190" s="9" t="s">
        <v>20</v>
      </c>
    </row>
    <row r="191" ht="15.75" customHeight="1">
      <c r="A191" s="9">
        <v>1992.0</v>
      </c>
      <c r="B191" s="9" t="s">
        <v>57</v>
      </c>
      <c r="C191" s="9" t="s">
        <v>29</v>
      </c>
      <c r="D191" s="9" t="s">
        <v>30</v>
      </c>
      <c r="E191" s="9">
        <v>11.9144458414883</v>
      </c>
      <c r="F191" s="9">
        <v>37.2791666666667</v>
      </c>
      <c r="G191" s="9" t="s">
        <v>20</v>
      </c>
      <c r="H191" s="9" t="s">
        <v>20</v>
      </c>
    </row>
    <row r="192" ht="15.75" customHeight="1">
      <c r="A192" s="9">
        <v>1992.0</v>
      </c>
      <c r="B192" s="9" t="s">
        <v>57</v>
      </c>
      <c r="C192" s="9" t="s">
        <v>31</v>
      </c>
      <c r="D192" s="9" t="s">
        <v>32</v>
      </c>
      <c r="E192" s="9" t="s">
        <v>20</v>
      </c>
      <c r="F192" s="9" t="s">
        <v>20</v>
      </c>
      <c r="G192" s="9" t="s">
        <v>20</v>
      </c>
      <c r="H192" s="9" t="s">
        <v>20</v>
      </c>
    </row>
    <row r="193" ht="15.75" customHeight="1">
      <c r="A193" s="9">
        <v>1992.0</v>
      </c>
      <c r="B193" s="9" t="s">
        <v>57</v>
      </c>
      <c r="C193" s="9" t="s">
        <v>33</v>
      </c>
      <c r="D193" s="9" t="s">
        <v>34</v>
      </c>
      <c r="E193" s="9" t="s">
        <v>20</v>
      </c>
      <c r="F193" s="9" t="s">
        <v>20</v>
      </c>
      <c r="G193" s="9" t="s">
        <v>20</v>
      </c>
      <c r="H193" s="9" t="s">
        <v>20</v>
      </c>
    </row>
    <row r="194" ht="15.75" customHeight="1">
      <c r="A194" s="9">
        <v>1993.0</v>
      </c>
      <c r="B194" s="9" t="s">
        <v>58</v>
      </c>
      <c r="C194" s="9" t="s">
        <v>18</v>
      </c>
      <c r="D194" s="9" t="s">
        <v>19</v>
      </c>
      <c r="E194" s="9">
        <v>10.8603139991826</v>
      </c>
      <c r="F194" s="9">
        <v>24.3458278419054</v>
      </c>
      <c r="G194" s="9" t="s">
        <v>20</v>
      </c>
      <c r="H194" s="9" t="s">
        <v>20</v>
      </c>
    </row>
    <row r="195" ht="15.75" customHeight="1">
      <c r="A195" s="9">
        <v>1993.0</v>
      </c>
      <c r="B195" s="9" t="s">
        <v>58</v>
      </c>
      <c r="C195" s="9" t="s">
        <v>21</v>
      </c>
      <c r="D195" s="9" t="s">
        <v>22</v>
      </c>
      <c r="E195" s="9">
        <v>17.7967574054818</v>
      </c>
      <c r="F195" s="9">
        <v>30.0208333333333</v>
      </c>
      <c r="G195" s="9" t="s">
        <v>20</v>
      </c>
      <c r="H195" s="9" t="s">
        <v>20</v>
      </c>
    </row>
    <row r="196" ht="15.75" customHeight="1">
      <c r="A196" s="9">
        <v>1993.0</v>
      </c>
      <c r="B196" s="9" t="s">
        <v>58</v>
      </c>
      <c r="C196" s="9" t="s">
        <v>23</v>
      </c>
      <c r="D196" s="9" t="s">
        <v>24</v>
      </c>
      <c r="E196" s="9">
        <v>21.4635311798521</v>
      </c>
      <c r="F196" s="9">
        <v>59.9016666666667</v>
      </c>
      <c r="G196" s="9" t="s">
        <v>20</v>
      </c>
      <c r="H196" s="9" t="s">
        <v>20</v>
      </c>
    </row>
    <row r="197" ht="15.75" customHeight="1">
      <c r="A197" s="9">
        <v>1993.0</v>
      </c>
      <c r="B197" s="9" t="s">
        <v>58</v>
      </c>
      <c r="C197" s="9" t="s">
        <v>25</v>
      </c>
      <c r="D197" s="9" t="s">
        <v>26</v>
      </c>
      <c r="E197" s="9">
        <v>32.091906604533</v>
      </c>
      <c r="F197" s="9">
        <v>94.2383333333333</v>
      </c>
      <c r="G197" s="9" t="s">
        <v>20</v>
      </c>
      <c r="H197" s="9" t="s">
        <v>20</v>
      </c>
    </row>
    <row r="198" ht="15.75" customHeight="1">
      <c r="A198" s="9">
        <v>1993.0</v>
      </c>
      <c r="B198" s="9" t="s">
        <v>58</v>
      </c>
      <c r="C198" s="9" t="s">
        <v>27</v>
      </c>
      <c r="D198" s="9" t="s">
        <v>28</v>
      </c>
      <c r="E198" s="9">
        <v>-13.1739458932142</v>
      </c>
      <c r="F198" s="9">
        <v>18.225</v>
      </c>
      <c r="G198" s="9" t="s">
        <v>20</v>
      </c>
      <c r="H198" s="9" t="s">
        <v>20</v>
      </c>
    </row>
    <row r="199" ht="15.75" customHeight="1">
      <c r="A199" s="9">
        <v>1993.0</v>
      </c>
      <c r="B199" s="9" t="s">
        <v>58</v>
      </c>
      <c r="C199" s="9" t="s">
        <v>29</v>
      </c>
      <c r="D199" s="9" t="s">
        <v>30</v>
      </c>
      <c r="E199" s="9">
        <v>8.78920992462499</v>
      </c>
      <c r="F199" s="9">
        <v>35.8141666666667</v>
      </c>
      <c r="G199" s="9" t="s">
        <v>20</v>
      </c>
      <c r="H199" s="9" t="s">
        <v>20</v>
      </c>
    </row>
    <row r="200" ht="15.75" customHeight="1">
      <c r="A200" s="9">
        <v>1993.0</v>
      </c>
      <c r="B200" s="9" t="s">
        <v>58</v>
      </c>
      <c r="C200" s="9" t="s">
        <v>31</v>
      </c>
      <c r="D200" s="9" t="s">
        <v>32</v>
      </c>
      <c r="E200" s="9" t="s">
        <v>20</v>
      </c>
      <c r="F200" s="9" t="s">
        <v>20</v>
      </c>
      <c r="G200" s="9" t="s">
        <v>20</v>
      </c>
      <c r="H200" s="9" t="s">
        <v>20</v>
      </c>
    </row>
    <row r="201" ht="15.75" customHeight="1">
      <c r="A201" s="9">
        <v>1993.0</v>
      </c>
      <c r="B201" s="9" t="s">
        <v>58</v>
      </c>
      <c r="C201" s="9" t="s">
        <v>33</v>
      </c>
      <c r="D201" s="9" t="s">
        <v>34</v>
      </c>
      <c r="E201" s="9" t="s">
        <v>20</v>
      </c>
      <c r="F201" s="9" t="s">
        <v>20</v>
      </c>
      <c r="G201" s="9" t="s">
        <v>20</v>
      </c>
      <c r="H201" s="9" t="s">
        <v>20</v>
      </c>
    </row>
    <row r="202" ht="15.75" customHeight="1">
      <c r="A202" s="9">
        <v>1994.0</v>
      </c>
      <c r="B202" s="9" t="s">
        <v>59</v>
      </c>
      <c r="C202" s="9" t="s">
        <v>18</v>
      </c>
      <c r="D202" s="9" t="s">
        <v>19</v>
      </c>
      <c r="E202" s="9">
        <v>5.13320170350891</v>
      </c>
      <c r="F202" s="9">
        <v>20.3396521773457</v>
      </c>
      <c r="G202" s="9" t="s">
        <v>20</v>
      </c>
      <c r="H202" s="9" t="s">
        <v>20</v>
      </c>
    </row>
    <row r="203" ht="15.75" customHeight="1">
      <c r="A203" s="9">
        <v>1994.0</v>
      </c>
      <c r="B203" s="9" t="s">
        <v>59</v>
      </c>
      <c r="C203" s="9" t="s">
        <v>21</v>
      </c>
      <c r="D203" s="9" t="s">
        <v>22</v>
      </c>
      <c r="E203" s="9">
        <v>15.0165600857198</v>
      </c>
      <c r="F203" s="9">
        <v>33.0258333333333</v>
      </c>
      <c r="G203" s="9" t="s">
        <v>20</v>
      </c>
      <c r="H203" s="9" t="s">
        <v>20</v>
      </c>
    </row>
    <row r="204" ht="15.75" customHeight="1">
      <c r="A204" s="9">
        <v>1994.0</v>
      </c>
      <c r="B204" s="9" t="s">
        <v>59</v>
      </c>
      <c r="C204" s="9" t="s">
        <v>23</v>
      </c>
      <c r="D204" s="9" t="s">
        <v>24</v>
      </c>
      <c r="E204" s="9">
        <v>-5.05595799133818</v>
      </c>
      <c r="F204" s="9">
        <v>54.655</v>
      </c>
      <c r="G204" s="9" t="s">
        <v>20</v>
      </c>
      <c r="H204" s="9" t="s">
        <v>20</v>
      </c>
    </row>
    <row r="205" ht="15.75" customHeight="1">
      <c r="A205" s="9">
        <v>1994.0</v>
      </c>
      <c r="B205" s="9" t="s">
        <v>59</v>
      </c>
      <c r="C205" s="9" t="s">
        <v>25</v>
      </c>
      <c r="D205" s="9" t="s">
        <v>26</v>
      </c>
      <c r="E205" s="9">
        <v>23.7696342620074</v>
      </c>
      <c r="F205" s="9">
        <v>55.3475</v>
      </c>
      <c r="G205" s="9" t="s">
        <v>20</v>
      </c>
      <c r="H205" s="9" t="s">
        <v>20</v>
      </c>
    </row>
    <row r="206" ht="15.75" customHeight="1">
      <c r="A206" s="9">
        <v>1994.0</v>
      </c>
      <c r="B206" s="9" t="s">
        <v>59</v>
      </c>
      <c r="C206" s="9" t="s">
        <v>27</v>
      </c>
      <c r="D206" s="9" t="s">
        <v>28</v>
      </c>
      <c r="E206" s="9">
        <v>9.64014978095376</v>
      </c>
      <c r="F206" s="9">
        <v>19.3</v>
      </c>
      <c r="G206" s="9" t="s">
        <v>20</v>
      </c>
      <c r="H206" s="9" t="s">
        <v>20</v>
      </c>
    </row>
    <row r="207" ht="15.75" customHeight="1">
      <c r="A207" s="9">
        <v>1994.0</v>
      </c>
      <c r="B207" s="9" t="s">
        <v>59</v>
      </c>
      <c r="C207" s="9" t="s">
        <v>29</v>
      </c>
      <c r="D207" s="9" t="s">
        <v>30</v>
      </c>
      <c r="E207" s="9">
        <v>15.0443624974982</v>
      </c>
      <c r="F207" s="9">
        <v>40.465</v>
      </c>
      <c r="G207" s="9" t="s">
        <v>20</v>
      </c>
      <c r="H207" s="9" t="s">
        <v>20</v>
      </c>
    </row>
    <row r="208" ht="15.75" customHeight="1">
      <c r="A208" s="9">
        <v>1994.0</v>
      </c>
      <c r="B208" s="9" t="s">
        <v>59</v>
      </c>
      <c r="C208" s="9" t="s">
        <v>31</v>
      </c>
      <c r="D208" s="9" t="s">
        <v>32</v>
      </c>
      <c r="E208" s="9" t="s">
        <v>20</v>
      </c>
      <c r="F208" s="9" t="s">
        <v>20</v>
      </c>
      <c r="G208" s="9" t="s">
        <v>20</v>
      </c>
      <c r="H208" s="9" t="s">
        <v>20</v>
      </c>
    </row>
    <row r="209" ht="15.75" customHeight="1">
      <c r="A209" s="9">
        <v>1994.0</v>
      </c>
      <c r="B209" s="9" t="s">
        <v>59</v>
      </c>
      <c r="C209" s="9" t="s">
        <v>33</v>
      </c>
      <c r="D209" s="9" t="s">
        <v>34</v>
      </c>
      <c r="E209" s="9">
        <v>7.01008579301131</v>
      </c>
      <c r="F209" s="9">
        <v>10.0591666666667</v>
      </c>
      <c r="G209" s="9" t="s">
        <v>20</v>
      </c>
      <c r="H209" s="9" t="s">
        <v>20</v>
      </c>
    </row>
    <row r="210" ht="15.75" customHeight="1">
      <c r="A210" s="9">
        <v>1995.0</v>
      </c>
      <c r="B210" s="9" t="s">
        <v>60</v>
      </c>
      <c r="C210" s="9" t="s">
        <v>18</v>
      </c>
      <c r="D210" s="9" t="s">
        <v>19</v>
      </c>
      <c r="E210" s="9">
        <v>5.80121429815906</v>
      </c>
      <c r="F210" s="9">
        <v>18.1595558966592</v>
      </c>
      <c r="G210" s="9" t="s">
        <v>20</v>
      </c>
      <c r="H210" s="9" t="s">
        <v>20</v>
      </c>
    </row>
    <row r="211" ht="15.75" customHeight="1">
      <c r="A211" s="9">
        <v>1995.0</v>
      </c>
      <c r="B211" s="9" t="s">
        <v>60</v>
      </c>
      <c r="C211" s="9" t="s">
        <v>21</v>
      </c>
      <c r="D211" s="9" t="s">
        <v>22</v>
      </c>
      <c r="E211" s="9">
        <v>12.7678503336386</v>
      </c>
      <c r="F211" s="9">
        <v>36.695</v>
      </c>
      <c r="G211" s="9" t="s">
        <v>20</v>
      </c>
      <c r="H211" s="9" t="s">
        <v>20</v>
      </c>
    </row>
    <row r="212" ht="15.75" customHeight="1">
      <c r="A212" s="9">
        <v>1995.0</v>
      </c>
      <c r="B212" s="9" t="s">
        <v>60</v>
      </c>
      <c r="C212" s="9" t="s">
        <v>23</v>
      </c>
      <c r="D212" s="9" t="s">
        <v>24</v>
      </c>
      <c r="E212" s="9">
        <v>-7.91759550510503</v>
      </c>
      <c r="F212" s="9">
        <v>39.7441666666667</v>
      </c>
      <c r="G212" s="9" t="s">
        <v>20</v>
      </c>
      <c r="H212" s="9" t="s">
        <v>20</v>
      </c>
    </row>
    <row r="213" ht="15.75" customHeight="1">
      <c r="A213" s="9">
        <v>1995.0</v>
      </c>
      <c r="B213" s="9" t="s">
        <v>60</v>
      </c>
      <c r="C213" s="9" t="s">
        <v>25</v>
      </c>
      <c r="D213" s="9" t="s">
        <v>26</v>
      </c>
      <c r="E213" s="9">
        <v>19.8771271969869</v>
      </c>
      <c r="F213" s="9">
        <v>36.155</v>
      </c>
      <c r="G213" s="9" t="s">
        <v>20</v>
      </c>
      <c r="H213" s="9" t="s">
        <v>20</v>
      </c>
    </row>
    <row r="214" ht="15.75" customHeight="1">
      <c r="A214" s="9">
        <v>1995.0</v>
      </c>
      <c r="B214" s="9" t="s">
        <v>60</v>
      </c>
      <c r="C214" s="9" t="s">
        <v>27</v>
      </c>
      <c r="D214" s="9" t="s">
        <v>28</v>
      </c>
      <c r="E214" s="9">
        <v>15.142499196103</v>
      </c>
      <c r="F214" s="9">
        <v>59.4316666666667</v>
      </c>
      <c r="G214" s="9" t="s">
        <v>20</v>
      </c>
      <c r="H214" s="9" t="s">
        <v>20</v>
      </c>
    </row>
    <row r="215" ht="15.75" customHeight="1">
      <c r="A215" s="9">
        <v>1995.0</v>
      </c>
      <c r="B215" s="9" t="s">
        <v>60</v>
      </c>
      <c r="C215" s="9" t="s">
        <v>29</v>
      </c>
      <c r="D215" s="9" t="s">
        <v>30</v>
      </c>
      <c r="E215" s="9">
        <v>20.0810690067254</v>
      </c>
      <c r="F215" s="9">
        <v>42.7175</v>
      </c>
      <c r="G215" s="9" t="s">
        <v>20</v>
      </c>
      <c r="H215" s="9" t="s">
        <v>20</v>
      </c>
    </row>
    <row r="216" ht="15.75" customHeight="1">
      <c r="A216" s="9">
        <v>1995.0</v>
      </c>
      <c r="B216" s="9" t="s">
        <v>60</v>
      </c>
      <c r="C216" s="9" t="s">
        <v>31</v>
      </c>
      <c r="D216" s="9" t="s">
        <v>32</v>
      </c>
      <c r="E216" s="9" t="s">
        <v>20</v>
      </c>
      <c r="F216" s="9" t="s">
        <v>20</v>
      </c>
      <c r="G216" s="9" t="s">
        <v>20</v>
      </c>
      <c r="H216" s="9" t="s">
        <v>20</v>
      </c>
    </row>
    <row r="217" ht="15.75" customHeight="1">
      <c r="A217" s="9">
        <v>1995.0</v>
      </c>
      <c r="B217" s="9" t="s">
        <v>60</v>
      </c>
      <c r="C217" s="9" t="s">
        <v>33</v>
      </c>
      <c r="D217" s="9" t="s">
        <v>34</v>
      </c>
      <c r="E217" s="9">
        <v>14.2311110519169</v>
      </c>
      <c r="F217" s="9">
        <v>17.8466666666667</v>
      </c>
      <c r="G217" s="9" t="s">
        <v>20</v>
      </c>
      <c r="H217" s="9" t="s">
        <v>20</v>
      </c>
    </row>
    <row r="218" ht="15.75" customHeight="1">
      <c r="A218" s="9">
        <v>1996.0</v>
      </c>
      <c r="B218" s="9" t="s">
        <v>61</v>
      </c>
      <c r="C218" s="9" t="s">
        <v>18</v>
      </c>
      <c r="D218" s="9" t="s">
        <v>19</v>
      </c>
      <c r="E218" s="9">
        <v>13.5400121843446</v>
      </c>
      <c r="F218" s="9">
        <v>17.3678567329936</v>
      </c>
      <c r="G218" s="9" t="s">
        <v>20</v>
      </c>
      <c r="H218" s="9" t="s">
        <v>20</v>
      </c>
    </row>
    <row r="219" ht="15.75" customHeight="1">
      <c r="A219" s="9">
        <v>1996.0</v>
      </c>
      <c r="B219" s="9" t="s">
        <v>61</v>
      </c>
      <c r="C219" s="9" t="s">
        <v>21</v>
      </c>
      <c r="D219" s="9" t="s">
        <v>22</v>
      </c>
      <c r="E219" s="9">
        <v>9.55772255957263</v>
      </c>
      <c r="F219" s="9">
        <v>26.2741666666667</v>
      </c>
      <c r="G219" s="9" t="s">
        <v>20</v>
      </c>
      <c r="H219" s="9" t="s">
        <v>20</v>
      </c>
    </row>
    <row r="220" ht="15.75" customHeight="1">
      <c r="A220" s="9">
        <v>1996.0</v>
      </c>
      <c r="B220" s="9" t="s">
        <v>61</v>
      </c>
      <c r="C220" s="9" t="s">
        <v>23</v>
      </c>
      <c r="D220" s="9" t="s">
        <v>24</v>
      </c>
      <c r="E220" s="9">
        <v>-35.3144573531192</v>
      </c>
      <c r="F220" s="9">
        <v>39.4133333333333</v>
      </c>
      <c r="G220" s="9" t="s">
        <v>20</v>
      </c>
      <c r="H220" s="9" t="s">
        <v>20</v>
      </c>
    </row>
    <row r="221" ht="15.75" customHeight="1">
      <c r="A221" s="9">
        <v>1996.0</v>
      </c>
      <c r="B221" s="9" t="s">
        <v>61</v>
      </c>
      <c r="C221" s="9" t="s">
        <v>25</v>
      </c>
      <c r="D221" s="9" t="s">
        <v>26</v>
      </c>
      <c r="E221" s="9">
        <v>19.9161647249909</v>
      </c>
      <c r="F221" s="9">
        <v>31.5333333333333</v>
      </c>
      <c r="G221" s="9" t="s">
        <v>20</v>
      </c>
      <c r="H221" s="9" t="s">
        <v>20</v>
      </c>
    </row>
    <row r="222" ht="15.75" customHeight="1">
      <c r="A222" s="9">
        <v>1996.0</v>
      </c>
      <c r="B222" s="9" t="s">
        <v>61</v>
      </c>
      <c r="C222" s="9" t="s">
        <v>27</v>
      </c>
      <c r="D222" s="9" t="s">
        <v>28</v>
      </c>
      <c r="E222" s="9">
        <v>7.77611214784976</v>
      </c>
      <c r="F222" s="9">
        <v>36.3858333333333</v>
      </c>
      <c r="G222" s="9" t="s">
        <v>20</v>
      </c>
      <c r="H222" s="9" t="s">
        <v>20</v>
      </c>
    </row>
    <row r="223" ht="15.75" customHeight="1">
      <c r="A223" s="9">
        <v>1996.0</v>
      </c>
      <c r="B223" s="9" t="s">
        <v>61</v>
      </c>
      <c r="C223" s="9" t="s">
        <v>29</v>
      </c>
      <c r="D223" s="9" t="s">
        <v>30</v>
      </c>
      <c r="E223" s="9">
        <v>21.4977921918618</v>
      </c>
      <c r="F223" s="9">
        <v>41.9925</v>
      </c>
      <c r="G223" s="9" t="s">
        <v>20</v>
      </c>
      <c r="H223" s="9" t="s">
        <v>20</v>
      </c>
    </row>
    <row r="224" ht="15.75" customHeight="1">
      <c r="A224" s="9">
        <v>1996.0</v>
      </c>
      <c r="B224" s="9" t="s">
        <v>61</v>
      </c>
      <c r="C224" s="9" t="s">
        <v>31</v>
      </c>
      <c r="D224" s="9" t="s">
        <v>32</v>
      </c>
      <c r="E224" s="9" t="s">
        <v>20</v>
      </c>
      <c r="F224" s="9" t="s">
        <v>20</v>
      </c>
      <c r="G224" s="9" t="s">
        <v>20</v>
      </c>
      <c r="H224" s="9" t="s">
        <v>20</v>
      </c>
    </row>
    <row r="225" ht="15.75" customHeight="1">
      <c r="A225" s="9">
        <v>1996.0</v>
      </c>
      <c r="B225" s="9" t="s">
        <v>61</v>
      </c>
      <c r="C225" s="9" t="s">
        <v>33</v>
      </c>
      <c r="D225" s="9" t="s">
        <v>34</v>
      </c>
      <c r="E225" s="9">
        <v>10.5687442622144</v>
      </c>
      <c r="F225" s="9">
        <v>10.5108333333333</v>
      </c>
      <c r="G225" s="9" t="s">
        <v>20</v>
      </c>
      <c r="H225" s="9" t="s">
        <v>20</v>
      </c>
    </row>
    <row r="226" ht="15.75" customHeight="1">
      <c r="A226" s="9">
        <v>1997.0</v>
      </c>
      <c r="B226" s="9" t="s">
        <v>62</v>
      </c>
      <c r="C226" s="9" t="s">
        <v>18</v>
      </c>
      <c r="D226" s="9" t="s">
        <v>19</v>
      </c>
      <c r="E226" s="9">
        <v>12.2340714051335</v>
      </c>
      <c r="F226" s="9">
        <v>15.670265400513</v>
      </c>
      <c r="G226" s="9" t="s">
        <v>20</v>
      </c>
      <c r="H226" s="9" t="s">
        <v>20</v>
      </c>
    </row>
    <row r="227" ht="15.75" customHeight="1">
      <c r="A227" s="9">
        <v>1997.0</v>
      </c>
      <c r="B227" s="9" t="s">
        <v>62</v>
      </c>
      <c r="C227" s="9" t="s">
        <v>21</v>
      </c>
      <c r="D227" s="9" t="s">
        <v>22</v>
      </c>
      <c r="E227" s="9">
        <v>6.8679466030002</v>
      </c>
      <c r="F227" s="9">
        <v>22.4766666666667</v>
      </c>
      <c r="G227" s="9" t="s">
        <v>20</v>
      </c>
      <c r="H227" s="9" t="s">
        <v>20</v>
      </c>
    </row>
    <row r="228" ht="15.75" customHeight="1">
      <c r="A228" s="9">
        <v>1997.0</v>
      </c>
      <c r="B228" s="9" t="s">
        <v>62</v>
      </c>
      <c r="C228" s="9" t="s">
        <v>23</v>
      </c>
      <c r="D228" s="9" t="s">
        <v>24</v>
      </c>
      <c r="E228" s="9">
        <v>-7.66155620373603</v>
      </c>
      <c r="F228" s="9">
        <v>23.685</v>
      </c>
      <c r="G228" s="9" t="s">
        <v>20</v>
      </c>
      <c r="H228" s="9" t="s">
        <v>20</v>
      </c>
    </row>
    <row r="229" ht="15.75" customHeight="1">
      <c r="A229" s="9">
        <v>1997.0</v>
      </c>
      <c r="B229" s="9" t="s">
        <v>62</v>
      </c>
      <c r="C229" s="9" t="s">
        <v>25</v>
      </c>
      <c r="D229" s="9" t="s">
        <v>26</v>
      </c>
      <c r="E229" s="9">
        <v>22.0244648803872</v>
      </c>
      <c r="F229" s="9">
        <v>30.9116666666667</v>
      </c>
      <c r="G229" s="9" t="s">
        <v>20</v>
      </c>
      <c r="H229" s="9" t="s">
        <v>20</v>
      </c>
    </row>
    <row r="230" ht="15.75" customHeight="1">
      <c r="A230" s="9">
        <v>1997.0</v>
      </c>
      <c r="B230" s="9" t="s">
        <v>62</v>
      </c>
      <c r="C230" s="9" t="s">
        <v>27</v>
      </c>
      <c r="D230" s="9" t="s">
        <v>28</v>
      </c>
      <c r="E230" s="9">
        <v>2.8591809730765</v>
      </c>
      <c r="F230" s="9">
        <v>22.14</v>
      </c>
      <c r="G230" s="9" t="s">
        <v>20</v>
      </c>
      <c r="H230" s="9" t="s">
        <v>20</v>
      </c>
    </row>
    <row r="231" ht="15.75" customHeight="1">
      <c r="A231" s="9">
        <v>1997.0</v>
      </c>
      <c r="B231" s="9" t="s">
        <v>62</v>
      </c>
      <c r="C231" s="9" t="s">
        <v>29</v>
      </c>
      <c r="D231" s="9" t="s">
        <v>30</v>
      </c>
      <c r="E231" s="9">
        <v>14.8787535216014</v>
      </c>
      <c r="F231" s="9">
        <v>34.2241666666667</v>
      </c>
      <c r="G231" s="9" t="s">
        <v>20</v>
      </c>
      <c r="H231" s="9" t="s">
        <v>20</v>
      </c>
    </row>
    <row r="232" ht="15.75" customHeight="1">
      <c r="A232" s="9">
        <v>1997.0</v>
      </c>
      <c r="B232" s="9" t="s">
        <v>62</v>
      </c>
      <c r="C232" s="9" t="s">
        <v>31</v>
      </c>
      <c r="D232" s="9" t="s">
        <v>32</v>
      </c>
      <c r="E232" s="9">
        <v>65.4088449772594</v>
      </c>
      <c r="F232" s="9">
        <v>78.1933333333333</v>
      </c>
      <c r="G232" s="9" t="s">
        <v>20</v>
      </c>
      <c r="H232" s="9" t="s">
        <v>20</v>
      </c>
    </row>
    <row r="233" ht="15.75" customHeight="1">
      <c r="A233" s="9">
        <v>1997.0</v>
      </c>
      <c r="B233" s="9" t="s">
        <v>62</v>
      </c>
      <c r="C233" s="9" t="s">
        <v>33</v>
      </c>
      <c r="D233" s="9" t="s">
        <v>34</v>
      </c>
      <c r="E233" s="9">
        <v>9.75165232681387</v>
      </c>
      <c r="F233" s="9">
        <v>9.2425</v>
      </c>
      <c r="G233" s="9" t="s">
        <v>20</v>
      </c>
      <c r="H233" s="9" t="s">
        <v>20</v>
      </c>
    </row>
    <row r="234" ht="15.75" customHeight="1">
      <c r="A234" s="9">
        <v>1998.0</v>
      </c>
      <c r="B234" s="9" t="s">
        <v>63</v>
      </c>
      <c r="C234" s="9" t="s">
        <v>18</v>
      </c>
      <c r="D234" s="9" t="s">
        <v>19</v>
      </c>
      <c r="E234" s="9">
        <v>18.9296152713703</v>
      </c>
      <c r="F234" s="9">
        <v>20.1695011436128</v>
      </c>
      <c r="G234" s="9" t="s">
        <v>20</v>
      </c>
      <c r="H234" s="9" t="s">
        <v>20</v>
      </c>
    </row>
    <row r="235" ht="15.75" customHeight="1">
      <c r="A235" s="9">
        <v>1998.0</v>
      </c>
      <c r="B235" s="9" t="s">
        <v>63</v>
      </c>
      <c r="C235" s="9" t="s">
        <v>21</v>
      </c>
      <c r="D235" s="9" t="s">
        <v>22</v>
      </c>
      <c r="E235" s="9">
        <v>9.20600206880686</v>
      </c>
      <c r="F235" s="9">
        <v>22.4733333333333</v>
      </c>
      <c r="G235" s="9" t="s">
        <v>20</v>
      </c>
      <c r="H235" s="9" t="s">
        <v>20</v>
      </c>
    </row>
    <row r="236" ht="15.75" customHeight="1">
      <c r="A236" s="9">
        <v>1998.0</v>
      </c>
      <c r="B236" s="9" t="s">
        <v>63</v>
      </c>
      <c r="C236" s="9" t="s">
        <v>23</v>
      </c>
      <c r="D236" s="9" t="s">
        <v>24</v>
      </c>
      <c r="E236" s="9">
        <v>23.0987863341021</v>
      </c>
      <c r="F236" s="9">
        <v>46.3525</v>
      </c>
      <c r="G236" s="9" t="s">
        <v>20</v>
      </c>
      <c r="H236" s="9" t="s">
        <v>20</v>
      </c>
    </row>
    <row r="237" ht="15.75" customHeight="1">
      <c r="A237" s="9">
        <v>1998.0</v>
      </c>
      <c r="B237" s="9" t="s">
        <v>63</v>
      </c>
      <c r="C237" s="9" t="s">
        <v>25</v>
      </c>
      <c r="D237" s="9" t="s">
        <v>26</v>
      </c>
      <c r="E237" s="9">
        <v>25.866275291243</v>
      </c>
      <c r="F237" s="9">
        <v>32.6266666666667</v>
      </c>
      <c r="G237" s="9" t="s">
        <v>20</v>
      </c>
      <c r="H237" s="9" t="s">
        <v>20</v>
      </c>
    </row>
    <row r="238" ht="15.75" customHeight="1">
      <c r="A238" s="9">
        <v>1998.0</v>
      </c>
      <c r="B238" s="9" t="s">
        <v>63</v>
      </c>
      <c r="C238" s="9" t="s">
        <v>27</v>
      </c>
      <c r="D238" s="9" t="s">
        <v>28</v>
      </c>
      <c r="E238" s="9">
        <v>9.46779679758201</v>
      </c>
      <c r="F238" s="9">
        <v>26.3583333333333</v>
      </c>
      <c r="G238" s="9" t="s">
        <v>20</v>
      </c>
      <c r="H238" s="9" t="s">
        <v>20</v>
      </c>
    </row>
    <row r="239" ht="15.75" customHeight="1">
      <c r="A239" s="9">
        <v>1998.0</v>
      </c>
      <c r="B239" s="9" t="s">
        <v>63</v>
      </c>
      <c r="C239" s="9" t="s">
        <v>29</v>
      </c>
      <c r="D239" s="9" t="s">
        <v>30</v>
      </c>
      <c r="E239" s="9">
        <v>23.9308115944262</v>
      </c>
      <c r="F239" s="9">
        <v>42.2391666666667</v>
      </c>
      <c r="G239" s="9" t="s">
        <v>20</v>
      </c>
      <c r="H239" s="9" t="s">
        <v>20</v>
      </c>
    </row>
    <row r="240" ht="15.75" customHeight="1">
      <c r="A240" s="9">
        <v>1998.0</v>
      </c>
      <c r="B240" s="9" t="s">
        <v>63</v>
      </c>
      <c r="C240" s="9" t="s">
        <v>31</v>
      </c>
      <c r="D240" s="9" t="s">
        <v>32</v>
      </c>
      <c r="E240" s="9">
        <v>77.6168379979129</v>
      </c>
      <c r="F240" s="9">
        <v>86.3633333333333</v>
      </c>
      <c r="G240" s="9" t="s">
        <v>20</v>
      </c>
      <c r="H240" s="9" t="s">
        <v>20</v>
      </c>
    </row>
    <row r="241" ht="15.75" customHeight="1">
      <c r="A241" s="9">
        <v>1998.0</v>
      </c>
      <c r="B241" s="9" t="s">
        <v>63</v>
      </c>
      <c r="C241" s="9" t="s">
        <v>33</v>
      </c>
      <c r="D241" s="9" t="s">
        <v>34</v>
      </c>
      <c r="E241" s="9">
        <v>12.5543666809332</v>
      </c>
      <c r="F241" s="9">
        <v>10.635</v>
      </c>
      <c r="G241" s="9" t="s">
        <v>20</v>
      </c>
      <c r="H241" s="9" t="s">
        <v>20</v>
      </c>
    </row>
    <row r="242" ht="15.75" customHeight="1">
      <c r="A242" s="9">
        <v>1999.0</v>
      </c>
      <c r="B242" s="9" t="s">
        <v>64</v>
      </c>
      <c r="C242" s="9" t="s">
        <v>18</v>
      </c>
      <c r="D242" s="9" t="s">
        <v>19</v>
      </c>
      <c r="E242" s="9">
        <v>10.1131850997076</v>
      </c>
      <c r="F242" s="9">
        <v>12.6231518368615</v>
      </c>
      <c r="G242" s="9" t="s">
        <v>20</v>
      </c>
      <c r="H242" s="9" t="s">
        <v>20</v>
      </c>
    </row>
    <row r="243" ht="15.75" customHeight="1">
      <c r="A243" s="9">
        <v>1999.0</v>
      </c>
      <c r="B243" s="9" t="s">
        <v>64</v>
      </c>
      <c r="C243" s="9" t="s">
        <v>21</v>
      </c>
      <c r="D243" s="9" t="s">
        <v>22</v>
      </c>
      <c r="E243" s="9">
        <v>12.8688125785013</v>
      </c>
      <c r="F243" s="9">
        <v>25.737</v>
      </c>
      <c r="G243" s="9" t="s">
        <v>20</v>
      </c>
      <c r="H243" s="9" t="s">
        <v>20</v>
      </c>
    </row>
    <row r="244" ht="15.75" customHeight="1">
      <c r="A244" s="9">
        <v>1999.0</v>
      </c>
      <c r="B244" s="9" t="s">
        <v>64</v>
      </c>
      <c r="C244" s="9" t="s">
        <v>23</v>
      </c>
      <c r="D244" s="9" t="s">
        <v>24</v>
      </c>
      <c r="E244" s="9">
        <v>4.70163709843756</v>
      </c>
      <c r="F244" s="9">
        <v>32.1258333333333</v>
      </c>
      <c r="G244" s="9" t="s">
        <v>20</v>
      </c>
      <c r="H244" s="9" t="s">
        <v>20</v>
      </c>
    </row>
    <row r="245" ht="15.75" customHeight="1">
      <c r="A245" s="9">
        <v>1999.0</v>
      </c>
      <c r="B245" s="9" t="s">
        <v>64</v>
      </c>
      <c r="C245" s="9" t="s">
        <v>25</v>
      </c>
      <c r="D245" s="9" t="s">
        <v>26</v>
      </c>
      <c r="E245" s="9">
        <v>31.2063565505912</v>
      </c>
      <c r="F245" s="9">
        <v>35.0566666666667</v>
      </c>
      <c r="G245" s="9" t="s">
        <v>20</v>
      </c>
      <c r="H245" s="9" t="s">
        <v>20</v>
      </c>
    </row>
    <row r="246" ht="15.75" customHeight="1">
      <c r="A246" s="9">
        <v>1999.0</v>
      </c>
      <c r="B246" s="9" t="s">
        <v>64</v>
      </c>
      <c r="C246" s="9" t="s">
        <v>27</v>
      </c>
      <c r="D246" s="9" t="s">
        <v>28</v>
      </c>
      <c r="E246" s="9">
        <v>6.58009944549598</v>
      </c>
      <c r="F246" s="9">
        <v>23.7425</v>
      </c>
      <c r="G246" s="9" t="s">
        <v>20</v>
      </c>
      <c r="H246" s="9" t="s">
        <v>20</v>
      </c>
    </row>
    <row r="247" ht="15.75" customHeight="1">
      <c r="A247" s="9">
        <v>1999.0</v>
      </c>
      <c r="B247" s="9" t="s">
        <v>64</v>
      </c>
      <c r="C247" s="9" t="s">
        <v>29</v>
      </c>
      <c r="D247" s="9" t="s">
        <v>30</v>
      </c>
      <c r="E247" s="9">
        <v>15.0853449927622</v>
      </c>
      <c r="F247" s="9">
        <v>29.6125</v>
      </c>
      <c r="G247" s="9" t="s">
        <v>20</v>
      </c>
      <c r="H247" s="9" t="s">
        <v>20</v>
      </c>
    </row>
    <row r="248" ht="15.75" customHeight="1">
      <c r="A248" s="9">
        <v>1999.0</v>
      </c>
      <c r="B248" s="9" t="s">
        <v>64</v>
      </c>
      <c r="C248" s="9" t="s">
        <v>31</v>
      </c>
      <c r="D248" s="9" t="s">
        <v>32</v>
      </c>
      <c r="E248" s="9">
        <v>67.0609170956757</v>
      </c>
      <c r="F248" s="9">
        <v>80.4433333333333</v>
      </c>
      <c r="G248" s="9" t="s">
        <v>20</v>
      </c>
      <c r="H248" s="9" t="s">
        <v>20</v>
      </c>
    </row>
    <row r="249" ht="15.75" customHeight="1">
      <c r="A249" s="9">
        <v>1999.0</v>
      </c>
      <c r="B249" s="9" t="s">
        <v>64</v>
      </c>
      <c r="C249" s="9" t="s">
        <v>33</v>
      </c>
      <c r="D249" s="9" t="s">
        <v>34</v>
      </c>
      <c r="E249" s="9">
        <v>13.1174683581839</v>
      </c>
      <c r="F249" s="9">
        <v>11.04</v>
      </c>
      <c r="G249" s="9" t="s">
        <v>20</v>
      </c>
      <c r="H249" s="9" t="s">
        <v>20</v>
      </c>
    </row>
    <row r="250" ht="15.75" customHeight="1">
      <c r="A250" s="9">
        <v>2000.0</v>
      </c>
      <c r="B250" s="9" t="s">
        <v>65</v>
      </c>
      <c r="C250" s="9" t="s">
        <v>18</v>
      </c>
      <c r="D250" s="9" t="s">
        <v>19</v>
      </c>
      <c r="E250" s="9">
        <v>10.1384536123584</v>
      </c>
      <c r="F250" s="9">
        <v>14.8433912347788</v>
      </c>
      <c r="G250" s="9" t="s">
        <v>20</v>
      </c>
      <c r="H250" s="9" t="s">
        <v>20</v>
      </c>
    </row>
    <row r="251" ht="15.75" customHeight="1">
      <c r="A251" s="9">
        <v>2000.0</v>
      </c>
      <c r="B251" s="9" t="s">
        <v>65</v>
      </c>
      <c r="C251" s="9" t="s">
        <v>21</v>
      </c>
      <c r="D251" s="9" t="s">
        <v>22</v>
      </c>
      <c r="E251" s="9">
        <v>14.143067648134</v>
      </c>
      <c r="F251" s="9">
        <v>24.8891666666667</v>
      </c>
      <c r="G251" s="9" t="s">
        <v>20</v>
      </c>
      <c r="H251" s="9" t="s">
        <v>20</v>
      </c>
    </row>
    <row r="252" ht="15.75" customHeight="1">
      <c r="A252" s="9">
        <v>2000.0</v>
      </c>
      <c r="B252" s="9" t="s">
        <v>65</v>
      </c>
      <c r="C252" s="9" t="s">
        <v>23</v>
      </c>
      <c r="D252" s="9" t="s">
        <v>24</v>
      </c>
      <c r="E252" s="9">
        <v>-3.28587532963615</v>
      </c>
      <c r="F252" s="9">
        <v>25.1991666666667</v>
      </c>
      <c r="G252" s="9" t="s">
        <v>20</v>
      </c>
      <c r="H252" s="9" t="s">
        <v>20</v>
      </c>
    </row>
    <row r="253" ht="15.75" customHeight="1">
      <c r="A253" s="9">
        <v>2000.0</v>
      </c>
      <c r="B253" s="9" t="s">
        <v>65</v>
      </c>
      <c r="C253" s="9" t="s">
        <v>25</v>
      </c>
      <c r="D253" s="9" t="s">
        <v>26</v>
      </c>
      <c r="E253" s="9">
        <v>25.5698477470948</v>
      </c>
      <c r="F253" s="9">
        <v>29.9958333333333</v>
      </c>
      <c r="G253" s="9" t="s">
        <v>20</v>
      </c>
      <c r="H253" s="9" t="s">
        <v>20</v>
      </c>
    </row>
    <row r="254" ht="15.75" customHeight="1">
      <c r="A254" s="9">
        <v>2000.0</v>
      </c>
      <c r="B254" s="9" t="s">
        <v>65</v>
      </c>
      <c r="C254" s="9" t="s">
        <v>27</v>
      </c>
      <c r="D254" s="9" t="s">
        <v>28</v>
      </c>
      <c r="E254" s="9">
        <v>5.19659251008799</v>
      </c>
      <c r="F254" s="9">
        <v>16.9283333333333</v>
      </c>
      <c r="G254" s="9" t="s">
        <v>20</v>
      </c>
      <c r="H254" s="9" t="s">
        <v>20</v>
      </c>
    </row>
    <row r="255" ht="15.75" customHeight="1">
      <c r="A255" s="9">
        <v>2000.0</v>
      </c>
      <c r="B255" s="9" t="s">
        <v>65</v>
      </c>
      <c r="C255" s="9" t="s">
        <v>29</v>
      </c>
      <c r="D255" s="9" t="s">
        <v>30</v>
      </c>
      <c r="E255" s="9">
        <v>-11.13795591854</v>
      </c>
      <c r="F255" s="9">
        <v>18.7866666666667</v>
      </c>
      <c r="G255" s="9" t="s">
        <v>20</v>
      </c>
      <c r="H255" s="9" t="s">
        <v>20</v>
      </c>
    </row>
    <row r="256" ht="15.75" customHeight="1">
      <c r="A256" s="9">
        <v>2000.0</v>
      </c>
      <c r="B256" s="9" t="s">
        <v>65</v>
      </c>
      <c r="C256" s="9" t="s">
        <v>31</v>
      </c>
      <c r="D256" s="9" t="s">
        <v>32</v>
      </c>
      <c r="E256" s="9">
        <v>48.5047281930591</v>
      </c>
      <c r="F256" s="9">
        <v>56.83</v>
      </c>
      <c r="G256" s="9" t="s">
        <v>20</v>
      </c>
      <c r="H256" s="9" t="s">
        <v>20</v>
      </c>
    </row>
    <row r="257" ht="15.75" customHeight="1">
      <c r="A257" s="9">
        <v>2000.0</v>
      </c>
      <c r="B257" s="9" t="s">
        <v>65</v>
      </c>
      <c r="C257" s="9" t="s">
        <v>33</v>
      </c>
      <c r="D257" s="9" t="s">
        <v>34</v>
      </c>
      <c r="E257" s="9">
        <v>9.94507167767402</v>
      </c>
      <c r="F257" s="9">
        <v>11.0855177240768</v>
      </c>
      <c r="G257" s="9" t="s">
        <v>20</v>
      </c>
      <c r="H257" s="9" t="s">
        <v>20</v>
      </c>
    </row>
    <row r="258" ht="15.75" customHeight="1">
      <c r="A258" s="9">
        <v>2001.0</v>
      </c>
      <c r="B258" s="9" t="s">
        <v>66</v>
      </c>
      <c r="C258" s="9" t="s">
        <v>18</v>
      </c>
      <c r="D258" s="9" t="s">
        <v>19</v>
      </c>
      <c r="E258" s="9">
        <v>7.73159921881536</v>
      </c>
      <c r="F258" s="9">
        <v>11.8910098561076</v>
      </c>
      <c r="G258" s="9" t="s">
        <v>20</v>
      </c>
      <c r="H258" s="9" t="s">
        <v>20</v>
      </c>
    </row>
    <row r="259" ht="15.75" customHeight="1">
      <c r="A259" s="9">
        <v>2001.0</v>
      </c>
      <c r="B259" s="9" t="s">
        <v>66</v>
      </c>
      <c r="C259" s="9" t="s">
        <v>21</v>
      </c>
      <c r="D259" s="9" t="s">
        <v>22</v>
      </c>
      <c r="E259" s="9">
        <v>12.8224001447309</v>
      </c>
      <c r="F259" s="9">
        <v>23.8327694441667</v>
      </c>
      <c r="G259" s="9" t="s">
        <v>20</v>
      </c>
      <c r="H259" s="9" t="s">
        <v>20</v>
      </c>
    </row>
    <row r="260" ht="15.75" customHeight="1">
      <c r="A260" s="9">
        <v>2001.0</v>
      </c>
      <c r="B260" s="9" t="s">
        <v>66</v>
      </c>
      <c r="C260" s="9" t="s">
        <v>23</v>
      </c>
      <c r="D260" s="9" t="s">
        <v>24</v>
      </c>
      <c r="E260" s="9">
        <v>13.3844231339627</v>
      </c>
      <c r="F260" s="9">
        <v>22.4516666666667</v>
      </c>
      <c r="G260" s="9" t="s">
        <v>20</v>
      </c>
      <c r="H260" s="9" t="s">
        <v>20</v>
      </c>
    </row>
    <row r="261" ht="15.75" customHeight="1">
      <c r="A261" s="9">
        <v>2001.0</v>
      </c>
      <c r="B261" s="9" t="s">
        <v>66</v>
      </c>
      <c r="C261" s="9" t="s">
        <v>25</v>
      </c>
      <c r="D261" s="9" t="s">
        <v>26</v>
      </c>
      <c r="E261" s="9">
        <v>24.411950042159</v>
      </c>
      <c r="F261" s="9">
        <v>24.9783333333333</v>
      </c>
      <c r="G261" s="9" t="s">
        <v>20</v>
      </c>
      <c r="H261" s="9" t="s">
        <v>20</v>
      </c>
    </row>
    <row r="262" ht="15.75" customHeight="1">
      <c r="A262" s="9">
        <v>2001.0</v>
      </c>
      <c r="B262" s="9" t="s">
        <v>66</v>
      </c>
      <c r="C262" s="9" t="s">
        <v>27</v>
      </c>
      <c r="D262" s="9" t="s">
        <v>28</v>
      </c>
      <c r="E262" s="9">
        <v>6.36874291178691</v>
      </c>
      <c r="F262" s="9">
        <v>12.795</v>
      </c>
      <c r="G262" s="9" t="s">
        <v>20</v>
      </c>
      <c r="H262" s="9" t="s">
        <v>20</v>
      </c>
    </row>
    <row r="263" ht="15.75" customHeight="1">
      <c r="A263" s="9">
        <v>2001.0</v>
      </c>
      <c r="B263" s="9" t="s">
        <v>66</v>
      </c>
      <c r="C263" s="9" t="s">
        <v>29</v>
      </c>
      <c r="D263" s="9" t="s">
        <v>30</v>
      </c>
      <c r="E263" s="9">
        <v>13.3324808384727</v>
      </c>
      <c r="F263" s="9">
        <v>20.72</v>
      </c>
      <c r="G263" s="9" t="s">
        <v>20</v>
      </c>
      <c r="H263" s="9" t="s">
        <v>20</v>
      </c>
    </row>
    <row r="264" ht="15.75" customHeight="1">
      <c r="A264" s="9">
        <v>2001.0</v>
      </c>
      <c r="B264" s="9" t="s">
        <v>66</v>
      </c>
      <c r="C264" s="9" t="s">
        <v>31</v>
      </c>
      <c r="D264" s="9" t="s">
        <v>32</v>
      </c>
      <c r="E264" s="9">
        <v>45.6378187136298</v>
      </c>
      <c r="F264" s="9">
        <v>57.6166666666667</v>
      </c>
      <c r="G264" s="9" t="s">
        <v>20</v>
      </c>
      <c r="H264" s="9" t="s">
        <v>20</v>
      </c>
    </row>
    <row r="265" ht="15.75" customHeight="1">
      <c r="A265" s="9">
        <v>2001.0</v>
      </c>
      <c r="B265" s="9" t="s">
        <v>66</v>
      </c>
      <c r="C265" s="9" t="s">
        <v>33</v>
      </c>
      <c r="D265" s="9" t="s">
        <v>34</v>
      </c>
      <c r="E265" s="9">
        <v>29.1202848185975</v>
      </c>
      <c r="F265" s="9">
        <v>27.7054264197308</v>
      </c>
      <c r="G265" s="9" t="s">
        <v>20</v>
      </c>
      <c r="H265" s="9" t="s">
        <v>20</v>
      </c>
    </row>
    <row r="266" ht="15.75" customHeight="1">
      <c r="A266" s="9">
        <v>2002.0</v>
      </c>
      <c r="B266" s="9" t="s">
        <v>67</v>
      </c>
      <c r="C266" s="9" t="s">
        <v>18</v>
      </c>
      <c r="D266" s="9" t="s">
        <v>19</v>
      </c>
      <c r="E266" s="9">
        <v>4.22276078016899</v>
      </c>
      <c r="F266" s="9">
        <v>7.75807289652374</v>
      </c>
      <c r="G266" s="9" t="s">
        <v>20</v>
      </c>
      <c r="H266" s="9" t="s">
        <v>20</v>
      </c>
    </row>
    <row r="267" ht="15.75" customHeight="1">
      <c r="A267" s="9">
        <v>2002.0</v>
      </c>
      <c r="B267" s="9" t="s">
        <v>67</v>
      </c>
      <c r="C267" s="9" t="s">
        <v>21</v>
      </c>
      <c r="D267" s="9" t="s">
        <v>22</v>
      </c>
      <c r="E267" s="9">
        <v>15.0696452189816</v>
      </c>
      <c r="F267" s="9">
        <v>26.4166666666667</v>
      </c>
      <c r="G267" s="9" t="s">
        <v>20</v>
      </c>
      <c r="H267" s="9" t="s">
        <v>20</v>
      </c>
    </row>
    <row r="268" ht="15.75" customHeight="1">
      <c r="A268" s="9">
        <v>2002.0</v>
      </c>
      <c r="B268" s="9" t="s">
        <v>67</v>
      </c>
      <c r="C268" s="9" t="s">
        <v>23</v>
      </c>
      <c r="D268" s="9" t="s">
        <v>24</v>
      </c>
      <c r="E268" s="9">
        <v>2.67218994668373</v>
      </c>
      <c r="F268" s="9">
        <v>36.5775</v>
      </c>
      <c r="G268" s="9" t="s">
        <v>20</v>
      </c>
      <c r="H268" s="9" t="s">
        <v>20</v>
      </c>
    </row>
    <row r="269" ht="15.75" customHeight="1">
      <c r="A269" s="9">
        <v>2002.0</v>
      </c>
      <c r="B269" s="9" t="s">
        <v>67</v>
      </c>
      <c r="C269" s="9" t="s">
        <v>25</v>
      </c>
      <c r="D269" s="9" t="s">
        <v>26</v>
      </c>
      <c r="E269" s="9">
        <v>20.6338458601459</v>
      </c>
      <c r="F269" s="9">
        <v>20.7653572885806</v>
      </c>
      <c r="G269" s="9" t="s">
        <v>20</v>
      </c>
      <c r="H269" s="9" t="s">
        <v>20</v>
      </c>
    </row>
    <row r="270" ht="15.75" customHeight="1">
      <c r="A270" s="9">
        <v>2002.0</v>
      </c>
      <c r="B270" s="9" t="s">
        <v>67</v>
      </c>
      <c r="C270" s="9" t="s">
        <v>27</v>
      </c>
      <c r="D270" s="9" t="s">
        <v>28</v>
      </c>
      <c r="E270" s="9">
        <v>2.56623799537731</v>
      </c>
      <c r="F270" s="9">
        <v>8.21083333333334</v>
      </c>
      <c r="G270" s="9" t="s">
        <v>20</v>
      </c>
      <c r="H270" s="9" t="s">
        <v>20</v>
      </c>
    </row>
    <row r="271" ht="15.75" customHeight="1">
      <c r="A271" s="9">
        <v>2002.0</v>
      </c>
      <c r="B271" s="9" t="s">
        <v>67</v>
      </c>
      <c r="C271" s="9" t="s">
        <v>29</v>
      </c>
      <c r="D271" s="9" t="s">
        <v>30</v>
      </c>
      <c r="E271" s="9">
        <v>9.77520490050366</v>
      </c>
      <c r="F271" s="9">
        <v>16.3267983308288</v>
      </c>
      <c r="G271" s="9" t="s">
        <v>20</v>
      </c>
      <c r="H271" s="9" t="s">
        <v>20</v>
      </c>
    </row>
    <row r="272" ht="15.75" customHeight="1">
      <c r="A272" s="9">
        <v>2002.0</v>
      </c>
      <c r="B272" s="9" t="s">
        <v>67</v>
      </c>
      <c r="C272" s="9" t="s">
        <v>31</v>
      </c>
      <c r="D272" s="9" t="s">
        <v>32</v>
      </c>
      <c r="E272" s="9">
        <v>48.3404374437697</v>
      </c>
      <c r="F272" s="9">
        <v>62.875</v>
      </c>
      <c r="G272" s="9" t="s">
        <v>20</v>
      </c>
      <c r="H272" s="9" t="s">
        <v>20</v>
      </c>
    </row>
    <row r="273" ht="15.75" customHeight="1">
      <c r="A273" s="9">
        <v>2002.0</v>
      </c>
      <c r="B273" s="9" t="s">
        <v>67</v>
      </c>
      <c r="C273" s="9" t="s">
        <v>33</v>
      </c>
      <c r="D273" s="9" t="s">
        <v>34</v>
      </c>
      <c r="E273" s="9">
        <v>16.179803860883</v>
      </c>
      <c r="F273" s="9">
        <v>51.67878</v>
      </c>
      <c r="G273" s="9" t="s">
        <v>20</v>
      </c>
      <c r="H273" s="9" t="s">
        <v>20</v>
      </c>
    </row>
    <row r="274" ht="15.75" customHeight="1">
      <c r="A274" s="9">
        <v>2003.0</v>
      </c>
      <c r="B274" s="9" t="s">
        <v>68</v>
      </c>
      <c r="C274" s="9" t="s">
        <v>18</v>
      </c>
      <c r="D274" s="9" t="s">
        <v>19</v>
      </c>
      <c r="E274" s="9">
        <v>1.52987059143428</v>
      </c>
      <c r="F274" s="9">
        <v>6.17877873086097</v>
      </c>
      <c r="G274" s="9" t="s">
        <v>20</v>
      </c>
      <c r="H274" s="9" t="s">
        <v>20</v>
      </c>
    </row>
    <row r="275" ht="15.75" customHeight="1">
      <c r="A275" s="9">
        <v>2003.0</v>
      </c>
      <c r="B275" s="9" t="s">
        <v>68</v>
      </c>
      <c r="C275" s="9" t="s">
        <v>21</v>
      </c>
      <c r="D275" s="9" t="s">
        <v>22</v>
      </c>
      <c r="E275" s="9">
        <v>13.4216570554107</v>
      </c>
      <c r="F275" s="9">
        <v>25.5833333333333</v>
      </c>
      <c r="G275" s="9" t="s">
        <v>20</v>
      </c>
      <c r="H275" s="9" t="s">
        <v>20</v>
      </c>
    </row>
    <row r="276" ht="15.75" customHeight="1">
      <c r="A276" s="9">
        <v>2003.0</v>
      </c>
      <c r="B276" s="9" t="s">
        <v>68</v>
      </c>
      <c r="C276" s="9" t="s">
        <v>23</v>
      </c>
      <c r="D276" s="9" t="s">
        <v>24</v>
      </c>
      <c r="E276" s="9">
        <v>-7.21866989625882</v>
      </c>
      <c r="F276" s="9">
        <v>25.1933333333333</v>
      </c>
      <c r="G276" s="9" t="s">
        <v>20</v>
      </c>
      <c r="H276" s="9" t="s">
        <v>20</v>
      </c>
    </row>
    <row r="277" ht="15.75" customHeight="1">
      <c r="A277" s="9">
        <v>2003.0</v>
      </c>
      <c r="B277" s="9" t="s">
        <v>68</v>
      </c>
      <c r="C277" s="9" t="s">
        <v>25</v>
      </c>
      <c r="D277" s="9" t="s">
        <v>26</v>
      </c>
      <c r="E277" s="9">
        <v>18.8715495126426</v>
      </c>
      <c r="F277" s="9">
        <v>21.0156649712755</v>
      </c>
      <c r="G277" s="9" t="s">
        <v>20</v>
      </c>
      <c r="H277" s="9" t="s">
        <v>20</v>
      </c>
    </row>
    <row r="278" ht="15.75" customHeight="1">
      <c r="A278" s="9">
        <v>2003.0</v>
      </c>
      <c r="B278" s="9" t="s">
        <v>68</v>
      </c>
      <c r="C278" s="9" t="s">
        <v>27</v>
      </c>
      <c r="D278" s="9" t="s">
        <v>28</v>
      </c>
      <c r="E278" s="9">
        <v>2.86722418362443</v>
      </c>
      <c r="F278" s="9">
        <v>7.0225</v>
      </c>
      <c r="G278" s="9" t="s">
        <v>20</v>
      </c>
      <c r="H278" s="9" t="s">
        <v>20</v>
      </c>
    </row>
    <row r="279" ht="15.75" customHeight="1">
      <c r="A279" s="9">
        <v>2003.0</v>
      </c>
      <c r="B279" s="9" t="s">
        <v>68</v>
      </c>
      <c r="C279" s="9" t="s">
        <v>29</v>
      </c>
      <c r="D279" s="9" t="s">
        <v>30</v>
      </c>
      <c r="E279" s="9">
        <v>7.82379797812032</v>
      </c>
      <c r="F279" s="9">
        <v>15.187101145088</v>
      </c>
      <c r="G279" s="9" t="s">
        <v>20</v>
      </c>
      <c r="H279" s="9" t="s">
        <v>20</v>
      </c>
    </row>
    <row r="280" ht="15.75" customHeight="1">
      <c r="A280" s="9">
        <v>2003.0</v>
      </c>
      <c r="B280" s="9" t="s">
        <v>68</v>
      </c>
      <c r="C280" s="9" t="s">
        <v>31</v>
      </c>
      <c r="D280" s="9" t="s">
        <v>32</v>
      </c>
      <c r="E280" s="9">
        <v>46.4473988422892</v>
      </c>
      <c r="F280" s="9">
        <v>67.0833333333333</v>
      </c>
      <c r="G280" s="9" t="s">
        <v>20</v>
      </c>
      <c r="H280" s="9" t="s">
        <v>20</v>
      </c>
    </row>
    <row r="281" ht="15.75" customHeight="1">
      <c r="A281" s="9">
        <v>2003.0</v>
      </c>
      <c r="B281" s="9" t="s">
        <v>68</v>
      </c>
      <c r="C281" s="9" t="s">
        <v>33</v>
      </c>
      <c r="D281" s="9" t="s">
        <v>34</v>
      </c>
      <c r="E281" s="9">
        <v>7.8288524592808</v>
      </c>
      <c r="F281" s="9">
        <v>19.1462485849518</v>
      </c>
      <c r="G281" s="9" t="s">
        <v>20</v>
      </c>
      <c r="H281" s="9" t="s">
        <v>20</v>
      </c>
    </row>
    <row r="282" ht="15.75" customHeight="1">
      <c r="A282" s="9">
        <v>2004.0</v>
      </c>
      <c r="B282" s="9" t="s">
        <v>69</v>
      </c>
      <c r="C282" s="9" t="s">
        <v>18</v>
      </c>
      <c r="D282" s="9" t="s">
        <v>19</v>
      </c>
      <c r="E282" s="9">
        <v>-2.52433147048355</v>
      </c>
      <c r="F282" s="9">
        <v>5.12700362788107</v>
      </c>
      <c r="G282" s="9">
        <v>14.9028526543789</v>
      </c>
      <c r="H282" s="9">
        <v>33.348050039245</v>
      </c>
    </row>
    <row r="283" ht="15.75" customHeight="1">
      <c r="A283" s="9">
        <v>2004.0</v>
      </c>
      <c r="B283" s="9" t="s">
        <v>69</v>
      </c>
      <c r="C283" s="9" t="s">
        <v>21</v>
      </c>
      <c r="D283" s="9" t="s">
        <v>22</v>
      </c>
      <c r="E283" s="9">
        <v>8.79686388391015</v>
      </c>
      <c r="F283" s="9">
        <v>23.4255555555556</v>
      </c>
      <c r="G283" s="9">
        <v>16.0878230642138</v>
      </c>
      <c r="H283" s="9">
        <v>25.431262226252</v>
      </c>
    </row>
    <row r="284" ht="15.75" customHeight="1">
      <c r="A284" s="9">
        <v>2004.0</v>
      </c>
      <c r="B284" s="9" t="s">
        <v>69</v>
      </c>
      <c r="C284" s="9" t="s">
        <v>23</v>
      </c>
      <c r="D284" s="9" t="s">
        <v>24</v>
      </c>
      <c r="E284" s="9">
        <v>-11.5391025879983</v>
      </c>
      <c r="F284" s="9">
        <v>18.4966666666667</v>
      </c>
      <c r="G284" s="9" t="s">
        <v>20</v>
      </c>
      <c r="H284" s="9" t="s">
        <v>20</v>
      </c>
    </row>
    <row r="285" ht="15.75" customHeight="1">
      <c r="A285" s="9">
        <v>2004.0</v>
      </c>
      <c r="B285" s="9" t="s">
        <v>69</v>
      </c>
      <c r="C285" s="9" t="s">
        <v>25</v>
      </c>
      <c r="D285" s="9" t="s">
        <v>26</v>
      </c>
      <c r="E285" s="9">
        <v>17.3087052047161</v>
      </c>
      <c r="F285" s="9">
        <v>24.6745640588226</v>
      </c>
      <c r="G285" s="9">
        <v>4.20979255445832</v>
      </c>
      <c r="H285" s="9">
        <v>10.5672203968509</v>
      </c>
    </row>
    <row r="286" ht="15.75" customHeight="1">
      <c r="A286" s="9">
        <v>2004.0</v>
      </c>
      <c r="B286" s="9" t="s">
        <v>69</v>
      </c>
      <c r="C286" s="9" t="s">
        <v>27</v>
      </c>
      <c r="D286" s="9" t="s">
        <v>28</v>
      </c>
      <c r="E286" s="9">
        <v>-0.484780797781122</v>
      </c>
      <c r="F286" s="9">
        <v>7.43833333333333</v>
      </c>
      <c r="G286" s="9">
        <v>11.1249209657301</v>
      </c>
      <c r="H286" s="9">
        <v>29.0183194629291</v>
      </c>
    </row>
    <row r="287" ht="15.75" customHeight="1">
      <c r="A287" s="9">
        <v>2004.0</v>
      </c>
      <c r="B287" s="9" t="s">
        <v>69</v>
      </c>
      <c r="C287" s="9" t="s">
        <v>29</v>
      </c>
      <c r="D287" s="9" t="s">
        <v>30</v>
      </c>
      <c r="E287" s="9">
        <v>7.27050966235802</v>
      </c>
      <c r="F287" s="9">
        <v>15.0830567168883</v>
      </c>
      <c r="G287" s="9" t="s">
        <v>20</v>
      </c>
      <c r="H287" s="9" t="s">
        <v>20</v>
      </c>
    </row>
    <row r="288" ht="15.75" customHeight="1">
      <c r="A288" s="9">
        <v>2004.0</v>
      </c>
      <c r="B288" s="9" t="s">
        <v>69</v>
      </c>
      <c r="C288" s="9" t="s">
        <v>31</v>
      </c>
      <c r="D288" s="9" t="s">
        <v>32</v>
      </c>
      <c r="E288" s="9">
        <v>43.7791527193086</v>
      </c>
      <c r="F288" s="9">
        <v>54.925</v>
      </c>
      <c r="G288" s="9">
        <v>18.8580867519975</v>
      </c>
      <c r="H288" s="9">
        <v>105.216731513235</v>
      </c>
    </row>
    <row r="289" ht="15.75" customHeight="1">
      <c r="A289" s="9">
        <v>2004.0</v>
      </c>
      <c r="B289" s="9" t="s">
        <v>69</v>
      </c>
      <c r="C289" s="9" t="s">
        <v>33</v>
      </c>
      <c r="D289" s="9" t="s">
        <v>34</v>
      </c>
      <c r="E289" s="9">
        <v>-9.78915778532334</v>
      </c>
      <c r="F289" s="9">
        <v>6.77657874174753</v>
      </c>
      <c r="G289" s="9">
        <v>13.3575037827837</v>
      </c>
      <c r="H289" s="9">
        <v>1.86134996652779</v>
      </c>
    </row>
    <row r="290" ht="15.75" customHeight="1">
      <c r="A290" s="9">
        <v>2005.0</v>
      </c>
      <c r="B290" s="9" t="s">
        <v>70</v>
      </c>
      <c r="C290" s="9" t="s">
        <v>18</v>
      </c>
      <c r="D290" s="9" t="s">
        <v>19</v>
      </c>
      <c r="E290" s="9">
        <v>-0.89649177178547</v>
      </c>
      <c r="F290" s="9">
        <v>6.67787900981346</v>
      </c>
      <c r="G290" s="9">
        <v>15.3699046943015</v>
      </c>
      <c r="H290" s="9">
        <v>39.4242971156604</v>
      </c>
    </row>
    <row r="291" ht="15.75" customHeight="1">
      <c r="A291" s="9">
        <v>2005.0</v>
      </c>
      <c r="B291" s="9" t="s">
        <v>70</v>
      </c>
      <c r="C291" s="9" t="s">
        <v>21</v>
      </c>
      <c r="D291" s="9" t="s">
        <v>22</v>
      </c>
      <c r="E291" s="9">
        <v>10.214345709854</v>
      </c>
      <c r="F291" s="9">
        <v>24.6558333333333</v>
      </c>
      <c r="G291" s="9">
        <v>17.9984964827402</v>
      </c>
      <c r="H291" s="9">
        <v>28.0262302374098</v>
      </c>
    </row>
    <row r="292" ht="15.75" customHeight="1">
      <c r="A292" s="9">
        <v>2005.0</v>
      </c>
      <c r="B292" s="9" t="s">
        <v>70</v>
      </c>
      <c r="C292" s="9" t="s">
        <v>23</v>
      </c>
      <c r="D292" s="9" t="s">
        <v>24</v>
      </c>
      <c r="E292" s="9">
        <v>-9.87229315861923</v>
      </c>
      <c r="F292" s="9">
        <v>16.8091666666667</v>
      </c>
      <c r="G292" s="9">
        <v>15.7478963494343</v>
      </c>
      <c r="H292" s="9">
        <v>21.962876616462</v>
      </c>
    </row>
    <row r="293" ht="15.75" customHeight="1">
      <c r="A293" s="9">
        <v>2005.0</v>
      </c>
      <c r="B293" s="9" t="s">
        <v>70</v>
      </c>
      <c r="C293" s="9" t="s">
        <v>25</v>
      </c>
      <c r="D293" s="9" t="s">
        <v>26</v>
      </c>
      <c r="E293" s="9">
        <v>21.284368194887</v>
      </c>
      <c r="F293" s="9">
        <v>25.5338357716344</v>
      </c>
      <c r="G293" s="9">
        <v>4.33408697414588</v>
      </c>
      <c r="H293" s="9">
        <v>11.3106536428316</v>
      </c>
    </row>
    <row r="294" ht="15.75" customHeight="1">
      <c r="A294" s="9">
        <v>2005.0</v>
      </c>
      <c r="B294" s="9" t="s">
        <v>70</v>
      </c>
      <c r="C294" s="9" t="s">
        <v>27</v>
      </c>
      <c r="D294" s="9" t="s">
        <v>28</v>
      </c>
      <c r="E294" s="9">
        <v>3.60908384051176</v>
      </c>
      <c r="F294" s="9">
        <v>9.695</v>
      </c>
      <c r="G294" s="9">
        <v>11.1759889430024</v>
      </c>
      <c r="H294" s="9">
        <v>31.9075111326212</v>
      </c>
    </row>
    <row r="295" ht="15.75" customHeight="1">
      <c r="A295" s="9">
        <v>2005.0</v>
      </c>
      <c r="B295" s="9" t="s">
        <v>70</v>
      </c>
      <c r="C295" s="9" t="s">
        <v>29</v>
      </c>
      <c r="D295" s="9" t="s">
        <v>30</v>
      </c>
      <c r="E295" s="9">
        <v>9.5648511461691</v>
      </c>
      <c r="F295" s="9">
        <v>14.5608333333333</v>
      </c>
      <c r="G295" s="9" t="s">
        <v>20</v>
      </c>
      <c r="H295" s="9" t="s">
        <v>20</v>
      </c>
    </row>
    <row r="296" ht="15.75" customHeight="1">
      <c r="A296" s="9">
        <v>2005.0</v>
      </c>
      <c r="B296" s="9" t="s">
        <v>70</v>
      </c>
      <c r="C296" s="9" t="s">
        <v>31</v>
      </c>
      <c r="D296" s="9" t="s">
        <v>32</v>
      </c>
      <c r="E296" s="9">
        <v>44.6351679022297</v>
      </c>
      <c r="F296" s="9">
        <v>55.3833333333333</v>
      </c>
      <c r="G296" s="9">
        <v>18.7534084736438</v>
      </c>
      <c r="H296" s="9">
        <v>108.703123272993</v>
      </c>
    </row>
    <row r="297" ht="15.75" customHeight="1">
      <c r="A297" s="9">
        <v>2005.0</v>
      </c>
      <c r="B297" s="9" t="s">
        <v>70</v>
      </c>
      <c r="C297" s="9" t="s">
        <v>33</v>
      </c>
      <c r="D297" s="9" t="s">
        <v>34</v>
      </c>
      <c r="E297" s="9">
        <v>-3.76573898962305</v>
      </c>
      <c r="F297" s="9">
        <v>6.16324166666666</v>
      </c>
      <c r="G297" s="9">
        <v>13.1722523548831</v>
      </c>
      <c r="H297" s="9">
        <v>2.08631026881563</v>
      </c>
    </row>
    <row r="298" ht="15.75" customHeight="1">
      <c r="A298" s="9">
        <v>2006.0</v>
      </c>
      <c r="B298" s="9" t="s">
        <v>71</v>
      </c>
      <c r="C298" s="9" t="s">
        <v>18</v>
      </c>
      <c r="D298" s="9" t="s">
        <v>19</v>
      </c>
      <c r="E298" s="9">
        <v>-3.71134383401726</v>
      </c>
      <c r="F298" s="9">
        <v>7.99948207856606</v>
      </c>
      <c r="G298" s="9">
        <v>16.6142696755415</v>
      </c>
      <c r="H298" s="9">
        <v>43.44526774516</v>
      </c>
    </row>
    <row r="299" ht="15.75" customHeight="1">
      <c r="A299" s="9">
        <v>2006.0</v>
      </c>
      <c r="B299" s="9" t="s">
        <v>71</v>
      </c>
      <c r="C299" s="9" t="s">
        <v>21</v>
      </c>
      <c r="D299" s="9" t="s">
        <v>22</v>
      </c>
      <c r="E299" s="9">
        <v>8.09539754893653</v>
      </c>
      <c r="F299" s="9">
        <v>22.1883333333333</v>
      </c>
      <c r="G299" s="9">
        <v>18.5975382765297</v>
      </c>
      <c r="H299" s="9">
        <v>31.0063687144169</v>
      </c>
    </row>
    <row r="300" ht="15.75" customHeight="1">
      <c r="A300" s="9">
        <v>2006.0</v>
      </c>
      <c r="B300" s="9" t="s">
        <v>71</v>
      </c>
      <c r="C300" s="9" t="s">
        <v>23</v>
      </c>
      <c r="D300" s="9" t="s">
        <v>24</v>
      </c>
      <c r="E300" s="9">
        <v>-2.05899917326322</v>
      </c>
      <c r="F300" s="9">
        <v>15.4766666666667</v>
      </c>
      <c r="G300" s="9">
        <v>16.4691860087454</v>
      </c>
      <c r="H300" s="9">
        <v>23.9799468028732</v>
      </c>
    </row>
    <row r="301" ht="15.75" customHeight="1">
      <c r="A301" s="9">
        <v>2006.0</v>
      </c>
      <c r="B301" s="9" t="s">
        <v>71</v>
      </c>
      <c r="C301" s="9" t="s">
        <v>25</v>
      </c>
      <c r="D301" s="9" t="s">
        <v>26</v>
      </c>
      <c r="E301" s="9">
        <v>15.1194989096291</v>
      </c>
      <c r="F301" s="9">
        <v>23.9333333333333</v>
      </c>
      <c r="G301" s="9">
        <v>4.506221586488</v>
      </c>
      <c r="H301" s="9">
        <v>13.5393592328807</v>
      </c>
    </row>
    <row r="302" ht="15.75" customHeight="1">
      <c r="A302" s="9">
        <v>2006.0</v>
      </c>
      <c r="B302" s="9" t="s">
        <v>71</v>
      </c>
      <c r="C302" s="9" t="s">
        <v>27</v>
      </c>
      <c r="D302" s="9" t="s">
        <v>28</v>
      </c>
      <c r="E302" s="9">
        <v>1.05519369988598</v>
      </c>
      <c r="F302" s="9">
        <v>7.51183478062322</v>
      </c>
      <c r="G302" s="9">
        <v>11.5216160143374</v>
      </c>
      <c r="H302" s="9">
        <v>35.0160613535595</v>
      </c>
    </row>
    <row r="303" ht="15.75" customHeight="1">
      <c r="A303" s="9">
        <v>2006.0</v>
      </c>
      <c r="B303" s="9" t="s">
        <v>71</v>
      </c>
      <c r="C303" s="9" t="s">
        <v>29</v>
      </c>
      <c r="D303" s="9" t="s">
        <v>30</v>
      </c>
      <c r="E303" s="9">
        <v>6.72165527388124</v>
      </c>
      <c r="F303" s="9">
        <v>12.893913084832</v>
      </c>
      <c r="G303" s="9" t="s">
        <v>20</v>
      </c>
      <c r="H303" s="9" t="s">
        <v>20</v>
      </c>
    </row>
    <row r="304" ht="15.75" customHeight="1">
      <c r="A304" s="9">
        <v>2006.0</v>
      </c>
      <c r="B304" s="9" t="s">
        <v>71</v>
      </c>
      <c r="C304" s="9" t="s">
        <v>31</v>
      </c>
      <c r="D304" s="9" t="s">
        <v>32</v>
      </c>
      <c r="E304" s="9">
        <v>41.2403264794732</v>
      </c>
      <c r="F304" s="9">
        <v>50.8083333333333</v>
      </c>
      <c r="G304" s="9">
        <v>18.5760112919117</v>
      </c>
      <c r="H304" s="9">
        <v>107.26045266143</v>
      </c>
    </row>
    <row r="305" ht="15.75" customHeight="1">
      <c r="A305" s="9">
        <v>2006.0</v>
      </c>
      <c r="B305" s="9" t="s">
        <v>71</v>
      </c>
      <c r="C305" s="9" t="s">
        <v>33</v>
      </c>
      <c r="D305" s="9" t="s">
        <v>34</v>
      </c>
      <c r="E305" s="9">
        <v>-4.49629725369551</v>
      </c>
      <c r="F305" s="9">
        <v>8.62691666666666</v>
      </c>
      <c r="G305" s="9">
        <v>13.1851853550426</v>
      </c>
      <c r="H305" s="9">
        <v>2.86634464240058</v>
      </c>
    </row>
    <row r="306" ht="15.75" customHeight="1">
      <c r="A306" s="9">
        <v>2007.0</v>
      </c>
      <c r="B306" s="9" t="s">
        <v>72</v>
      </c>
      <c r="C306" s="9" t="s">
        <v>18</v>
      </c>
      <c r="D306" s="9" t="s">
        <v>19</v>
      </c>
      <c r="E306" s="9">
        <v>3.16432728831726</v>
      </c>
      <c r="F306" s="9">
        <v>8.67125848644778</v>
      </c>
      <c r="G306" s="9">
        <v>17.2075935659928</v>
      </c>
      <c r="H306" s="9">
        <v>49.0150891810684</v>
      </c>
    </row>
    <row r="307" ht="15.75" customHeight="1">
      <c r="A307" s="9">
        <v>2007.0</v>
      </c>
      <c r="B307" s="9" t="s">
        <v>72</v>
      </c>
      <c r="C307" s="9" t="s">
        <v>21</v>
      </c>
      <c r="D307" s="9" t="s">
        <v>22</v>
      </c>
      <c r="E307" s="9">
        <v>2.04736035055032</v>
      </c>
      <c r="F307" s="9">
        <v>12.7983333333333</v>
      </c>
      <c r="G307" s="9">
        <v>20.7274536661453</v>
      </c>
      <c r="H307" s="9">
        <v>35.6118565955434</v>
      </c>
    </row>
    <row r="308" ht="15.75" customHeight="1">
      <c r="A308" s="9">
        <v>2007.0</v>
      </c>
      <c r="B308" s="9" t="s">
        <v>72</v>
      </c>
      <c r="C308" s="9" t="s">
        <v>23</v>
      </c>
      <c r="D308" s="9" t="s">
        <v>24</v>
      </c>
      <c r="E308" s="9">
        <v>1.43485845305461</v>
      </c>
      <c r="F308" s="9">
        <v>17.105</v>
      </c>
      <c r="G308" s="9">
        <v>17.3168241748925</v>
      </c>
      <c r="H308" s="9">
        <v>25.54949835276</v>
      </c>
    </row>
    <row r="309" ht="15.75" customHeight="1">
      <c r="A309" s="9">
        <v>2007.0</v>
      </c>
      <c r="B309" s="9" t="s">
        <v>72</v>
      </c>
      <c r="C309" s="9" t="s">
        <v>25</v>
      </c>
      <c r="D309" s="9" t="s">
        <v>26</v>
      </c>
      <c r="E309" s="9">
        <v>21.0511674102817</v>
      </c>
      <c r="F309" s="9">
        <v>22.8556480555556</v>
      </c>
      <c r="G309" s="9">
        <v>5.17165592193582</v>
      </c>
      <c r="H309" s="9">
        <v>16.3302041672949</v>
      </c>
    </row>
    <row r="310" ht="15.75" customHeight="1">
      <c r="A310" s="9">
        <v>2007.0</v>
      </c>
      <c r="B310" s="9" t="s">
        <v>72</v>
      </c>
      <c r="C310" s="9" t="s">
        <v>27</v>
      </c>
      <c r="D310" s="9" t="s">
        <v>28</v>
      </c>
      <c r="E310" s="9">
        <v>1.67481592254073</v>
      </c>
      <c r="F310" s="9">
        <v>7.56083333333333</v>
      </c>
      <c r="G310" s="9">
        <v>12.6643691241454</v>
      </c>
      <c r="H310" s="9">
        <v>39.1118066454577</v>
      </c>
    </row>
    <row r="311" ht="15.75" customHeight="1">
      <c r="A311" s="9">
        <v>2007.0</v>
      </c>
      <c r="B311" s="9" t="s">
        <v>72</v>
      </c>
      <c r="C311" s="9" t="s">
        <v>29</v>
      </c>
      <c r="D311" s="9" t="s">
        <v>30</v>
      </c>
      <c r="E311" s="9">
        <v>9.75151157609874</v>
      </c>
      <c r="F311" s="9">
        <v>15.3818501011015</v>
      </c>
      <c r="G311" s="9" t="s">
        <v>20</v>
      </c>
      <c r="H311" s="9">
        <v>24.8769148005649</v>
      </c>
    </row>
    <row r="312" ht="15.75" customHeight="1">
      <c r="A312" s="9">
        <v>2007.0</v>
      </c>
      <c r="B312" s="9" t="s">
        <v>72</v>
      </c>
      <c r="C312" s="9" t="s">
        <v>31</v>
      </c>
      <c r="D312" s="9" t="s">
        <v>32</v>
      </c>
      <c r="E312" s="9">
        <v>35.0225154651078</v>
      </c>
      <c r="F312" s="9">
        <v>43.7166666666667</v>
      </c>
      <c r="G312" s="9">
        <v>18.6346131218445</v>
      </c>
      <c r="H312" s="9">
        <v>109.44110644457</v>
      </c>
    </row>
    <row r="313" ht="15.75" customHeight="1">
      <c r="A313" s="9">
        <v>2007.0</v>
      </c>
      <c r="B313" s="9" t="s">
        <v>72</v>
      </c>
      <c r="C313" s="9" t="s">
        <v>33</v>
      </c>
      <c r="D313" s="9" t="s">
        <v>34</v>
      </c>
      <c r="E313" s="9">
        <v>-3.38254239370576</v>
      </c>
      <c r="F313" s="9">
        <v>11.0520333333333</v>
      </c>
      <c r="G313" s="9">
        <v>13.1411655068411</v>
      </c>
      <c r="H313" s="9">
        <v>4.938225033886</v>
      </c>
    </row>
    <row r="314" ht="15.75" customHeight="1">
      <c r="A314" s="9">
        <v>2008.0</v>
      </c>
      <c r="B314" s="9" t="s">
        <v>73</v>
      </c>
      <c r="C314" s="9" t="s">
        <v>18</v>
      </c>
      <c r="D314" s="9" t="s">
        <v>19</v>
      </c>
      <c r="E314" s="9">
        <v>13.3223297420224</v>
      </c>
      <c r="F314" s="9">
        <v>13.261771366415</v>
      </c>
      <c r="G314" s="9">
        <v>17.4162015911685</v>
      </c>
      <c r="H314" s="9">
        <v>55.0330131783632</v>
      </c>
    </row>
    <row r="315" ht="15.75" customHeight="1">
      <c r="A315" s="9">
        <v>2008.0</v>
      </c>
      <c r="B315" s="9" t="s">
        <v>73</v>
      </c>
      <c r="C315" s="9" t="s">
        <v>21</v>
      </c>
      <c r="D315" s="9" t="s">
        <v>22</v>
      </c>
      <c r="E315" s="9">
        <v>3.95790447799313</v>
      </c>
      <c r="F315" s="9">
        <v>15.8275</v>
      </c>
      <c r="G315" s="9">
        <v>20.4629632420084</v>
      </c>
      <c r="H315" s="9">
        <v>38.0026460208728</v>
      </c>
    </row>
    <row r="316" ht="15.75" customHeight="1">
      <c r="A316" s="9">
        <v>2008.0</v>
      </c>
      <c r="B316" s="9" t="s">
        <v>73</v>
      </c>
      <c r="C316" s="9" t="s">
        <v>23</v>
      </c>
      <c r="D316" s="9" t="s">
        <v>24</v>
      </c>
      <c r="E316" s="9">
        <v>-5.96439961739873</v>
      </c>
      <c r="F316" s="9">
        <v>22.3708333333333</v>
      </c>
      <c r="G316" s="9">
        <v>17.3488600689712</v>
      </c>
      <c r="H316" s="9">
        <v>26.7133596701365</v>
      </c>
    </row>
    <row r="317" ht="15.75" customHeight="1">
      <c r="A317" s="9">
        <v>2008.0</v>
      </c>
      <c r="B317" s="9" t="s">
        <v>73</v>
      </c>
      <c r="C317" s="9" t="s">
        <v>25</v>
      </c>
      <c r="D317" s="9" t="s">
        <v>26</v>
      </c>
      <c r="E317" s="9">
        <v>22.3238745945879</v>
      </c>
      <c r="F317" s="9">
        <v>23.6734449024808</v>
      </c>
      <c r="G317" s="9">
        <v>6.67007882939063</v>
      </c>
      <c r="H317" s="9">
        <v>20.0353308404269</v>
      </c>
    </row>
    <row r="318" ht="15.75" customHeight="1">
      <c r="A318" s="9">
        <v>2008.0</v>
      </c>
      <c r="B318" s="9" t="s">
        <v>73</v>
      </c>
      <c r="C318" s="9" t="s">
        <v>27</v>
      </c>
      <c r="D318" s="9" t="s">
        <v>28</v>
      </c>
      <c r="E318" s="9">
        <v>2.38598083105847</v>
      </c>
      <c r="F318" s="9">
        <v>8.70576785663225</v>
      </c>
      <c r="G318" s="9">
        <v>13.5589973728513</v>
      </c>
      <c r="H318" s="9">
        <v>41.6433494382888</v>
      </c>
    </row>
    <row r="319" ht="15.75" customHeight="1">
      <c r="A319" s="9">
        <v>2008.0</v>
      </c>
      <c r="B319" s="9" t="s">
        <v>73</v>
      </c>
      <c r="C319" s="9" t="s">
        <v>29</v>
      </c>
      <c r="D319" s="9" t="s">
        <v>30</v>
      </c>
      <c r="E319" s="9">
        <v>8.75632884473013</v>
      </c>
      <c r="F319" s="9">
        <v>17.1756231436697</v>
      </c>
      <c r="G319" s="9">
        <v>13.8091571985344</v>
      </c>
      <c r="H319" s="9">
        <v>26.8091233058768</v>
      </c>
    </row>
    <row r="320" ht="15.75" customHeight="1">
      <c r="A320" s="9">
        <v>2008.0</v>
      </c>
      <c r="B320" s="9" t="s">
        <v>73</v>
      </c>
      <c r="C320" s="9" t="s">
        <v>31</v>
      </c>
      <c r="D320" s="9" t="s">
        <v>32</v>
      </c>
      <c r="E320" s="9">
        <v>35.3667577931037</v>
      </c>
      <c r="F320" s="9">
        <v>47.25</v>
      </c>
      <c r="G320" s="9">
        <v>19.2118118064722</v>
      </c>
      <c r="H320" s="9">
        <v>111.948722960241</v>
      </c>
    </row>
    <row r="321" ht="15.75" customHeight="1">
      <c r="A321" s="9">
        <v>2008.0</v>
      </c>
      <c r="B321" s="9" t="s">
        <v>73</v>
      </c>
      <c r="C321" s="9" t="s">
        <v>33</v>
      </c>
      <c r="D321" s="9" t="s">
        <v>34</v>
      </c>
      <c r="E321" s="9">
        <v>-3.00639086148202</v>
      </c>
      <c r="F321" s="9">
        <v>19.4681583333333</v>
      </c>
      <c r="G321" s="9">
        <v>13.0798453661086</v>
      </c>
      <c r="H321" s="9">
        <v>9.95624969394346</v>
      </c>
    </row>
    <row r="322" ht="15.75" customHeight="1">
      <c r="A322" s="9">
        <v>2009.0</v>
      </c>
      <c r="B322" s="9" t="s">
        <v>74</v>
      </c>
      <c r="C322" s="9" t="s">
        <v>18</v>
      </c>
      <c r="D322" s="9" t="s">
        <v>19</v>
      </c>
      <c r="E322" s="9">
        <v>2.48041240930163</v>
      </c>
      <c r="F322" s="9">
        <v>7.25063476884463</v>
      </c>
      <c r="G322" s="9">
        <v>17.0278769684452</v>
      </c>
      <c r="H322" s="9">
        <v>58.0544660213628</v>
      </c>
    </row>
    <row r="323" ht="15.75" customHeight="1">
      <c r="A323" s="9">
        <v>2009.0</v>
      </c>
      <c r="B323" s="9" t="s">
        <v>74</v>
      </c>
      <c r="C323" s="9" t="s">
        <v>21</v>
      </c>
      <c r="D323" s="9" t="s">
        <v>22</v>
      </c>
      <c r="E323" s="9">
        <v>9.0105426879494</v>
      </c>
      <c r="F323" s="9">
        <v>19.7233333333333</v>
      </c>
      <c r="G323" s="9">
        <v>20.0605954067441</v>
      </c>
      <c r="H323" s="9">
        <v>41.6279512932289</v>
      </c>
    </row>
    <row r="324" ht="15.75" customHeight="1">
      <c r="A324" s="9">
        <v>2009.0</v>
      </c>
      <c r="B324" s="9" t="s">
        <v>74</v>
      </c>
      <c r="C324" s="9" t="s">
        <v>23</v>
      </c>
      <c r="D324" s="9" t="s">
        <v>24</v>
      </c>
      <c r="E324" s="9">
        <v>11.1856446074341</v>
      </c>
      <c r="F324" s="9">
        <v>19.8933333333333</v>
      </c>
      <c r="G324" s="9">
        <v>18.3789082207775</v>
      </c>
      <c r="H324" s="9">
        <v>26.9277032210738</v>
      </c>
    </row>
    <row r="325" ht="15.75" customHeight="1">
      <c r="A325" s="9">
        <v>2009.0</v>
      </c>
      <c r="B325" s="9" t="s">
        <v>74</v>
      </c>
      <c r="C325" s="9" t="s">
        <v>25</v>
      </c>
      <c r="D325" s="9" t="s">
        <v>26</v>
      </c>
      <c r="E325" s="9">
        <v>18.5944908019559</v>
      </c>
      <c r="F325" s="9">
        <v>21.0419233333333</v>
      </c>
      <c r="G325" s="9">
        <v>6.77100007869</v>
      </c>
      <c r="H325" s="9">
        <v>23.6366759503722</v>
      </c>
    </row>
    <row r="326" ht="15.75" customHeight="1">
      <c r="A326" s="9">
        <v>2009.0</v>
      </c>
      <c r="B326" s="9" t="s">
        <v>74</v>
      </c>
      <c r="C326" s="9" t="s">
        <v>27</v>
      </c>
      <c r="D326" s="9" t="s">
        <v>28</v>
      </c>
      <c r="E326" s="9">
        <v>3.00776725957102</v>
      </c>
      <c r="F326" s="9">
        <v>7.07416666666667</v>
      </c>
      <c r="G326" s="9">
        <v>14.1698372427005</v>
      </c>
      <c r="H326" s="9">
        <v>43.1218752714971</v>
      </c>
    </row>
    <row r="327" ht="15.75" customHeight="1">
      <c r="A327" s="9">
        <v>2009.0</v>
      </c>
      <c r="B327" s="9" t="s">
        <v>74</v>
      </c>
      <c r="C327" s="9" t="s">
        <v>29</v>
      </c>
      <c r="D327" s="9" t="s">
        <v>30</v>
      </c>
      <c r="E327" s="9">
        <v>8.40668377150184</v>
      </c>
      <c r="F327" s="9">
        <v>13.0080746033842</v>
      </c>
      <c r="G327" s="9">
        <v>13.7662232496385</v>
      </c>
      <c r="H327" s="9">
        <v>28.2719417326648</v>
      </c>
    </row>
    <row r="328" ht="15.75" customHeight="1">
      <c r="A328" s="9">
        <v>2009.0</v>
      </c>
      <c r="B328" s="9" t="s">
        <v>74</v>
      </c>
      <c r="C328" s="9" t="s">
        <v>31</v>
      </c>
      <c r="D328" s="9" t="s">
        <v>32</v>
      </c>
      <c r="E328" s="9">
        <v>34.7920096447121</v>
      </c>
      <c r="F328" s="9">
        <v>44.65</v>
      </c>
      <c r="G328" s="9">
        <v>19.2072573423575</v>
      </c>
      <c r="H328" s="9">
        <v>114.504377875911</v>
      </c>
    </row>
    <row r="329" ht="15.75" customHeight="1">
      <c r="A329" s="9">
        <v>2009.0</v>
      </c>
      <c r="B329" s="9" t="s">
        <v>74</v>
      </c>
      <c r="C329" s="9" t="s">
        <v>33</v>
      </c>
      <c r="D329" s="9" t="s">
        <v>34</v>
      </c>
      <c r="E329" s="9">
        <v>0.240385057782125</v>
      </c>
      <c r="F329" s="9">
        <v>15.655</v>
      </c>
      <c r="G329" s="9">
        <v>12.9510459815246</v>
      </c>
      <c r="H329" s="9">
        <v>13.8195711182789</v>
      </c>
    </row>
    <row r="330" ht="15.75" customHeight="1">
      <c r="A330" s="9">
        <v>2010.0</v>
      </c>
      <c r="B330" s="9" t="s">
        <v>75</v>
      </c>
      <c r="C330" s="9" t="s">
        <v>18</v>
      </c>
      <c r="D330" s="9" t="s">
        <v>19</v>
      </c>
      <c r="E330" s="9">
        <v>-3.86139718387224</v>
      </c>
      <c r="F330" s="9">
        <v>4.75482680518703</v>
      </c>
      <c r="G330" s="9">
        <v>17.445961173061</v>
      </c>
      <c r="H330" s="9">
        <v>61.9830509614819</v>
      </c>
    </row>
    <row r="331" ht="15.75" customHeight="1">
      <c r="A331" s="9">
        <v>2010.0</v>
      </c>
      <c r="B331" s="9" t="s">
        <v>75</v>
      </c>
      <c r="C331" s="9" t="s">
        <v>21</v>
      </c>
      <c r="D331" s="9" t="s">
        <v>22</v>
      </c>
      <c r="E331" s="9">
        <v>9.87138964405856</v>
      </c>
      <c r="F331" s="9">
        <v>17.0908333333333</v>
      </c>
      <c r="G331" s="9">
        <v>20.1314832065774</v>
      </c>
      <c r="H331" s="9">
        <v>43.4202781678554</v>
      </c>
    </row>
    <row r="332" ht="15.75" customHeight="1">
      <c r="A332" s="9">
        <v>2010.0</v>
      </c>
      <c r="B332" s="9" t="s">
        <v>75</v>
      </c>
      <c r="C332" s="9" t="s">
        <v>23</v>
      </c>
      <c r="D332" s="9" t="s">
        <v>24</v>
      </c>
      <c r="E332" s="9">
        <v>-18.9085587466056</v>
      </c>
      <c r="F332" s="9">
        <v>18.3475</v>
      </c>
      <c r="G332" s="9">
        <v>17.1833523523882</v>
      </c>
      <c r="H332" s="9">
        <v>37.6670460669788</v>
      </c>
    </row>
    <row r="333" ht="15.75" customHeight="1">
      <c r="A333" s="9">
        <v>2010.0</v>
      </c>
      <c r="B333" s="9" t="s">
        <v>75</v>
      </c>
      <c r="C333" s="9" t="s">
        <v>25</v>
      </c>
      <c r="D333" s="9" t="s">
        <v>26</v>
      </c>
      <c r="E333" s="9">
        <v>12.5494733748355</v>
      </c>
      <c r="F333" s="9">
        <v>18.9768683333333</v>
      </c>
      <c r="G333" s="9">
        <v>6.86673812040894</v>
      </c>
      <c r="H333" s="9">
        <v>26.8573343956619</v>
      </c>
    </row>
    <row r="334" ht="15.75" customHeight="1">
      <c r="A334" s="9">
        <v>2010.0</v>
      </c>
      <c r="B334" s="9" t="s">
        <v>75</v>
      </c>
      <c r="C334" s="9" t="s">
        <v>27</v>
      </c>
      <c r="D334" s="9" t="s">
        <v>28</v>
      </c>
      <c r="E334" s="9">
        <v>0.709277589225056</v>
      </c>
      <c r="F334" s="9">
        <v>5.28666666666667</v>
      </c>
      <c r="G334" s="9">
        <v>14.5942043341928</v>
      </c>
      <c r="H334" s="9">
        <v>45.3582726714765</v>
      </c>
    </row>
    <row r="335" ht="15.75" customHeight="1">
      <c r="A335" s="9">
        <v>2010.0</v>
      </c>
      <c r="B335" s="9" t="s">
        <v>75</v>
      </c>
      <c r="C335" s="9" t="s">
        <v>29</v>
      </c>
      <c r="D335" s="9" t="s">
        <v>30</v>
      </c>
      <c r="E335" s="9">
        <v>5.43653445374657</v>
      </c>
      <c r="F335" s="9">
        <v>9.38148993683401</v>
      </c>
      <c r="G335" s="9">
        <v>13.629717145367</v>
      </c>
      <c r="H335" s="9">
        <v>34.5354261192726</v>
      </c>
    </row>
    <row r="336" ht="15.75" customHeight="1">
      <c r="A336" s="9">
        <v>2010.0</v>
      </c>
      <c r="B336" s="9" t="s">
        <v>75</v>
      </c>
      <c r="C336" s="9" t="s">
        <v>31</v>
      </c>
      <c r="D336" s="9" t="s">
        <v>32</v>
      </c>
      <c r="E336" s="9">
        <v>29.1158055318831</v>
      </c>
      <c r="F336" s="9">
        <v>39.9916666666667</v>
      </c>
      <c r="G336" s="9">
        <v>18.6885803765715</v>
      </c>
      <c r="H336" s="9">
        <v>118.18207004481</v>
      </c>
    </row>
    <row r="337" ht="15.75" customHeight="1">
      <c r="A337" s="9">
        <v>2010.0</v>
      </c>
      <c r="B337" s="9" t="s">
        <v>75</v>
      </c>
      <c r="C337" s="9" t="s">
        <v>33</v>
      </c>
      <c r="D337" s="9" t="s">
        <v>34</v>
      </c>
      <c r="E337" s="9">
        <v>-8.56602872006595</v>
      </c>
      <c r="F337" s="9">
        <v>10.5575</v>
      </c>
      <c r="G337" s="9">
        <v>13.014744299633</v>
      </c>
      <c r="H337" s="9">
        <v>19.2459458906135</v>
      </c>
    </row>
    <row r="338" ht="15.75" customHeight="1">
      <c r="A338" s="9">
        <v>2011.0</v>
      </c>
      <c r="B338" s="9" t="s">
        <v>76</v>
      </c>
      <c r="C338" s="9" t="s">
        <v>18</v>
      </c>
      <c r="D338" s="9" t="s">
        <v>19</v>
      </c>
      <c r="E338" s="9">
        <v>5.73860806980181</v>
      </c>
      <c r="F338" s="9">
        <v>9.03015252269429</v>
      </c>
      <c r="G338" s="9">
        <v>17.3490114342505</v>
      </c>
      <c r="H338" s="9">
        <v>64.9768173089477</v>
      </c>
    </row>
    <row r="339" ht="15.75" customHeight="1">
      <c r="A339" s="9">
        <v>2011.0</v>
      </c>
      <c r="B339" s="9" t="s">
        <v>76</v>
      </c>
      <c r="C339" s="9" t="s">
        <v>21</v>
      </c>
      <c r="D339" s="9" t="s">
        <v>22</v>
      </c>
      <c r="E339" s="9">
        <v>11.0928932110994</v>
      </c>
      <c r="F339" s="9">
        <v>16.1458333333333</v>
      </c>
      <c r="G339" s="9">
        <v>22.9637852285665</v>
      </c>
      <c r="H339" s="9">
        <v>51.9886438817732</v>
      </c>
    </row>
    <row r="340" ht="15.75" customHeight="1">
      <c r="A340" s="9">
        <v>2011.0</v>
      </c>
      <c r="B340" s="9" t="s">
        <v>76</v>
      </c>
      <c r="C340" s="9" t="s">
        <v>23</v>
      </c>
      <c r="D340" s="9" t="s">
        <v>24</v>
      </c>
      <c r="E340" s="9">
        <v>-8.58311384652384</v>
      </c>
      <c r="F340" s="9">
        <v>17.15</v>
      </c>
      <c r="G340" s="9">
        <v>16.7015934993724</v>
      </c>
      <c r="H340" s="9">
        <v>41.0158050550381</v>
      </c>
    </row>
    <row r="341" ht="15.75" customHeight="1">
      <c r="A341" s="9">
        <v>2011.0</v>
      </c>
      <c r="B341" s="9" t="s">
        <v>76</v>
      </c>
      <c r="C341" s="9" t="s">
        <v>25</v>
      </c>
      <c r="D341" s="9" t="s">
        <v>26</v>
      </c>
      <c r="E341" s="9">
        <v>11.1780878633624</v>
      </c>
      <c r="F341" s="9">
        <v>18.677925</v>
      </c>
      <c r="G341" s="9">
        <v>7.12440383662625</v>
      </c>
      <c r="H341" s="9">
        <v>31.4340250359253</v>
      </c>
    </row>
    <row r="342" ht="15.75" customHeight="1">
      <c r="A342" s="9">
        <v>2011.0</v>
      </c>
      <c r="B342" s="9" t="s">
        <v>76</v>
      </c>
      <c r="C342" s="9" t="s">
        <v>27</v>
      </c>
      <c r="D342" s="9" t="s">
        <v>28</v>
      </c>
      <c r="E342" s="9">
        <v>-0.875864225400526</v>
      </c>
      <c r="F342" s="9">
        <v>4.91583333333333</v>
      </c>
      <c r="G342" s="9">
        <v>14.615500099177</v>
      </c>
      <c r="H342" s="9">
        <v>45.0007738768521</v>
      </c>
    </row>
    <row r="343" ht="15.75" customHeight="1">
      <c r="A343" s="9">
        <v>2011.0</v>
      </c>
      <c r="B343" s="9" t="s">
        <v>76</v>
      </c>
      <c r="C343" s="9" t="s">
        <v>29</v>
      </c>
      <c r="D343" s="9" t="s">
        <v>30</v>
      </c>
      <c r="E343" s="9">
        <v>4.93347075043942</v>
      </c>
      <c r="F343" s="9">
        <v>11.2199184470583</v>
      </c>
      <c r="G343" s="9">
        <v>14.6148555454257</v>
      </c>
      <c r="H343" s="9">
        <v>32.1887463661288</v>
      </c>
    </row>
    <row r="344" ht="15.75" customHeight="1">
      <c r="A344" s="9">
        <v>2011.0</v>
      </c>
      <c r="B344" s="9" t="s">
        <v>76</v>
      </c>
      <c r="C344" s="9" t="s">
        <v>31</v>
      </c>
      <c r="D344" s="9" t="s">
        <v>32</v>
      </c>
      <c r="E344" s="9">
        <v>32.8334595068102</v>
      </c>
      <c r="F344" s="9">
        <v>43.8833333333333</v>
      </c>
      <c r="G344" s="9">
        <v>19.208183905188</v>
      </c>
      <c r="H344" s="9">
        <v>116.435802471641</v>
      </c>
    </row>
    <row r="345" ht="15.75" customHeight="1">
      <c r="A345" s="9">
        <v>2011.0</v>
      </c>
      <c r="B345" s="9" t="s">
        <v>76</v>
      </c>
      <c r="C345" s="9" t="s">
        <v>33</v>
      </c>
      <c r="D345" s="9" t="s">
        <v>34</v>
      </c>
      <c r="E345" s="9">
        <v>-7.77340523607893</v>
      </c>
      <c r="F345" s="9">
        <v>14.0875</v>
      </c>
      <c r="G345" s="9">
        <v>13.1224486574003</v>
      </c>
      <c r="H345" s="9">
        <v>27.0049098768623</v>
      </c>
    </row>
    <row r="346" ht="15.75" customHeight="1">
      <c r="A346" s="9">
        <v>2012.0</v>
      </c>
      <c r="B346" s="9" t="s">
        <v>77</v>
      </c>
      <c r="C346" s="9" t="s">
        <v>18</v>
      </c>
      <c r="D346" s="9" t="s">
        <v>19</v>
      </c>
      <c r="E346" s="9">
        <v>8.82733839711607</v>
      </c>
      <c r="F346" s="9">
        <v>10.0572624433615</v>
      </c>
      <c r="G346" s="9">
        <v>17.2688054167907</v>
      </c>
      <c r="H346" s="9">
        <v>67.8847763575798</v>
      </c>
    </row>
    <row r="347" ht="15.75" customHeight="1">
      <c r="A347" s="9">
        <v>2012.0</v>
      </c>
      <c r="B347" s="9" t="s">
        <v>77</v>
      </c>
      <c r="C347" s="9" t="s">
        <v>21</v>
      </c>
      <c r="D347" s="9" t="s">
        <v>22</v>
      </c>
      <c r="E347" s="9">
        <v>13.2782435560878</v>
      </c>
      <c r="F347" s="9">
        <v>18.2125</v>
      </c>
      <c r="G347" s="9">
        <v>22.8850663904438</v>
      </c>
      <c r="H347" s="9">
        <v>53.9014567364666</v>
      </c>
    </row>
    <row r="348" ht="15.75" customHeight="1">
      <c r="A348" s="9">
        <v>2012.0</v>
      </c>
      <c r="B348" s="9" t="s">
        <v>77</v>
      </c>
      <c r="C348" s="9" t="s">
        <v>23</v>
      </c>
      <c r="D348" s="9" t="s">
        <v>24</v>
      </c>
      <c r="E348" s="9">
        <v>2.03452703069445</v>
      </c>
      <c r="F348" s="9">
        <v>16.38</v>
      </c>
      <c r="G348" s="9">
        <v>16.7987618746248</v>
      </c>
      <c r="H348" s="9">
        <v>41.6146856663809</v>
      </c>
    </row>
    <row r="349" ht="15.75" customHeight="1">
      <c r="A349" s="9">
        <v>2012.0</v>
      </c>
      <c r="B349" s="9" t="s">
        <v>77</v>
      </c>
      <c r="C349" s="9" t="s">
        <v>25</v>
      </c>
      <c r="D349" s="9" t="s">
        <v>26</v>
      </c>
      <c r="E349" s="9">
        <v>17.8200224863401</v>
      </c>
      <c r="F349" s="9">
        <v>19.2369083333333</v>
      </c>
      <c r="G349" s="9">
        <v>7.75389821171147</v>
      </c>
      <c r="H349" s="9">
        <v>38.8027695916548</v>
      </c>
    </row>
    <row r="350" ht="15.75" customHeight="1">
      <c r="A350" s="9">
        <v>2012.0</v>
      </c>
      <c r="B350" s="9" t="s">
        <v>77</v>
      </c>
      <c r="C350" s="9" t="s">
        <v>27</v>
      </c>
      <c r="D350" s="9" t="s">
        <v>28</v>
      </c>
      <c r="E350" s="9">
        <v>0.638928018236333</v>
      </c>
      <c r="F350" s="9">
        <v>4.73083333333333</v>
      </c>
      <c r="G350" s="9">
        <v>15.5047153315572</v>
      </c>
      <c r="H350" s="9">
        <v>48.8544125564252</v>
      </c>
    </row>
    <row r="351" ht="15.75" customHeight="1">
      <c r="A351" s="9">
        <v>2012.0</v>
      </c>
      <c r="B351" s="9" t="s">
        <v>77</v>
      </c>
      <c r="C351" s="9" t="s">
        <v>29</v>
      </c>
      <c r="D351" s="9" t="s">
        <v>30</v>
      </c>
      <c r="E351" s="9">
        <v>8.5880009668688</v>
      </c>
      <c r="F351" s="9">
        <v>12.5850402049247</v>
      </c>
      <c r="G351" s="9">
        <v>14.9283368466628</v>
      </c>
      <c r="H351" s="9">
        <v>35.772664353925</v>
      </c>
    </row>
    <row r="352" ht="15.75" customHeight="1">
      <c r="A352" s="9">
        <v>2012.0</v>
      </c>
      <c r="B352" s="9" t="s">
        <v>77</v>
      </c>
      <c r="C352" s="9" t="s">
        <v>31</v>
      </c>
      <c r="D352" s="9" t="s">
        <v>32</v>
      </c>
      <c r="E352" s="9">
        <v>26.5820905307869</v>
      </c>
      <c r="F352" s="9">
        <v>36.6366666666667</v>
      </c>
      <c r="G352" s="9">
        <v>20.4304825331772</v>
      </c>
      <c r="H352" s="9">
        <v>115.499492588061</v>
      </c>
    </row>
    <row r="353" ht="15.75" customHeight="1">
      <c r="A353" s="9">
        <v>2012.0</v>
      </c>
      <c r="B353" s="9" t="s">
        <v>77</v>
      </c>
      <c r="C353" s="9" t="s">
        <v>33</v>
      </c>
      <c r="D353" s="9" t="s">
        <v>34</v>
      </c>
      <c r="E353" s="9">
        <v>-6.74819555440486</v>
      </c>
      <c r="F353" s="9">
        <v>14.0608333333333</v>
      </c>
      <c r="G353" s="9">
        <v>13.2093208934562</v>
      </c>
      <c r="H353" s="9">
        <v>34.4897525546176</v>
      </c>
    </row>
    <row r="354" ht="15.75" customHeight="1">
      <c r="A354" s="9">
        <v>2013.0</v>
      </c>
      <c r="B354" s="9" t="s">
        <v>78</v>
      </c>
      <c r="C354" s="9" t="s">
        <v>18</v>
      </c>
      <c r="D354" s="9" t="s">
        <v>19</v>
      </c>
      <c r="E354" s="9">
        <v>7.14401959015339</v>
      </c>
      <c r="F354" s="9">
        <v>9.26187678192101</v>
      </c>
      <c r="G354" s="9">
        <v>17.0982997189938</v>
      </c>
      <c r="H354" s="9">
        <v>64.1620941997496</v>
      </c>
    </row>
    <row r="355" ht="15.75" customHeight="1">
      <c r="A355" s="9">
        <v>2013.0</v>
      </c>
      <c r="B355" s="9" t="s">
        <v>78</v>
      </c>
      <c r="C355" s="9" t="s">
        <v>21</v>
      </c>
      <c r="D355" s="9" t="s">
        <v>22</v>
      </c>
      <c r="E355" s="9">
        <v>10.7439097917927</v>
      </c>
      <c r="F355" s="9">
        <v>15.1883333333333</v>
      </c>
      <c r="G355" s="9">
        <v>22.3932267075453</v>
      </c>
      <c r="H355" s="9">
        <v>71.5979515686099</v>
      </c>
    </row>
    <row r="356" ht="15.75" customHeight="1">
      <c r="A356" s="9">
        <v>2013.0</v>
      </c>
      <c r="B356" s="9" t="s">
        <v>78</v>
      </c>
      <c r="C356" s="9" t="s">
        <v>23</v>
      </c>
      <c r="D356" s="9" t="s">
        <v>24</v>
      </c>
      <c r="E356" s="9">
        <v>-14.4703229568526</v>
      </c>
      <c r="F356" s="9">
        <v>15.895</v>
      </c>
      <c r="G356" s="9">
        <v>16.6913632132361</v>
      </c>
      <c r="H356" s="9">
        <v>43.5235518702063</v>
      </c>
    </row>
    <row r="357" ht="15.75" customHeight="1">
      <c r="A357" s="9">
        <v>2013.0</v>
      </c>
      <c r="B357" s="9" t="s">
        <v>78</v>
      </c>
      <c r="C357" s="9" t="s">
        <v>25</v>
      </c>
      <c r="D357" s="9" t="s">
        <v>26</v>
      </c>
      <c r="E357" s="9">
        <v>16.903308069059</v>
      </c>
      <c r="F357" s="9">
        <v>18.13925</v>
      </c>
      <c r="G357" s="9">
        <v>7.92293425682454</v>
      </c>
      <c r="H357" s="9">
        <v>41.7643773798725</v>
      </c>
    </row>
    <row r="358" ht="15.75" customHeight="1">
      <c r="A358" s="9">
        <v>2013.0</v>
      </c>
      <c r="B358" s="9" t="s">
        <v>78</v>
      </c>
      <c r="C358" s="9" t="s">
        <v>27</v>
      </c>
      <c r="D358" s="9" t="s">
        <v>28</v>
      </c>
      <c r="E358" s="9">
        <v>2.68092491140879</v>
      </c>
      <c r="F358" s="9">
        <v>4.25166666666667</v>
      </c>
      <c r="G358" s="9">
        <v>15.4423268397499</v>
      </c>
      <c r="H358" s="9">
        <v>48.7264046104664</v>
      </c>
    </row>
    <row r="359" ht="15.75" customHeight="1">
      <c r="A359" s="9">
        <v>2013.0</v>
      </c>
      <c r="B359" s="9" t="s">
        <v>78</v>
      </c>
      <c r="C359" s="9" t="s">
        <v>29</v>
      </c>
      <c r="D359" s="9" t="s">
        <v>30</v>
      </c>
      <c r="E359" s="9">
        <v>8.28989963785217</v>
      </c>
      <c r="F359" s="9">
        <v>10.9855861710036</v>
      </c>
      <c r="G359" s="9">
        <v>15.5683374930733</v>
      </c>
      <c r="H359" s="9">
        <v>39.2768883378365</v>
      </c>
    </row>
    <row r="360" ht="15.75" customHeight="1">
      <c r="A360" s="9">
        <v>2013.0</v>
      </c>
      <c r="B360" s="9" t="s">
        <v>78</v>
      </c>
      <c r="C360" s="9" t="s">
        <v>31</v>
      </c>
      <c r="D360" s="9" t="s">
        <v>32</v>
      </c>
      <c r="E360" s="9">
        <v>18.4988666423251</v>
      </c>
      <c r="F360" s="9">
        <v>27.3916666666667</v>
      </c>
      <c r="G360" s="9">
        <v>20.5562890956929</v>
      </c>
      <c r="H360" s="9">
        <v>118.58617972788</v>
      </c>
    </row>
    <row r="361" ht="15.75" customHeight="1">
      <c r="A361" s="9">
        <v>2013.0</v>
      </c>
      <c r="B361" s="9" t="s">
        <v>78</v>
      </c>
      <c r="C361" s="9" t="s">
        <v>33</v>
      </c>
      <c r="D361" s="9" t="s">
        <v>34</v>
      </c>
      <c r="E361" s="9">
        <v>-5.48583918237899</v>
      </c>
      <c r="F361" s="9">
        <v>17.1491666666667</v>
      </c>
      <c r="G361" s="9">
        <v>13.2378929153016</v>
      </c>
      <c r="H361" s="9">
        <v>43.31245270847</v>
      </c>
    </row>
    <row r="362" ht="15.75" customHeight="1">
      <c r="A362" s="9">
        <v>2014.0</v>
      </c>
      <c r="B362" s="9" t="s">
        <v>79</v>
      </c>
      <c r="C362" s="9" t="s">
        <v>18</v>
      </c>
      <c r="D362" s="9" t="s">
        <v>19</v>
      </c>
      <c r="E362" s="9">
        <v>2.06947856377</v>
      </c>
      <c r="F362" s="9">
        <v>8.09805824839012</v>
      </c>
      <c r="G362" s="9">
        <v>16.8703880853223</v>
      </c>
      <c r="H362" s="9">
        <v>56.8509946353879</v>
      </c>
    </row>
    <row r="363" ht="15.75" customHeight="1">
      <c r="A363" s="9">
        <v>2014.0</v>
      </c>
      <c r="B363" s="9" t="s">
        <v>79</v>
      </c>
      <c r="C363" s="9" t="s">
        <v>21</v>
      </c>
      <c r="D363" s="9" t="s">
        <v>22</v>
      </c>
      <c r="E363" s="9">
        <v>8.60653526001455</v>
      </c>
      <c r="F363" s="9">
        <v>14.9030555555556</v>
      </c>
      <c r="G363" s="9">
        <v>22.147713106995</v>
      </c>
      <c r="H363" s="9">
        <v>78.9872155630712</v>
      </c>
    </row>
    <row r="364" ht="15.75" customHeight="1">
      <c r="A364" s="9">
        <v>2014.0</v>
      </c>
      <c r="B364" s="9" t="s">
        <v>79</v>
      </c>
      <c r="C364" s="9" t="s">
        <v>23</v>
      </c>
      <c r="D364" s="9" t="s">
        <v>24</v>
      </c>
      <c r="E364" s="9">
        <v>-16.5399760583746</v>
      </c>
      <c r="F364" s="9">
        <v>17.2116666666667</v>
      </c>
      <c r="G364" s="9">
        <v>16.5250759154799</v>
      </c>
      <c r="H364" s="9">
        <v>43.9789052310101</v>
      </c>
    </row>
    <row r="365" ht="15.75" customHeight="1">
      <c r="A365" s="9">
        <v>2014.0</v>
      </c>
      <c r="B365" s="9" t="s">
        <v>79</v>
      </c>
      <c r="C365" s="9" t="s">
        <v>25</v>
      </c>
      <c r="D365" s="9" t="s">
        <v>26</v>
      </c>
      <c r="E365" s="9">
        <v>12.885230719698</v>
      </c>
      <c r="F365" s="9">
        <v>15.7433166666667</v>
      </c>
      <c r="G365" s="9">
        <v>8.24082608890995</v>
      </c>
      <c r="H365" s="9">
        <v>56.5706568012426</v>
      </c>
    </row>
    <row r="366" ht="15.75" customHeight="1">
      <c r="A366" s="9">
        <v>2014.0</v>
      </c>
      <c r="B366" s="9" t="s">
        <v>79</v>
      </c>
      <c r="C366" s="9" t="s">
        <v>27</v>
      </c>
      <c r="D366" s="9" t="s">
        <v>28</v>
      </c>
      <c r="E366" s="9">
        <v>-0.834751369448583</v>
      </c>
      <c r="F366" s="9">
        <v>3.55166666666667</v>
      </c>
      <c r="G366" s="9">
        <v>15.3367684128603</v>
      </c>
      <c r="H366" s="9">
        <v>50.3943799735558</v>
      </c>
    </row>
    <row r="367" ht="15.75" customHeight="1">
      <c r="A367" s="9">
        <v>2014.0</v>
      </c>
      <c r="B367" s="9" t="s">
        <v>79</v>
      </c>
      <c r="C367" s="9" t="s">
        <v>29</v>
      </c>
      <c r="D367" s="9" t="s">
        <v>30</v>
      </c>
      <c r="E367" s="9">
        <v>8.6099175676808</v>
      </c>
      <c r="F367" s="9">
        <v>10.8673350376127</v>
      </c>
      <c r="G367" s="9">
        <v>15.5766688362034</v>
      </c>
      <c r="H367" s="9">
        <v>40.7837849506985</v>
      </c>
    </row>
    <row r="368" ht="15.75" customHeight="1">
      <c r="A368" s="9">
        <v>2014.0</v>
      </c>
      <c r="B368" s="9" t="s">
        <v>79</v>
      </c>
      <c r="C368" s="9" t="s">
        <v>31</v>
      </c>
      <c r="D368" s="9" t="s">
        <v>32</v>
      </c>
      <c r="E368" s="9">
        <v>22.4036283024317</v>
      </c>
      <c r="F368" s="9">
        <v>32.0083333333333</v>
      </c>
      <c r="G368" s="9">
        <v>21.2619243729784</v>
      </c>
      <c r="H368" s="9">
        <v>118.083674171159</v>
      </c>
    </row>
    <row r="369" ht="15.75" customHeight="1">
      <c r="A369" s="9">
        <v>2014.0</v>
      </c>
      <c r="B369" s="9" t="s">
        <v>79</v>
      </c>
      <c r="C369" s="9" t="s">
        <v>33</v>
      </c>
      <c r="D369" s="9" t="s">
        <v>34</v>
      </c>
      <c r="E369" s="9">
        <v>-11.6006987702161</v>
      </c>
      <c r="F369" s="9">
        <v>24.0091666666667</v>
      </c>
      <c r="G369" s="9">
        <v>13.2229615786006</v>
      </c>
      <c r="H369" s="9">
        <v>45.6556339595414</v>
      </c>
    </row>
    <row r="370" ht="15.75" customHeight="1">
      <c r="A370" s="9">
        <v>2015.0</v>
      </c>
      <c r="B370" s="9" t="s">
        <v>80</v>
      </c>
      <c r="C370" s="9" t="s">
        <v>18</v>
      </c>
      <c r="D370" s="9" t="s">
        <v>19</v>
      </c>
      <c r="E370" s="9">
        <v>0.534893124909244</v>
      </c>
      <c r="F370" s="9">
        <v>5.51492732291402</v>
      </c>
      <c r="G370" s="9">
        <v>16.1407711450253</v>
      </c>
      <c r="H370" s="9">
        <v>56.0709018522308</v>
      </c>
    </row>
    <row r="371" ht="15.75" customHeight="1">
      <c r="A371" s="9">
        <v>2015.0</v>
      </c>
      <c r="B371" s="9" t="s">
        <v>80</v>
      </c>
      <c r="C371" s="9" t="s">
        <v>21</v>
      </c>
      <c r="D371" s="9" t="s">
        <v>22</v>
      </c>
      <c r="E371" s="9">
        <v>10.0758618831796</v>
      </c>
      <c r="F371" s="9">
        <v>14.2333333333334</v>
      </c>
      <c r="G371" s="9">
        <v>22.1436015213769</v>
      </c>
      <c r="H371" s="9">
        <v>60.7223221575408</v>
      </c>
    </row>
    <row r="372" ht="15.75" customHeight="1">
      <c r="A372" s="9">
        <v>2015.0</v>
      </c>
      <c r="B372" s="9" t="s">
        <v>80</v>
      </c>
      <c r="C372" s="9" t="s">
        <v>23</v>
      </c>
      <c r="D372" s="9" t="s">
        <v>24</v>
      </c>
      <c r="E372" s="9" t="s">
        <v>20</v>
      </c>
      <c r="F372" s="9">
        <v>19.395</v>
      </c>
      <c r="G372" s="9">
        <v>15.9218080987649</v>
      </c>
      <c r="H372" s="9">
        <v>46.6166582431273</v>
      </c>
    </row>
    <row r="373" ht="15.75" customHeight="1">
      <c r="A373" s="9">
        <v>2015.0</v>
      </c>
      <c r="B373" s="9" t="s">
        <v>80</v>
      </c>
      <c r="C373" s="9" t="s">
        <v>25</v>
      </c>
      <c r="D373" s="9" t="s">
        <v>26</v>
      </c>
      <c r="E373" s="9">
        <v>13.2048351111349</v>
      </c>
      <c r="F373" s="9">
        <v>16.1058277777778</v>
      </c>
      <c r="G373" s="9">
        <v>8.37022597288857</v>
      </c>
      <c r="H373" s="9">
        <v>122.781520307038</v>
      </c>
    </row>
    <row r="374" ht="15.75" customHeight="1">
      <c r="A374" s="9">
        <v>2015.0</v>
      </c>
      <c r="B374" s="9" t="s">
        <v>80</v>
      </c>
      <c r="C374" s="9" t="s">
        <v>27</v>
      </c>
      <c r="D374" s="9" t="s">
        <v>28</v>
      </c>
      <c r="E374" s="9">
        <v>0.617884102530153</v>
      </c>
      <c r="F374" s="9">
        <v>3.4225</v>
      </c>
      <c r="G374" s="9">
        <v>14.5676303000419</v>
      </c>
      <c r="H374" s="9">
        <v>52.7806460766102</v>
      </c>
    </row>
    <row r="375" ht="15.75" customHeight="1">
      <c r="A375" s="9">
        <v>2015.0</v>
      </c>
      <c r="B375" s="9" t="s">
        <v>80</v>
      </c>
      <c r="C375" s="9" t="s">
        <v>29</v>
      </c>
      <c r="D375" s="9" t="s">
        <v>30</v>
      </c>
      <c r="E375" s="9">
        <v>8.78552078482183</v>
      </c>
      <c r="F375" s="9">
        <v>11.4499872575296</v>
      </c>
      <c r="G375" s="9">
        <v>16.1453354794484</v>
      </c>
      <c r="H375" s="9">
        <v>41.1818619037677</v>
      </c>
    </row>
    <row r="376" ht="15.75" customHeight="1">
      <c r="A376" s="9">
        <v>2015.0</v>
      </c>
      <c r="B376" s="9" t="s">
        <v>80</v>
      </c>
      <c r="C376" s="9" t="s">
        <v>31</v>
      </c>
      <c r="D376" s="9" t="s">
        <v>32</v>
      </c>
      <c r="E376" s="9">
        <v>33.8323671246808</v>
      </c>
      <c r="F376" s="9">
        <v>43.9583333333333</v>
      </c>
      <c r="G376" s="9">
        <v>20.8760661975723</v>
      </c>
      <c r="H376" s="9">
        <v>115.105215133804</v>
      </c>
    </row>
    <row r="377" ht="15.75" customHeight="1">
      <c r="A377" s="9">
        <v>2015.0</v>
      </c>
      <c r="B377" s="9" t="s">
        <v>80</v>
      </c>
      <c r="C377" s="9" t="s">
        <v>33</v>
      </c>
      <c r="D377" s="9" t="s">
        <v>34</v>
      </c>
      <c r="E377" s="9">
        <v>-1.31470878459507</v>
      </c>
      <c r="F377" s="9">
        <v>24.9158333333333</v>
      </c>
      <c r="G377" s="9">
        <v>13.2560706186246</v>
      </c>
      <c r="H377" s="9">
        <v>47.504277384068</v>
      </c>
    </row>
    <row r="378" ht="15.75" customHeight="1">
      <c r="A378" s="9">
        <v>2016.0</v>
      </c>
      <c r="B378" s="9" t="s">
        <v>81</v>
      </c>
      <c r="C378" s="9" t="s">
        <v>18</v>
      </c>
      <c r="D378" s="9" t="s">
        <v>19</v>
      </c>
      <c r="E378" s="9">
        <v>1.07079513600423</v>
      </c>
      <c r="F378" s="9">
        <v>5.58839657725206</v>
      </c>
      <c r="G378" s="9">
        <v>15.7680328124398</v>
      </c>
      <c r="H378" s="9">
        <v>53.4011632950889</v>
      </c>
    </row>
    <row r="379" ht="15.75" customHeight="1">
      <c r="A379" s="9">
        <v>2016.0</v>
      </c>
      <c r="B379" s="9" t="s">
        <v>81</v>
      </c>
      <c r="C379" s="9" t="s">
        <v>21</v>
      </c>
      <c r="D379" s="9" t="s">
        <v>22</v>
      </c>
      <c r="E379" s="9">
        <v>9.44589299410784</v>
      </c>
      <c r="F379" s="9">
        <v>11.6386111111111</v>
      </c>
      <c r="G379" s="9">
        <v>21.5983850892698</v>
      </c>
      <c r="H379" s="9">
        <v>63.3308579736217</v>
      </c>
    </row>
    <row r="380" ht="15.75" customHeight="1">
      <c r="A380" s="9">
        <v>2016.0</v>
      </c>
      <c r="B380" s="9" t="s">
        <v>81</v>
      </c>
      <c r="C380" s="9" t="s">
        <v>23</v>
      </c>
      <c r="D380" s="9" t="s">
        <v>24</v>
      </c>
      <c r="E380" s="9" t="s">
        <v>20</v>
      </c>
      <c r="F380" s="9">
        <v>20.775</v>
      </c>
      <c r="G380" s="9" t="s">
        <v>20</v>
      </c>
      <c r="H380" s="9" t="s">
        <v>20</v>
      </c>
    </row>
    <row r="381" ht="15.75" customHeight="1">
      <c r="A381" s="9">
        <v>2016.0</v>
      </c>
      <c r="B381" s="9" t="s">
        <v>81</v>
      </c>
      <c r="C381" s="9" t="s">
        <v>25</v>
      </c>
      <c r="D381" s="9" t="s">
        <v>26</v>
      </c>
      <c r="E381" s="9">
        <v>12.9537611163867</v>
      </c>
      <c r="F381" s="9">
        <v>16.4662</v>
      </c>
      <c r="G381" s="9">
        <v>8.17942311020463</v>
      </c>
      <c r="H381" s="9">
        <v>111.544089146594</v>
      </c>
    </row>
    <row r="382" ht="15.75" customHeight="1">
      <c r="A382" s="9">
        <v>2016.0</v>
      </c>
      <c r="B382" s="9" t="s">
        <v>81</v>
      </c>
      <c r="C382" s="9" t="s">
        <v>27</v>
      </c>
      <c r="D382" s="9" t="s">
        <v>28</v>
      </c>
      <c r="E382" s="9">
        <v>-0.608121279063324</v>
      </c>
      <c r="F382" s="9">
        <v>4.71833333333333</v>
      </c>
      <c r="G382" s="9">
        <v>14.637311895698</v>
      </c>
      <c r="H382" s="9">
        <v>54.4229133040823</v>
      </c>
    </row>
    <row r="383" ht="15.75" customHeight="1">
      <c r="A383" s="9">
        <v>2016.0</v>
      </c>
      <c r="B383" s="9" t="s">
        <v>81</v>
      </c>
      <c r="C383" s="9" t="s">
        <v>29</v>
      </c>
      <c r="D383" s="9" t="s">
        <v>30</v>
      </c>
      <c r="E383" s="9">
        <v>9.0320950572264</v>
      </c>
      <c r="F383" s="9">
        <v>14.6454318106769</v>
      </c>
      <c r="G383" s="9">
        <v>15.9201180461616</v>
      </c>
      <c r="H383" s="9">
        <v>41.5308613138431</v>
      </c>
    </row>
    <row r="384" ht="15.75" customHeight="1">
      <c r="A384" s="9">
        <v>2016.0</v>
      </c>
      <c r="B384" s="9" t="s">
        <v>81</v>
      </c>
      <c r="C384" s="9" t="s">
        <v>31</v>
      </c>
      <c r="D384" s="9" t="s">
        <v>32</v>
      </c>
      <c r="E384" s="9">
        <v>40.7030419309046</v>
      </c>
      <c r="F384" s="9">
        <v>52.1</v>
      </c>
      <c r="G384" s="9">
        <v>20.3605330614808</v>
      </c>
      <c r="H384" s="9">
        <v>112.224636856742</v>
      </c>
    </row>
    <row r="385" ht="15.75" customHeight="1">
      <c r="A385" s="9">
        <v>2016.0</v>
      </c>
      <c r="B385" s="9" t="s">
        <v>81</v>
      </c>
      <c r="C385" s="9" t="s">
        <v>33</v>
      </c>
      <c r="D385" s="9" t="s">
        <v>34</v>
      </c>
      <c r="E385" s="9">
        <v>-7.00603984304116</v>
      </c>
      <c r="F385" s="9">
        <v>31.2325</v>
      </c>
      <c r="G385" s="9">
        <v>13.4477367471299</v>
      </c>
      <c r="H385" s="9">
        <v>50.3318205318257</v>
      </c>
    </row>
    <row r="386" ht="15.75" customHeight="1">
      <c r="A386" s="9">
        <v>2017.0</v>
      </c>
      <c r="B386" s="9" t="s">
        <v>82</v>
      </c>
      <c r="C386" s="9" t="s">
        <v>18</v>
      </c>
      <c r="D386" s="9" t="s">
        <v>19</v>
      </c>
      <c r="E386" s="9">
        <v>-0.421481925876521</v>
      </c>
      <c r="F386" s="9">
        <v>4.55285507889072</v>
      </c>
      <c r="G386" s="9">
        <v>14.8527078164583</v>
      </c>
      <c r="H386" s="9">
        <v>51.7874377754095</v>
      </c>
    </row>
    <row r="387" ht="15.75" customHeight="1">
      <c r="A387" s="9">
        <v>2017.0</v>
      </c>
      <c r="B387" s="9" t="s">
        <v>82</v>
      </c>
      <c r="C387" s="9" t="s">
        <v>21</v>
      </c>
      <c r="D387" s="9" t="s">
        <v>22</v>
      </c>
      <c r="E387" s="9">
        <v>8.59624322320434</v>
      </c>
      <c r="F387" s="9">
        <v>11.3651388888889</v>
      </c>
      <c r="G387" s="9">
        <v>20.5495787594191</v>
      </c>
      <c r="H387" s="9">
        <v>64.3044534830505</v>
      </c>
    </row>
    <row r="388" ht="15.75" customHeight="1">
      <c r="A388" s="9">
        <v>2017.0</v>
      </c>
      <c r="B388" s="9" t="s">
        <v>82</v>
      </c>
      <c r="C388" s="9" t="s">
        <v>23</v>
      </c>
      <c r="D388" s="9" t="s">
        <v>24</v>
      </c>
      <c r="E388" s="9" t="s">
        <v>20</v>
      </c>
      <c r="F388" s="9">
        <v>21.0591666666667</v>
      </c>
      <c r="G388" s="9" t="s">
        <v>20</v>
      </c>
      <c r="H388" s="9" t="s">
        <v>20</v>
      </c>
    </row>
    <row r="389" ht="15.75" customHeight="1">
      <c r="A389" s="9">
        <v>2017.0</v>
      </c>
      <c r="B389" s="9" t="s">
        <v>82</v>
      </c>
      <c r="C389" s="9" t="s">
        <v>25</v>
      </c>
      <c r="D389" s="9" t="s">
        <v>26</v>
      </c>
      <c r="E389" s="9" t="s">
        <v>20</v>
      </c>
      <c r="F389" s="9" t="s">
        <v>20</v>
      </c>
      <c r="G389" s="9">
        <v>7.72121263242942</v>
      </c>
      <c r="H389" s="9">
        <v>109.016690213518</v>
      </c>
    </row>
    <row r="390" ht="15.75" customHeight="1">
      <c r="A390" s="9">
        <v>2017.0</v>
      </c>
      <c r="B390" s="9" t="s">
        <v>82</v>
      </c>
      <c r="C390" s="9" t="s">
        <v>27</v>
      </c>
      <c r="D390" s="9" t="s">
        <v>28</v>
      </c>
      <c r="E390" s="9">
        <v>0.541754511043016</v>
      </c>
      <c r="F390" s="9">
        <v>7.33916666666667</v>
      </c>
      <c r="G390" s="9">
        <v>14.6214996568062</v>
      </c>
      <c r="H390" s="9">
        <v>55.4139427534464</v>
      </c>
    </row>
    <row r="391" ht="15.75" customHeight="1">
      <c r="A391" s="9">
        <v>2017.0</v>
      </c>
      <c r="B391" s="9" t="s">
        <v>82</v>
      </c>
      <c r="C391" s="9" t="s">
        <v>29</v>
      </c>
      <c r="D391" s="9" t="s">
        <v>30</v>
      </c>
      <c r="E391" s="9">
        <v>8.15846834986668</v>
      </c>
      <c r="F391" s="9">
        <v>13.6858303184817</v>
      </c>
      <c r="G391" s="9">
        <v>15.358345995662</v>
      </c>
      <c r="H391" s="9">
        <v>41.9809043406743</v>
      </c>
    </row>
    <row r="392" ht="15.75" customHeight="1">
      <c r="A392" s="9">
        <v>2017.0</v>
      </c>
      <c r="B392" s="9" t="s">
        <v>82</v>
      </c>
      <c r="C392" s="9" t="s">
        <v>31</v>
      </c>
      <c r="D392" s="9" t="s">
        <v>32</v>
      </c>
      <c r="E392" s="9">
        <v>41.9857698034986</v>
      </c>
      <c r="F392" s="9">
        <v>46.9166666666667</v>
      </c>
      <c r="G392" s="9">
        <v>19.5239778372446</v>
      </c>
      <c r="H392" s="9">
        <v>107.958933916903</v>
      </c>
    </row>
    <row r="393" ht="15.75" customHeight="1">
      <c r="A393" s="9">
        <v>2017.0</v>
      </c>
      <c r="B393" s="9" t="s">
        <v>82</v>
      </c>
      <c r="C393" s="9" t="s">
        <v>33</v>
      </c>
      <c r="D393" s="9" t="s">
        <v>34</v>
      </c>
      <c r="E393" s="9">
        <v>0.455012808101836</v>
      </c>
      <c r="F393" s="9">
        <v>26.5808333333333</v>
      </c>
      <c r="G393" s="9">
        <v>13.5291489231345</v>
      </c>
      <c r="H393" s="9">
        <v>53.085889753577</v>
      </c>
    </row>
    <row r="394" ht="15.75" customHeight="1">
      <c r="A394" s="9">
        <v>2018.0</v>
      </c>
      <c r="B394" s="9" t="s">
        <v>83</v>
      </c>
      <c r="C394" s="9" t="s">
        <v>18</v>
      </c>
      <c r="D394" s="9" t="s">
        <v>19</v>
      </c>
      <c r="E394" s="9">
        <v>2.11648324710293</v>
      </c>
      <c r="F394" s="9">
        <v>4.17801925025561</v>
      </c>
      <c r="G394" s="9">
        <v>14.0266475563896</v>
      </c>
      <c r="H394" s="9">
        <v>49.9051948314042</v>
      </c>
    </row>
    <row r="395" ht="15.75" customHeight="1">
      <c r="A395" s="9">
        <v>2018.0</v>
      </c>
      <c r="B395" s="9" t="s">
        <v>83</v>
      </c>
      <c r="C395" s="9" t="s">
        <v>21</v>
      </c>
      <c r="D395" s="9" t="s">
        <v>22</v>
      </c>
      <c r="E395" s="9">
        <v>8.57125788270139</v>
      </c>
      <c r="F395" s="9">
        <v>11.1232908801993</v>
      </c>
      <c r="G395" s="9">
        <v>19.6962452187619</v>
      </c>
      <c r="H395" s="9">
        <v>74.4080374931006</v>
      </c>
    </row>
    <row r="396" ht="15.75" customHeight="1">
      <c r="A396" s="9">
        <v>2018.0</v>
      </c>
      <c r="B396" s="9" t="s">
        <v>83</v>
      </c>
      <c r="C396" s="9" t="s">
        <v>23</v>
      </c>
      <c r="D396" s="9" t="s">
        <v>24</v>
      </c>
      <c r="E396" s="9" t="s">
        <v>20</v>
      </c>
      <c r="F396" s="9" t="s">
        <v>20</v>
      </c>
      <c r="G396" s="9" t="s">
        <v>20</v>
      </c>
      <c r="H396" s="9" t="s">
        <v>20</v>
      </c>
    </row>
    <row r="397" ht="15.75" customHeight="1">
      <c r="A397" s="9">
        <v>2018.0</v>
      </c>
      <c r="B397" s="9" t="s">
        <v>83</v>
      </c>
      <c r="C397" s="9" t="s">
        <v>25</v>
      </c>
      <c r="D397" s="9" t="s">
        <v>26</v>
      </c>
      <c r="E397" s="9" t="s">
        <v>20</v>
      </c>
      <c r="F397" s="9" t="s">
        <v>20</v>
      </c>
      <c r="G397" s="9">
        <v>7.35804536011994</v>
      </c>
      <c r="H397" s="9">
        <v>114.662873528536</v>
      </c>
    </row>
    <row r="398" ht="15.75" customHeight="1">
      <c r="A398" s="9">
        <v>2018.0</v>
      </c>
      <c r="B398" s="9" t="s">
        <v>83</v>
      </c>
      <c r="C398" s="9" t="s">
        <v>27</v>
      </c>
      <c r="D398" s="9" t="s">
        <v>28</v>
      </c>
      <c r="E398" s="9">
        <v>2.64372124214304</v>
      </c>
      <c r="F398" s="9">
        <v>8.08083333333333</v>
      </c>
      <c r="G398" s="9">
        <v>14.431095173986</v>
      </c>
      <c r="H398" s="9">
        <v>58.5775668141977</v>
      </c>
    </row>
    <row r="399" ht="15.75" customHeight="1">
      <c r="A399" s="9">
        <v>2018.0</v>
      </c>
      <c r="B399" s="9" t="s">
        <v>83</v>
      </c>
      <c r="C399" s="9" t="s">
        <v>29</v>
      </c>
      <c r="D399" s="9" t="s">
        <v>30</v>
      </c>
      <c r="E399" s="9">
        <v>8.50788491154326</v>
      </c>
      <c r="F399" s="9">
        <v>12.1148777449182</v>
      </c>
      <c r="G399" s="9">
        <v>14.8625591583262</v>
      </c>
      <c r="H399" s="9">
        <v>42.3414073044936</v>
      </c>
    </row>
    <row r="400" ht="15.75" customHeight="1">
      <c r="A400" s="9">
        <v>2018.0</v>
      </c>
      <c r="B400" s="9" t="s">
        <v>83</v>
      </c>
      <c r="C400" s="9" t="s">
        <v>31</v>
      </c>
      <c r="D400" s="9" t="s">
        <v>32</v>
      </c>
      <c r="E400" s="9">
        <v>34.9990177758204</v>
      </c>
      <c r="F400" s="9">
        <v>39.0833333333333</v>
      </c>
      <c r="G400" s="9">
        <v>18.9853863034981</v>
      </c>
      <c r="H400" s="9">
        <v>104.786000796703</v>
      </c>
    </row>
    <row r="401" ht="15.75" customHeight="1">
      <c r="A401" s="9">
        <v>2018.0</v>
      </c>
      <c r="B401" s="9" t="s">
        <v>83</v>
      </c>
      <c r="C401" s="9" t="s">
        <v>33</v>
      </c>
      <c r="D401" s="9" t="s">
        <v>34</v>
      </c>
      <c r="E401" s="9">
        <v>-2.12351343455601</v>
      </c>
      <c r="F401" s="9">
        <v>37.39125</v>
      </c>
      <c r="G401" s="9">
        <v>13.46466514658</v>
      </c>
      <c r="H401" s="9">
        <v>58.92581515611</v>
      </c>
    </row>
    <row r="402" ht="15.75" customHeight="1"/>
    <row r="403" ht="15.75" customHeight="1"/>
    <row r="404" ht="15.75" customHeight="1"/>
    <row r="405" ht="15.75" customHeight="1">
      <c r="A405" s="9" t="s">
        <v>84</v>
      </c>
    </row>
    <row r="406" ht="15.75" customHeight="1">
      <c r="A406" s="9" t="s">
        <v>85</v>
      </c>
    </row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9" t="s">
        <v>8</v>
      </c>
      <c r="B1" s="9" t="s">
        <v>9</v>
      </c>
      <c r="C1" s="9" t="s">
        <v>10</v>
      </c>
      <c r="D1" s="9" t="s">
        <v>11</v>
      </c>
      <c r="E1" s="9" t="s">
        <v>91</v>
      </c>
      <c r="F1" s="9" t="s">
        <v>92</v>
      </c>
      <c r="G1" s="9" t="s">
        <v>93</v>
      </c>
      <c r="H1" s="9" t="s">
        <v>94</v>
      </c>
      <c r="I1" s="9" t="s">
        <v>95</v>
      </c>
      <c r="J1" s="9" t="s">
        <v>96</v>
      </c>
      <c r="K1" s="9" t="s">
        <v>97</v>
      </c>
      <c r="L1" s="9" t="s">
        <v>98</v>
      </c>
      <c r="M1" s="9" t="s">
        <v>99</v>
      </c>
    </row>
    <row r="2" ht="15.75" customHeight="1">
      <c r="A2" s="9">
        <v>1969.0</v>
      </c>
      <c r="B2" s="9" t="s">
        <v>17</v>
      </c>
      <c r="C2" s="9" t="s">
        <v>18</v>
      </c>
      <c r="D2" s="9" t="s">
        <v>19</v>
      </c>
      <c r="E2" s="9" t="s">
        <v>20</v>
      </c>
      <c r="F2" s="9" t="s">
        <v>20</v>
      </c>
      <c r="G2" s="9" t="s">
        <v>20</v>
      </c>
      <c r="H2" s="9" t="s">
        <v>20</v>
      </c>
      <c r="I2" s="9" t="s">
        <v>20</v>
      </c>
      <c r="J2" s="9" t="s">
        <v>20</v>
      </c>
      <c r="K2" s="9" t="s">
        <v>20</v>
      </c>
      <c r="L2" s="9" t="s">
        <v>20</v>
      </c>
      <c r="M2" s="9" t="s">
        <v>20</v>
      </c>
    </row>
    <row r="3" ht="15.75" customHeight="1">
      <c r="A3" s="9">
        <v>1969.0</v>
      </c>
      <c r="B3" s="9" t="s">
        <v>17</v>
      </c>
      <c r="C3" s="9" t="s">
        <v>21</v>
      </c>
      <c r="D3" s="9" t="s">
        <v>22</v>
      </c>
      <c r="E3" s="9" t="s">
        <v>20</v>
      </c>
      <c r="F3" s="9" t="s">
        <v>20</v>
      </c>
      <c r="G3" s="9" t="s">
        <v>20</v>
      </c>
      <c r="H3" s="9" t="s">
        <v>20</v>
      </c>
      <c r="I3" s="9" t="s">
        <v>20</v>
      </c>
      <c r="J3" s="9" t="s">
        <v>20</v>
      </c>
      <c r="K3" s="9" t="s">
        <v>20</v>
      </c>
      <c r="L3" s="9" t="s">
        <v>20</v>
      </c>
      <c r="M3" s="9" t="s">
        <v>20</v>
      </c>
    </row>
    <row r="4" ht="15.75" customHeight="1">
      <c r="A4" s="9">
        <v>1969.0</v>
      </c>
      <c r="B4" s="9" t="s">
        <v>17</v>
      </c>
      <c r="C4" s="9" t="s">
        <v>23</v>
      </c>
      <c r="D4" s="9" t="s">
        <v>24</v>
      </c>
      <c r="E4" s="9" t="s">
        <v>20</v>
      </c>
      <c r="F4" s="9" t="s">
        <v>20</v>
      </c>
      <c r="G4" s="9" t="s">
        <v>20</v>
      </c>
      <c r="H4" s="9" t="s">
        <v>20</v>
      </c>
      <c r="I4" s="9" t="s">
        <v>20</v>
      </c>
      <c r="J4" s="9" t="s">
        <v>20</v>
      </c>
      <c r="K4" s="9" t="s">
        <v>20</v>
      </c>
      <c r="L4" s="9" t="s">
        <v>20</v>
      </c>
      <c r="M4" s="9" t="s">
        <v>20</v>
      </c>
    </row>
    <row r="5" ht="15.75" customHeight="1">
      <c r="A5" s="9">
        <v>1969.0</v>
      </c>
      <c r="B5" s="9" t="s">
        <v>17</v>
      </c>
      <c r="C5" s="9" t="s">
        <v>25</v>
      </c>
      <c r="D5" s="9" t="s">
        <v>26</v>
      </c>
      <c r="E5" s="9" t="s">
        <v>20</v>
      </c>
      <c r="F5" s="9" t="s">
        <v>20</v>
      </c>
      <c r="G5" s="9" t="s">
        <v>20</v>
      </c>
      <c r="H5" s="9" t="s">
        <v>20</v>
      </c>
      <c r="I5" s="9" t="s">
        <v>20</v>
      </c>
      <c r="J5" s="9" t="s">
        <v>20</v>
      </c>
      <c r="K5" s="9" t="s">
        <v>20</v>
      </c>
      <c r="L5" s="9" t="s">
        <v>20</v>
      </c>
      <c r="M5" s="9" t="s">
        <v>20</v>
      </c>
    </row>
    <row r="6" ht="15.75" customHeight="1">
      <c r="A6" s="9">
        <v>1969.0</v>
      </c>
      <c r="B6" s="9" t="s">
        <v>17</v>
      </c>
      <c r="C6" s="9" t="s">
        <v>27</v>
      </c>
      <c r="D6" s="9" t="s">
        <v>28</v>
      </c>
      <c r="E6" s="9" t="s">
        <v>20</v>
      </c>
      <c r="F6" s="9" t="s">
        <v>20</v>
      </c>
      <c r="G6" s="9" t="s">
        <v>20</v>
      </c>
      <c r="H6" s="9" t="s">
        <v>20</v>
      </c>
      <c r="I6" s="9" t="s">
        <v>20</v>
      </c>
      <c r="J6" s="9" t="s">
        <v>20</v>
      </c>
      <c r="K6" s="9" t="s">
        <v>20</v>
      </c>
      <c r="L6" s="9" t="s">
        <v>20</v>
      </c>
      <c r="M6" s="9" t="s">
        <v>20</v>
      </c>
    </row>
    <row r="7" ht="15.75" customHeight="1">
      <c r="A7" s="9">
        <v>1969.0</v>
      </c>
      <c r="B7" s="9" t="s">
        <v>17</v>
      </c>
      <c r="C7" s="9" t="s">
        <v>29</v>
      </c>
      <c r="D7" s="9" t="s">
        <v>30</v>
      </c>
      <c r="E7" s="9" t="s">
        <v>20</v>
      </c>
      <c r="F7" s="9" t="s">
        <v>20</v>
      </c>
      <c r="G7" s="9" t="s">
        <v>20</v>
      </c>
      <c r="H7" s="9" t="s">
        <v>20</v>
      </c>
      <c r="I7" s="9" t="s">
        <v>20</v>
      </c>
      <c r="J7" s="9" t="s">
        <v>20</v>
      </c>
      <c r="K7" s="9" t="s">
        <v>20</v>
      </c>
      <c r="L7" s="9" t="s">
        <v>20</v>
      </c>
      <c r="M7" s="9" t="s">
        <v>20</v>
      </c>
    </row>
    <row r="8" ht="15.75" customHeight="1">
      <c r="A8" s="9">
        <v>1969.0</v>
      </c>
      <c r="B8" s="9" t="s">
        <v>17</v>
      </c>
      <c r="C8" s="9" t="s">
        <v>31</v>
      </c>
      <c r="D8" s="9" t="s">
        <v>32</v>
      </c>
      <c r="E8" s="9" t="s">
        <v>20</v>
      </c>
      <c r="F8" s="9" t="s">
        <v>20</v>
      </c>
      <c r="G8" s="9" t="s">
        <v>20</v>
      </c>
      <c r="H8" s="9" t="s">
        <v>20</v>
      </c>
      <c r="I8" s="9" t="s">
        <v>20</v>
      </c>
      <c r="J8" s="9" t="s">
        <v>20</v>
      </c>
      <c r="K8" s="9" t="s">
        <v>20</v>
      </c>
      <c r="L8" s="9" t="s">
        <v>20</v>
      </c>
      <c r="M8" s="9" t="s">
        <v>20</v>
      </c>
    </row>
    <row r="9" ht="15.75" customHeight="1">
      <c r="A9" s="9">
        <v>1969.0</v>
      </c>
      <c r="B9" s="9" t="s">
        <v>17</v>
      </c>
      <c r="C9" s="9" t="s">
        <v>33</v>
      </c>
      <c r="D9" s="9" t="s">
        <v>34</v>
      </c>
      <c r="E9" s="9" t="s">
        <v>20</v>
      </c>
      <c r="F9" s="9" t="s">
        <v>20</v>
      </c>
      <c r="G9" s="9" t="s">
        <v>20</v>
      </c>
      <c r="H9" s="9" t="s">
        <v>20</v>
      </c>
      <c r="I9" s="9" t="s">
        <v>20</v>
      </c>
      <c r="J9" s="9" t="s">
        <v>20</v>
      </c>
      <c r="K9" s="9" t="s">
        <v>20</v>
      </c>
      <c r="L9" s="9" t="s">
        <v>20</v>
      </c>
      <c r="M9" s="9" t="s">
        <v>20</v>
      </c>
    </row>
    <row r="10" ht="15.75" customHeight="1">
      <c r="A10" s="9">
        <v>1970.0</v>
      </c>
      <c r="B10" s="9" t="s">
        <v>35</v>
      </c>
      <c r="C10" s="9" t="s">
        <v>18</v>
      </c>
      <c r="D10" s="9" t="s">
        <v>19</v>
      </c>
      <c r="E10" s="9">
        <v>80.027229309082</v>
      </c>
      <c r="F10" s="9">
        <v>79.3192596435547</v>
      </c>
      <c r="G10" s="9">
        <v>78.6213226318359</v>
      </c>
      <c r="H10" s="9" t="s">
        <v>20</v>
      </c>
      <c r="I10" s="9" t="s">
        <v>20</v>
      </c>
      <c r="J10" s="9" t="s">
        <v>20</v>
      </c>
      <c r="K10" s="9" t="s">
        <v>20</v>
      </c>
      <c r="L10" s="9">
        <v>81.6488037109375</v>
      </c>
      <c r="M10" s="9">
        <v>91.810188293457</v>
      </c>
    </row>
    <row r="11" ht="15.75" customHeight="1">
      <c r="A11" s="9">
        <v>1970.0</v>
      </c>
      <c r="B11" s="9" t="s">
        <v>35</v>
      </c>
      <c r="C11" s="9" t="s">
        <v>21</v>
      </c>
      <c r="D11" s="9" t="s">
        <v>22</v>
      </c>
      <c r="E11" s="9">
        <v>75.3757476806641</v>
      </c>
      <c r="F11" s="9">
        <v>74.3517532348633</v>
      </c>
      <c r="G11" s="9">
        <v>73.3592834472656</v>
      </c>
      <c r="H11" s="9" t="s">
        <v>20</v>
      </c>
      <c r="I11" s="9" t="s">
        <v>20</v>
      </c>
      <c r="J11" s="9" t="s">
        <v>20</v>
      </c>
      <c r="K11" s="9" t="s">
        <v>20</v>
      </c>
      <c r="L11" s="9">
        <v>77.2423934936523</v>
      </c>
      <c r="M11" s="9">
        <v>49.9274406433105</v>
      </c>
    </row>
    <row r="12" ht="15.75" customHeight="1">
      <c r="A12" s="9">
        <v>1970.0</v>
      </c>
      <c r="B12" s="9" t="s">
        <v>35</v>
      </c>
      <c r="C12" s="9" t="s">
        <v>23</v>
      </c>
      <c r="D12" s="9" t="s">
        <v>24</v>
      </c>
      <c r="E12" s="9" t="s">
        <v>20</v>
      </c>
      <c r="F12" s="9" t="s">
        <v>20</v>
      </c>
      <c r="G12" s="9" t="s">
        <v>20</v>
      </c>
      <c r="H12" s="9" t="s">
        <v>20</v>
      </c>
      <c r="I12" s="9" t="s">
        <v>20</v>
      </c>
      <c r="J12" s="9" t="s">
        <v>20</v>
      </c>
      <c r="K12" s="9" t="s">
        <v>20</v>
      </c>
      <c r="L12" s="9" t="s">
        <v>20</v>
      </c>
      <c r="M12" s="9" t="s">
        <v>20</v>
      </c>
    </row>
    <row r="13" ht="15.75" customHeight="1">
      <c r="A13" s="9">
        <v>1970.0</v>
      </c>
      <c r="B13" s="9" t="s">
        <v>35</v>
      </c>
      <c r="C13" s="9" t="s">
        <v>25</v>
      </c>
      <c r="D13" s="9" t="s">
        <v>26</v>
      </c>
      <c r="E13" s="9">
        <v>61.6018218994141</v>
      </c>
      <c r="F13" s="9">
        <v>62.2111015319824</v>
      </c>
      <c r="G13" s="9">
        <v>62.8044013977051</v>
      </c>
      <c r="H13" s="9" t="s">
        <v>20</v>
      </c>
      <c r="I13" s="9" t="s">
        <v>20</v>
      </c>
      <c r="J13" s="9" t="s">
        <v>20</v>
      </c>
      <c r="K13" s="9" t="s">
        <v>20</v>
      </c>
      <c r="L13" s="9" t="s">
        <v>20</v>
      </c>
      <c r="M13" s="9" t="s">
        <v>20</v>
      </c>
    </row>
    <row r="14" ht="15.75" customHeight="1">
      <c r="A14" s="9">
        <v>1970.0</v>
      </c>
      <c r="B14" s="9" t="s">
        <v>35</v>
      </c>
      <c r="C14" s="9" t="s">
        <v>27</v>
      </c>
      <c r="D14" s="9" t="s">
        <v>28</v>
      </c>
      <c r="E14" s="9" t="s">
        <v>20</v>
      </c>
      <c r="F14" s="9" t="s">
        <v>20</v>
      </c>
      <c r="G14" s="9" t="s">
        <v>20</v>
      </c>
      <c r="H14" s="9" t="s">
        <v>20</v>
      </c>
      <c r="I14" s="9" t="s">
        <v>20</v>
      </c>
      <c r="J14" s="9" t="s">
        <v>20</v>
      </c>
      <c r="K14" s="9" t="s">
        <v>20</v>
      </c>
      <c r="L14" s="9" t="s">
        <v>20</v>
      </c>
      <c r="M14" s="9" t="s">
        <v>20</v>
      </c>
    </row>
    <row r="15" ht="15.75" customHeight="1">
      <c r="A15" s="9">
        <v>1970.0</v>
      </c>
      <c r="B15" s="9" t="s">
        <v>35</v>
      </c>
      <c r="C15" s="9" t="s">
        <v>29</v>
      </c>
      <c r="D15" s="9" t="s">
        <v>30</v>
      </c>
      <c r="E15" s="9">
        <v>35.7801513671875</v>
      </c>
      <c r="F15" s="9">
        <v>47.6388893127441</v>
      </c>
      <c r="G15" s="9">
        <v>59.3749618530273</v>
      </c>
      <c r="H15" s="9" t="s">
        <v>20</v>
      </c>
      <c r="I15" s="9" t="s">
        <v>20</v>
      </c>
      <c r="J15" s="9" t="s">
        <v>20</v>
      </c>
      <c r="K15" s="9" t="s">
        <v>20</v>
      </c>
      <c r="L15" s="9">
        <v>40.1925315856934</v>
      </c>
      <c r="M15" s="9" t="s">
        <v>20</v>
      </c>
    </row>
    <row r="16" ht="15.75" customHeight="1">
      <c r="A16" s="9">
        <v>1970.0</v>
      </c>
      <c r="B16" s="9" t="s">
        <v>35</v>
      </c>
      <c r="C16" s="9" t="s">
        <v>31</v>
      </c>
      <c r="D16" s="9" t="s">
        <v>32</v>
      </c>
      <c r="E16" s="9" t="s">
        <v>20</v>
      </c>
      <c r="F16" s="9" t="s">
        <v>20</v>
      </c>
      <c r="G16" s="9" t="s">
        <v>20</v>
      </c>
      <c r="H16" s="9" t="s">
        <v>20</v>
      </c>
      <c r="I16" s="9" t="s">
        <v>20</v>
      </c>
      <c r="J16" s="9" t="s">
        <v>20</v>
      </c>
      <c r="K16" s="9" t="s">
        <v>20</v>
      </c>
      <c r="L16" s="9" t="s">
        <v>20</v>
      </c>
      <c r="M16" s="9">
        <v>55.0625381469727</v>
      </c>
    </row>
    <row r="17" ht="15.75" customHeight="1">
      <c r="A17" s="9">
        <v>1970.0</v>
      </c>
      <c r="B17" s="9" t="s">
        <v>35</v>
      </c>
      <c r="C17" s="9" t="s">
        <v>33</v>
      </c>
      <c r="D17" s="9" t="s">
        <v>34</v>
      </c>
      <c r="E17" s="9">
        <v>74.2315826416016</v>
      </c>
      <c r="F17" s="9">
        <v>70.9723434448242</v>
      </c>
      <c r="G17" s="9">
        <v>67.8103408813477</v>
      </c>
      <c r="H17" s="9" t="s">
        <v>20</v>
      </c>
      <c r="I17" s="9" t="s">
        <v>20</v>
      </c>
      <c r="J17" s="9" t="s">
        <v>20</v>
      </c>
      <c r="K17" s="9" t="s">
        <v>20</v>
      </c>
      <c r="L17" s="9">
        <v>75.2336196899414</v>
      </c>
      <c r="M17" s="9">
        <v>29.7325191497803</v>
      </c>
    </row>
    <row r="18" ht="15.75" customHeight="1">
      <c r="A18" s="9">
        <v>1971.0</v>
      </c>
      <c r="B18" s="9" t="s">
        <v>36</v>
      </c>
      <c r="C18" s="9" t="s">
        <v>18</v>
      </c>
      <c r="D18" s="9" t="s">
        <v>19</v>
      </c>
      <c r="E18" s="9">
        <v>87.7486267089844</v>
      </c>
      <c r="F18" s="9">
        <v>86.7584381103516</v>
      </c>
      <c r="G18" s="9">
        <v>85.7817001342773</v>
      </c>
      <c r="H18" s="9" t="s">
        <v>20</v>
      </c>
      <c r="I18" s="9" t="s">
        <v>20</v>
      </c>
      <c r="J18" s="9" t="s">
        <v>20</v>
      </c>
      <c r="K18" s="9" t="s">
        <v>20</v>
      </c>
      <c r="L18" s="9">
        <v>74.157096862793</v>
      </c>
      <c r="M18" s="9">
        <v>91.3064575195313</v>
      </c>
    </row>
    <row r="19" ht="15.75" customHeight="1">
      <c r="A19" s="9">
        <v>1971.0</v>
      </c>
      <c r="B19" s="9" t="s">
        <v>36</v>
      </c>
      <c r="C19" s="9" t="s">
        <v>21</v>
      </c>
      <c r="D19" s="9" t="s">
        <v>22</v>
      </c>
      <c r="E19" s="9">
        <v>76.4073333740234</v>
      </c>
      <c r="F19" s="9">
        <v>74.5206985473633</v>
      </c>
      <c r="G19" s="9">
        <v>72.6925506591797</v>
      </c>
      <c r="H19" s="9" t="s">
        <v>20</v>
      </c>
      <c r="I19" s="9" t="s">
        <v>20</v>
      </c>
      <c r="J19" s="9" t="s">
        <v>20</v>
      </c>
      <c r="K19" s="9" t="s">
        <v>20</v>
      </c>
      <c r="L19" s="9">
        <v>76.4892883300781</v>
      </c>
      <c r="M19" s="9">
        <v>54.5233001708984</v>
      </c>
    </row>
    <row r="20" ht="15.75" customHeight="1">
      <c r="A20" s="9">
        <v>1971.0</v>
      </c>
      <c r="B20" s="9" t="s">
        <v>36</v>
      </c>
      <c r="C20" s="9" t="s">
        <v>23</v>
      </c>
      <c r="D20" s="9" t="s">
        <v>24</v>
      </c>
      <c r="E20" s="9" t="s">
        <v>20</v>
      </c>
      <c r="F20" s="9">
        <v>59.8494110107422</v>
      </c>
      <c r="G20" s="9" t="s">
        <v>20</v>
      </c>
      <c r="H20" s="9" t="s">
        <v>20</v>
      </c>
      <c r="I20" s="9" t="s">
        <v>20</v>
      </c>
      <c r="J20" s="9" t="s">
        <v>20</v>
      </c>
      <c r="K20" s="9" t="s">
        <v>20</v>
      </c>
      <c r="L20" s="9">
        <v>65.0110092163086</v>
      </c>
      <c r="M20" s="9">
        <v>65.0387420654297</v>
      </c>
    </row>
    <row r="21" ht="15.75" customHeight="1">
      <c r="A21" s="9">
        <v>1971.0</v>
      </c>
      <c r="B21" s="9" t="s">
        <v>36</v>
      </c>
      <c r="C21" s="9" t="s">
        <v>25</v>
      </c>
      <c r="D21" s="9" t="s">
        <v>26</v>
      </c>
      <c r="E21" s="9" t="s">
        <v>20</v>
      </c>
      <c r="F21" s="9" t="s">
        <v>20</v>
      </c>
      <c r="G21" s="9" t="s">
        <v>20</v>
      </c>
      <c r="H21" s="9" t="s">
        <v>20</v>
      </c>
      <c r="I21" s="9" t="s">
        <v>20</v>
      </c>
      <c r="J21" s="9" t="s">
        <v>20</v>
      </c>
      <c r="K21" s="9" t="s">
        <v>20</v>
      </c>
      <c r="L21" s="9" t="s">
        <v>20</v>
      </c>
      <c r="M21" s="9" t="s">
        <v>20</v>
      </c>
    </row>
    <row r="22" ht="15.75" customHeight="1">
      <c r="A22" s="9">
        <v>1971.0</v>
      </c>
      <c r="B22" s="9" t="s">
        <v>36</v>
      </c>
      <c r="C22" s="9" t="s">
        <v>27</v>
      </c>
      <c r="D22" s="9" t="s">
        <v>28</v>
      </c>
      <c r="E22" s="9" t="s">
        <v>20</v>
      </c>
      <c r="F22" s="9" t="s">
        <v>20</v>
      </c>
      <c r="G22" s="9" t="s">
        <v>20</v>
      </c>
      <c r="H22" s="9" t="s">
        <v>20</v>
      </c>
      <c r="I22" s="9" t="s">
        <v>20</v>
      </c>
      <c r="J22" s="9" t="s">
        <v>20</v>
      </c>
      <c r="K22" s="9" t="s">
        <v>20</v>
      </c>
      <c r="L22" s="9" t="s">
        <v>20</v>
      </c>
      <c r="M22" s="9" t="s">
        <v>20</v>
      </c>
    </row>
    <row r="23" ht="15.75" customHeight="1">
      <c r="A23" s="9">
        <v>1971.0</v>
      </c>
      <c r="B23" s="9" t="s">
        <v>36</v>
      </c>
      <c r="C23" s="9" t="s">
        <v>29</v>
      </c>
      <c r="D23" s="9" t="s">
        <v>30</v>
      </c>
      <c r="E23" s="9">
        <v>53.1845207214355</v>
      </c>
      <c r="F23" s="9">
        <v>50.6872711181641</v>
      </c>
      <c r="G23" s="9">
        <v>48.2132186889648</v>
      </c>
      <c r="H23" s="9" t="s">
        <v>20</v>
      </c>
      <c r="I23" s="9" t="s">
        <v>20</v>
      </c>
      <c r="J23" s="9" t="s">
        <v>20</v>
      </c>
      <c r="K23" s="9" t="s">
        <v>20</v>
      </c>
      <c r="L23" s="9">
        <v>36.6148490905762</v>
      </c>
      <c r="M23" s="9" t="s">
        <v>20</v>
      </c>
    </row>
    <row r="24" ht="15.75" customHeight="1">
      <c r="A24" s="9">
        <v>1971.0</v>
      </c>
      <c r="B24" s="9" t="s">
        <v>36</v>
      </c>
      <c r="C24" s="9" t="s">
        <v>31</v>
      </c>
      <c r="D24" s="9" t="s">
        <v>32</v>
      </c>
      <c r="E24" s="9" t="s">
        <v>20</v>
      </c>
      <c r="F24" s="9" t="s">
        <v>20</v>
      </c>
      <c r="G24" s="9" t="s">
        <v>20</v>
      </c>
      <c r="H24" s="9" t="s">
        <v>20</v>
      </c>
      <c r="I24" s="9" t="s">
        <v>20</v>
      </c>
      <c r="J24" s="9" t="s">
        <v>20</v>
      </c>
      <c r="K24" s="9" t="s">
        <v>20</v>
      </c>
      <c r="L24" s="9" t="s">
        <v>20</v>
      </c>
      <c r="M24" s="9">
        <v>69.4680480957031</v>
      </c>
    </row>
    <row r="25" ht="15.75" customHeight="1">
      <c r="A25" s="9">
        <v>1971.0</v>
      </c>
      <c r="B25" s="9" t="s">
        <v>36</v>
      </c>
      <c r="C25" s="9" t="s">
        <v>33</v>
      </c>
      <c r="D25" s="9" t="s">
        <v>34</v>
      </c>
      <c r="E25" s="9">
        <v>74.7092971801758</v>
      </c>
      <c r="F25" s="9">
        <v>71.8338928222656</v>
      </c>
      <c r="G25" s="9">
        <v>69.0261001586914</v>
      </c>
      <c r="H25" s="9" t="s">
        <v>20</v>
      </c>
      <c r="I25" s="9" t="s">
        <v>20</v>
      </c>
      <c r="J25" s="9" t="s">
        <v>20</v>
      </c>
      <c r="K25" s="9" t="s">
        <v>20</v>
      </c>
      <c r="L25" s="9" t="s">
        <v>20</v>
      </c>
      <c r="M25" s="9" t="s">
        <v>20</v>
      </c>
    </row>
    <row r="26" ht="15.75" customHeight="1">
      <c r="A26" s="9">
        <v>1972.0</v>
      </c>
      <c r="B26" s="9" t="s">
        <v>37</v>
      </c>
      <c r="C26" s="9" t="s">
        <v>18</v>
      </c>
      <c r="D26" s="9" t="s">
        <v>19</v>
      </c>
      <c r="E26" s="9">
        <v>92.2013092041016</v>
      </c>
      <c r="F26" s="9">
        <v>91.1510009765625</v>
      </c>
      <c r="G26" s="9">
        <v>90.1148071289063</v>
      </c>
      <c r="H26" s="9" t="s">
        <v>20</v>
      </c>
      <c r="I26" s="9" t="s">
        <v>20</v>
      </c>
      <c r="J26" s="9" t="s">
        <v>20</v>
      </c>
      <c r="K26" s="9" t="s">
        <v>20</v>
      </c>
      <c r="L26" s="9">
        <v>76.1498184204102</v>
      </c>
      <c r="M26" s="9">
        <v>90.3244476318359</v>
      </c>
    </row>
    <row r="27" ht="15.75" customHeight="1">
      <c r="A27" s="9">
        <v>1972.0</v>
      </c>
      <c r="B27" s="9" t="s">
        <v>37</v>
      </c>
      <c r="C27" s="9" t="s">
        <v>21</v>
      </c>
      <c r="D27" s="9" t="s">
        <v>22</v>
      </c>
      <c r="E27" s="9">
        <v>85.9959335327148</v>
      </c>
      <c r="F27" s="9">
        <v>83.9507064819336</v>
      </c>
      <c r="G27" s="9">
        <v>81.9690322875977</v>
      </c>
      <c r="H27" s="9" t="s">
        <v>20</v>
      </c>
      <c r="I27" s="9" t="s">
        <v>20</v>
      </c>
      <c r="J27" s="9" t="s">
        <v>20</v>
      </c>
      <c r="K27" s="9" t="s">
        <v>20</v>
      </c>
      <c r="L27" s="9">
        <v>79.2315216064453</v>
      </c>
      <c r="M27" s="9" t="s">
        <v>20</v>
      </c>
    </row>
    <row r="28" ht="15.75" customHeight="1">
      <c r="A28" s="9">
        <v>1972.0</v>
      </c>
      <c r="B28" s="9" t="s">
        <v>37</v>
      </c>
      <c r="C28" s="9" t="s">
        <v>23</v>
      </c>
      <c r="D28" s="9" t="s">
        <v>24</v>
      </c>
      <c r="E28" s="9" t="s">
        <v>20</v>
      </c>
      <c r="F28" s="9">
        <v>62.9937591552734</v>
      </c>
      <c r="G28" s="9" t="s">
        <v>20</v>
      </c>
      <c r="H28" s="9" t="s">
        <v>20</v>
      </c>
      <c r="I28" s="9" t="s">
        <v>20</v>
      </c>
      <c r="J28" s="9" t="s">
        <v>20</v>
      </c>
      <c r="K28" s="9" t="s">
        <v>20</v>
      </c>
      <c r="L28" s="9">
        <v>64.9274063110352</v>
      </c>
      <c r="M28" s="9">
        <v>84.8842163085938</v>
      </c>
    </row>
    <row r="29" ht="15.75" customHeight="1">
      <c r="A29" s="9">
        <v>1972.0</v>
      </c>
      <c r="B29" s="9" t="s">
        <v>37</v>
      </c>
      <c r="C29" s="9" t="s">
        <v>25</v>
      </c>
      <c r="D29" s="9" t="s">
        <v>26</v>
      </c>
      <c r="E29" s="9" t="s">
        <v>20</v>
      </c>
      <c r="F29" s="9" t="s">
        <v>20</v>
      </c>
      <c r="G29" s="9" t="s">
        <v>20</v>
      </c>
      <c r="H29" s="9" t="s">
        <v>20</v>
      </c>
      <c r="I29" s="9" t="s">
        <v>20</v>
      </c>
      <c r="J29" s="9" t="s">
        <v>20</v>
      </c>
      <c r="K29" s="9" t="s">
        <v>20</v>
      </c>
      <c r="L29" s="9">
        <v>66.9642486572266</v>
      </c>
      <c r="M29" s="9" t="s">
        <v>20</v>
      </c>
    </row>
    <row r="30" ht="15.75" customHeight="1">
      <c r="A30" s="9">
        <v>1972.0</v>
      </c>
      <c r="B30" s="9" t="s">
        <v>37</v>
      </c>
      <c r="C30" s="9" t="s">
        <v>27</v>
      </c>
      <c r="D30" s="9" t="s">
        <v>28</v>
      </c>
      <c r="E30" s="9" t="s">
        <v>20</v>
      </c>
      <c r="F30" s="9" t="s">
        <v>20</v>
      </c>
      <c r="G30" s="9" t="s">
        <v>20</v>
      </c>
      <c r="H30" s="9" t="s">
        <v>20</v>
      </c>
      <c r="I30" s="9" t="s">
        <v>20</v>
      </c>
      <c r="J30" s="9" t="s">
        <v>20</v>
      </c>
      <c r="K30" s="9" t="s">
        <v>20</v>
      </c>
      <c r="L30" s="9" t="s">
        <v>20</v>
      </c>
      <c r="M30" s="9" t="s">
        <v>20</v>
      </c>
    </row>
    <row r="31" ht="15.75" customHeight="1">
      <c r="A31" s="9">
        <v>1972.0</v>
      </c>
      <c r="B31" s="9" t="s">
        <v>37</v>
      </c>
      <c r="C31" s="9" t="s">
        <v>29</v>
      </c>
      <c r="D31" s="9" t="s">
        <v>30</v>
      </c>
      <c r="E31" s="9">
        <v>54.1418991088867</v>
      </c>
      <c r="F31" s="9">
        <v>51.2398910522461</v>
      </c>
      <c r="G31" s="9">
        <v>48.3661918640137</v>
      </c>
      <c r="H31" s="9" t="s">
        <v>20</v>
      </c>
      <c r="I31" s="9" t="s">
        <v>20</v>
      </c>
      <c r="J31" s="9" t="s">
        <v>20</v>
      </c>
      <c r="K31" s="9" t="s">
        <v>20</v>
      </c>
      <c r="L31" s="9">
        <v>41.335620880127</v>
      </c>
      <c r="M31" s="9" t="s">
        <v>20</v>
      </c>
    </row>
    <row r="32" ht="15.75" customHeight="1">
      <c r="A32" s="9">
        <v>1972.0</v>
      </c>
      <c r="B32" s="9" t="s">
        <v>37</v>
      </c>
      <c r="C32" s="9" t="s">
        <v>31</v>
      </c>
      <c r="D32" s="9" t="s">
        <v>32</v>
      </c>
      <c r="E32" s="9" t="s">
        <v>20</v>
      </c>
      <c r="F32" s="9" t="s">
        <v>20</v>
      </c>
      <c r="G32" s="9" t="s">
        <v>20</v>
      </c>
      <c r="H32" s="9" t="s">
        <v>20</v>
      </c>
      <c r="I32" s="9" t="s">
        <v>20</v>
      </c>
      <c r="J32" s="9" t="s">
        <v>20</v>
      </c>
      <c r="K32" s="9" t="s">
        <v>20</v>
      </c>
      <c r="L32" s="9" t="s">
        <v>20</v>
      </c>
      <c r="M32" s="9">
        <v>88.5047836303711</v>
      </c>
    </row>
    <row r="33" ht="15.75" customHeight="1">
      <c r="A33" s="9">
        <v>1972.0</v>
      </c>
      <c r="B33" s="9" t="s">
        <v>37</v>
      </c>
      <c r="C33" s="9" t="s">
        <v>33</v>
      </c>
      <c r="D33" s="9" t="s">
        <v>34</v>
      </c>
      <c r="E33" s="9" t="s">
        <v>20</v>
      </c>
      <c r="F33" s="9" t="s">
        <v>20</v>
      </c>
      <c r="G33" s="9" t="s">
        <v>20</v>
      </c>
      <c r="H33" s="9" t="s">
        <v>20</v>
      </c>
      <c r="I33" s="9" t="s">
        <v>20</v>
      </c>
      <c r="J33" s="9" t="s">
        <v>20</v>
      </c>
      <c r="K33" s="9" t="s">
        <v>20</v>
      </c>
      <c r="L33" s="9" t="s">
        <v>20</v>
      </c>
      <c r="M33" s="9" t="s">
        <v>20</v>
      </c>
    </row>
    <row r="34" ht="15.75" customHeight="1">
      <c r="A34" s="9">
        <v>1973.0</v>
      </c>
      <c r="B34" s="9" t="s">
        <v>38</v>
      </c>
      <c r="C34" s="9" t="s">
        <v>18</v>
      </c>
      <c r="D34" s="9" t="s">
        <v>19</v>
      </c>
      <c r="E34" s="9">
        <v>93.8587112426758</v>
      </c>
      <c r="F34" s="9">
        <v>92.2392501831055</v>
      </c>
      <c r="G34" s="9">
        <v>90.6417465209961</v>
      </c>
      <c r="H34" s="9" t="s">
        <v>20</v>
      </c>
      <c r="I34" s="9" t="s">
        <v>20</v>
      </c>
      <c r="J34" s="9" t="s">
        <v>20</v>
      </c>
      <c r="K34" s="9" t="s">
        <v>20</v>
      </c>
      <c r="L34" s="9">
        <v>75.9608688354492</v>
      </c>
      <c r="M34" s="9">
        <v>88.9142837524414</v>
      </c>
    </row>
    <row r="35" ht="15.75" customHeight="1">
      <c r="A35" s="9">
        <v>1973.0</v>
      </c>
      <c r="B35" s="9" t="s">
        <v>38</v>
      </c>
      <c r="C35" s="9" t="s">
        <v>21</v>
      </c>
      <c r="D35" s="9" t="s">
        <v>22</v>
      </c>
      <c r="E35" s="9">
        <v>88.945426940918</v>
      </c>
      <c r="F35" s="9">
        <v>87.8784713745117</v>
      </c>
      <c r="G35" s="9">
        <v>86.8446578979492</v>
      </c>
      <c r="H35" s="9" t="s">
        <v>20</v>
      </c>
      <c r="I35" s="9" t="s">
        <v>20</v>
      </c>
      <c r="J35" s="9" t="s">
        <v>20</v>
      </c>
      <c r="K35" s="9" t="s">
        <v>20</v>
      </c>
      <c r="L35" s="9">
        <v>73.9886169433594</v>
      </c>
      <c r="M35" s="9" t="s">
        <v>20</v>
      </c>
    </row>
    <row r="36" ht="15.75" customHeight="1">
      <c r="A36" s="9">
        <v>1973.0</v>
      </c>
      <c r="B36" s="9" t="s">
        <v>38</v>
      </c>
      <c r="C36" s="9" t="s">
        <v>23</v>
      </c>
      <c r="D36" s="9" t="s">
        <v>24</v>
      </c>
      <c r="E36" s="9" t="s">
        <v>20</v>
      </c>
      <c r="F36" s="9">
        <v>66.5056533813477</v>
      </c>
      <c r="G36" s="9" t="s">
        <v>20</v>
      </c>
      <c r="H36" s="9" t="s">
        <v>20</v>
      </c>
      <c r="I36" s="9" t="s">
        <v>20</v>
      </c>
      <c r="J36" s="9" t="s">
        <v>20</v>
      </c>
      <c r="K36" s="9" t="s">
        <v>20</v>
      </c>
      <c r="L36" s="9">
        <v>63.2834892272949</v>
      </c>
      <c r="M36" s="9">
        <v>84.6748504638672</v>
      </c>
    </row>
    <row r="37" ht="15.75" customHeight="1">
      <c r="A37" s="9">
        <v>1973.0</v>
      </c>
      <c r="B37" s="9" t="s">
        <v>38</v>
      </c>
      <c r="C37" s="9" t="s">
        <v>25</v>
      </c>
      <c r="D37" s="9" t="s">
        <v>26</v>
      </c>
      <c r="E37" s="9" t="s">
        <v>20</v>
      </c>
      <c r="F37" s="9">
        <v>63.6889381408691</v>
      </c>
      <c r="G37" s="9" t="s">
        <v>20</v>
      </c>
      <c r="H37" s="9" t="s">
        <v>20</v>
      </c>
      <c r="I37" s="9" t="s">
        <v>20</v>
      </c>
      <c r="J37" s="9" t="s">
        <v>20</v>
      </c>
      <c r="K37" s="9" t="s">
        <v>20</v>
      </c>
      <c r="L37" s="9">
        <v>65.2008209228516</v>
      </c>
      <c r="M37" s="9">
        <v>58.2967491149902</v>
      </c>
    </row>
    <row r="38" ht="15.75" customHeight="1">
      <c r="A38" s="9">
        <v>1973.0</v>
      </c>
      <c r="B38" s="9" t="s">
        <v>38</v>
      </c>
      <c r="C38" s="9" t="s">
        <v>27</v>
      </c>
      <c r="D38" s="9" t="s">
        <v>28</v>
      </c>
      <c r="E38" s="9" t="s">
        <v>20</v>
      </c>
      <c r="F38" s="9" t="s">
        <v>20</v>
      </c>
      <c r="G38" s="9" t="s">
        <v>20</v>
      </c>
      <c r="H38" s="9" t="s">
        <v>20</v>
      </c>
      <c r="I38" s="9" t="s">
        <v>20</v>
      </c>
      <c r="J38" s="9" t="s">
        <v>20</v>
      </c>
      <c r="K38" s="9" t="s">
        <v>20</v>
      </c>
      <c r="L38" s="9" t="s">
        <v>20</v>
      </c>
      <c r="M38" s="9" t="s">
        <v>20</v>
      </c>
    </row>
    <row r="39" ht="15.75" customHeight="1">
      <c r="A39" s="9">
        <v>1973.0</v>
      </c>
      <c r="B39" s="9" t="s">
        <v>38</v>
      </c>
      <c r="C39" s="9" t="s">
        <v>29</v>
      </c>
      <c r="D39" s="9" t="s">
        <v>30</v>
      </c>
      <c r="E39" s="9">
        <v>57.4244918823242</v>
      </c>
      <c r="F39" s="9">
        <v>54.1318511962891</v>
      </c>
      <c r="G39" s="9">
        <v>50.8785095214844</v>
      </c>
      <c r="H39" s="9" t="s">
        <v>20</v>
      </c>
      <c r="I39" s="9" t="s">
        <v>20</v>
      </c>
      <c r="J39" s="9" t="s">
        <v>20</v>
      </c>
      <c r="K39" s="9" t="s">
        <v>20</v>
      </c>
      <c r="L39" s="9">
        <v>37.1248893737793</v>
      </c>
      <c r="M39" s="9" t="s">
        <v>20</v>
      </c>
    </row>
    <row r="40" ht="15.75" customHeight="1">
      <c r="A40" s="9">
        <v>1973.0</v>
      </c>
      <c r="B40" s="9" t="s">
        <v>38</v>
      </c>
      <c r="C40" s="9" t="s">
        <v>31</v>
      </c>
      <c r="D40" s="9" t="s">
        <v>32</v>
      </c>
      <c r="E40" s="9" t="s">
        <v>20</v>
      </c>
      <c r="F40" s="9" t="s">
        <v>20</v>
      </c>
      <c r="G40" s="9" t="s">
        <v>20</v>
      </c>
      <c r="H40" s="9" t="s">
        <v>20</v>
      </c>
      <c r="I40" s="9" t="s">
        <v>20</v>
      </c>
      <c r="J40" s="9" t="s">
        <v>20</v>
      </c>
      <c r="K40" s="9" t="s">
        <v>20</v>
      </c>
      <c r="L40" s="9" t="s">
        <v>20</v>
      </c>
      <c r="M40" s="9">
        <v>88.4141311645508</v>
      </c>
    </row>
    <row r="41" ht="15.75" customHeight="1">
      <c r="A41" s="9">
        <v>1973.0</v>
      </c>
      <c r="B41" s="9" t="s">
        <v>38</v>
      </c>
      <c r="C41" s="9" t="s">
        <v>33</v>
      </c>
      <c r="D41" s="9" t="s">
        <v>34</v>
      </c>
      <c r="E41" s="9" t="s">
        <v>20</v>
      </c>
      <c r="F41" s="9" t="s">
        <v>20</v>
      </c>
      <c r="G41" s="9" t="s">
        <v>20</v>
      </c>
      <c r="H41" s="9" t="s">
        <v>20</v>
      </c>
      <c r="I41" s="9" t="s">
        <v>20</v>
      </c>
      <c r="J41" s="9" t="s">
        <v>20</v>
      </c>
      <c r="K41" s="9" t="s">
        <v>20</v>
      </c>
      <c r="L41" s="9">
        <v>77.5387802124023</v>
      </c>
      <c r="M41" s="9">
        <v>28.7470893859863</v>
      </c>
    </row>
    <row r="42" ht="15.75" customHeight="1">
      <c r="A42" s="9">
        <v>1974.0</v>
      </c>
      <c r="B42" s="9" t="s">
        <v>39</v>
      </c>
      <c r="C42" s="9" t="s">
        <v>18</v>
      </c>
      <c r="D42" s="9" t="s">
        <v>19</v>
      </c>
      <c r="E42" s="9">
        <v>91.8962173461914</v>
      </c>
      <c r="F42" s="9">
        <v>90.4199829101563</v>
      </c>
      <c r="G42" s="9">
        <v>88.9641876220703</v>
      </c>
      <c r="H42" s="9" t="s">
        <v>20</v>
      </c>
      <c r="I42" s="9" t="s">
        <v>20</v>
      </c>
      <c r="J42" s="9" t="s">
        <v>20</v>
      </c>
      <c r="K42" s="9" t="s">
        <v>20</v>
      </c>
      <c r="L42" s="9">
        <v>74.1107482910156</v>
      </c>
      <c r="M42" s="9">
        <v>88.0940399169922</v>
      </c>
    </row>
    <row r="43" ht="15.75" customHeight="1">
      <c r="A43" s="9">
        <v>1974.0</v>
      </c>
      <c r="B43" s="9" t="s">
        <v>39</v>
      </c>
      <c r="C43" s="9" t="s">
        <v>21</v>
      </c>
      <c r="D43" s="9" t="s">
        <v>22</v>
      </c>
      <c r="E43" s="9">
        <v>87.4129104614258</v>
      </c>
      <c r="F43" s="9">
        <v>86.7544403076172</v>
      </c>
      <c r="G43" s="9">
        <v>86.1162033081055</v>
      </c>
      <c r="H43" s="9" t="s">
        <v>20</v>
      </c>
      <c r="I43" s="9" t="s">
        <v>20</v>
      </c>
      <c r="J43" s="9" t="s">
        <v>20</v>
      </c>
      <c r="K43" s="9" t="s">
        <v>20</v>
      </c>
      <c r="L43" s="9">
        <v>65.6657028198242</v>
      </c>
      <c r="M43" s="9" t="s">
        <v>20</v>
      </c>
    </row>
    <row r="44" ht="15.75" customHeight="1">
      <c r="A44" s="9">
        <v>1974.0</v>
      </c>
      <c r="B44" s="9" t="s">
        <v>39</v>
      </c>
      <c r="C44" s="9" t="s">
        <v>23</v>
      </c>
      <c r="D44" s="9" t="s">
        <v>24</v>
      </c>
      <c r="E44" s="9" t="s">
        <v>20</v>
      </c>
      <c r="F44" s="9">
        <v>67.8620834350586</v>
      </c>
      <c r="G44" s="9" t="s">
        <v>20</v>
      </c>
      <c r="H44" s="9" t="s">
        <v>20</v>
      </c>
      <c r="I44" s="9" t="s">
        <v>20</v>
      </c>
      <c r="J44" s="9" t="s">
        <v>20</v>
      </c>
      <c r="K44" s="9" t="s">
        <v>20</v>
      </c>
      <c r="L44" s="9">
        <v>64.8947601318359</v>
      </c>
      <c r="M44" s="9">
        <v>83.2408294677734</v>
      </c>
    </row>
    <row r="45" ht="15.75" customHeight="1">
      <c r="A45" s="9">
        <v>1974.0</v>
      </c>
      <c r="B45" s="9" t="s">
        <v>39</v>
      </c>
      <c r="C45" s="9" t="s">
        <v>25</v>
      </c>
      <c r="D45" s="9" t="s">
        <v>26</v>
      </c>
      <c r="E45" s="9" t="s">
        <v>20</v>
      </c>
      <c r="F45" s="9">
        <v>66.8839797973633</v>
      </c>
      <c r="G45" s="9" t="s">
        <v>20</v>
      </c>
      <c r="H45" s="9" t="s">
        <v>20</v>
      </c>
      <c r="I45" s="9" t="s">
        <v>20</v>
      </c>
      <c r="J45" s="9" t="s">
        <v>20</v>
      </c>
      <c r="K45" s="9" t="s">
        <v>20</v>
      </c>
      <c r="L45" s="9">
        <v>67.0364685058594</v>
      </c>
      <c r="M45" s="9">
        <v>63.1569213867188</v>
      </c>
    </row>
    <row r="46" ht="15.75" customHeight="1">
      <c r="A46" s="9">
        <v>1974.0</v>
      </c>
      <c r="B46" s="9" t="s">
        <v>39</v>
      </c>
      <c r="C46" s="9" t="s">
        <v>27</v>
      </c>
      <c r="D46" s="9" t="s">
        <v>28</v>
      </c>
      <c r="E46" s="9" t="s">
        <v>20</v>
      </c>
      <c r="F46" s="9" t="s">
        <v>20</v>
      </c>
      <c r="G46" s="9" t="s">
        <v>20</v>
      </c>
      <c r="H46" s="9" t="s">
        <v>20</v>
      </c>
      <c r="I46" s="9" t="s">
        <v>20</v>
      </c>
      <c r="J46" s="9" t="s">
        <v>20</v>
      </c>
      <c r="K46" s="9" t="s">
        <v>20</v>
      </c>
      <c r="L46" s="9">
        <v>51.8251113891602</v>
      </c>
      <c r="M46" s="9" t="s">
        <v>20</v>
      </c>
    </row>
    <row r="47" ht="15.75" customHeight="1">
      <c r="A47" s="9">
        <v>1974.0</v>
      </c>
      <c r="B47" s="9" t="s">
        <v>39</v>
      </c>
      <c r="C47" s="9" t="s">
        <v>29</v>
      </c>
      <c r="D47" s="9" t="s">
        <v>30</v>
      </c>
      <c r="E47" s="9">
        <v>58.4444389343262</v>
      </c>
      <c r="F47" s="9">
        <v>54.6974601745605</v>
      </c>
      <c r="G47" s="9">
        <v>51.0059394836426</v>
      </c>
      <c r="H47" s="9" t="s">
        <v>20</v>
      </c>
      <c r="I47" s="9" t="s">
        <v>20</v>
      </c>
      <c r="J47" s="9" t="s">
        <v>20</v>
      </c>
      <c r="K47" s="9" t="s">
        <v>20</v>
      </c>
      <c r="L47" s="9" t="s">
        <v>20</v>
      </c>
      <c r="M47" s="9" t="s">
        <v>20</v>
      </c>
    </row>
    <row r="48" ht="15.75" customHeight="1">
      <c r="A48" s="9">
        <v>1974.0</v>
      </c>
      <c r="B48" s="9" t="s">
        <v>39</v>
      </c>
      <c r="C48" s="9" t="s">
        <v>31</v>
      </c>
      <c r="D48" s="9" t="s">
        <v>32</v>
      </c>
      <c r="E48" s="9" t="s">
        <v>20</v>
      </c>
      <c r="F48" s="9" t="s">
        <v>20</v>
      </c>
      <c r="G48" s="9" t="s">
        <v>20</v>
      </c>
      <c r="H48" s="9" t="s">
        <v>20</v>
      </c>
      <c r="I48" s="9" t="s">
        <v>20</v>
      </c>
      <c r="J48" s="9" t="s">
        <v>20</v>
      </c>
      <c r="K48" s="9" t="s">
        <v>20</v>
      </c>
      <c r="L48" s="9" t="s">
        <v>20</v>
      </c>
      <c r="M48" s="9">
        <v>88.8494110107422</v>
      </c>
    </row>
    <row r="49" ht="15.75" customHeight="1">
      <c r="A49" s="9">
        <v>1974.0</v>
      </c>
      <c r="B49" s="9" t="s">
        <v>39</v>
      </c>
      <c r="C49" s="9" t="s">
        <v>33</v>
      </c>
      <c r="D49" s="9" t="s">
        <v>34</v>
      </c>
      <c r="E49" s="9" t="s">
        <v>20</v>
      </c>
      <c r="F49" s="9">
        <v>75.5764389038086</v>
      </c>
      <c r="G49" s="9" t="s">
        <v>20</v>
      </c>
      <c r="H49" s="9" t="s">
        <v>20</v>
      </c>
      <c r="I49" s="9" t="s">
        <v>20</v>
      </c>
      <c r="J49" s="9" t="s">
        <v>20</v>
      </c>
      <c r="K49" s="9" t="s">
        <v>20</v>
      </c>
      <c r="L49" s="9">
        <v>72.6144409179688</v>
      </c>
      <c r="M49" s="9">
        <v>29.050479888916</v>
      </c>
    </row>
    <row r="50" ht="15.75" customHeight="1">
      <c r="A50" s="9">
        <v>1975.0</v>
      </c>
      <c r="B50" s="9" t="s">
        <v>40</v>
      </c>
      <c r="C50" s="9" t="s">
        <v>18</v>
      </c>
      <c r="D50" s="9" t="s">
        <v>19</v>
      </c>
      <c r="E50" s="9">
        <v>92.2643280029297</v>
      </c>
      <c r="F50" s="9">
        <v>90.8590698242188</v>
      </c>
      <c r="G50" s="9">
        <v>89.4740524291992</v>
      </c>
      <c r="H50" s="9" t="s">
        <v>20</v>
      </c>
      <c r="I50" s="9" t="s">
        <v>20</v>
      </c>
      <c r="J50" s="9" t="s">
        <v>20</v>
      </c>
      <c r="K50" s="9" t="s">
        <v>20</v>
      </c>
      <c r="L50" s="9">
        <v>73.9653625488281</v>
      </c>
      <c r="M50" s="9">
        <v>86.4807815551758</v>
      </c>
    </row>
    <row r="51" ht="15.75" customHeight="1">
      <c r="A51" s="9">
        <v>1975.0</v>
      </c>
      <c r="B51" s="9" t="s">
        <v>40</v>
      </c>
      <c r="C51" s="9" t="s">
        <v>21</v>
      </c>
      <c r="D51" s="9" t="s">
        <v>22</v>
      </c>
      <c r="E51" s="9">
        <v>87.8112411499023</v>
      </c>
      <c r="F51" s="9">
        <v>85.067138671875</v>
      </c>
      <c r="G51" s="9">
        <v>82.4041595458984</v>
      </c>
      <c r="H51" s="9" t="s">
        <v>20</v>
      </c>
      <c r="I51" s="9" t="s">
        <v>20</v>
      </c>
      <c r="J51" s="9" t="s">
        <v>20</v>
      </c>
      <c r="K51" s="9" t="s">
        <v>20</v>
      </c>
      <c r="L51" s="9">
        <v>81.3074722290039</v>
      </c>
      <c r="M51" s="9" t="s">
        <v>20</v>
      </c>
    </row>
    <row r="52" ht="15.75" customHeight="1">
      <c r="A52" s="9">
        <v>1975.0</v>
      </c>
      <c r="B52" s="9" t="s">
        <v>40</v>
      </c>
      <c r="C52" s="9" t="s">
        <v>23</v>
      </c>
      <c r="D52" s="9" t="s">
        <v>24</v>
      </c>
      <c r="E52" s="9" t="s">
        <v>20</v>
      </c>
      <c r="F52" s="9">
        <v>70.0203018188477</v>
      </c>
      <c r="G52" s="9" t="s">
        <v>20</v>
      </c>
      <c r="H52" s="9" t="s">
        <v>20</v>
      </c>
      <c r="I52" s="9" t="s">
        <v>20</v>
      </c>
      <c r="J52" s="9" t="s">
        <v>20</v>
      </c>
      <c r="K52" s="9" t="s">
        <v>20</v>
      </c>
      <c r="L52" s="9">
        <v>69.6830596923828</v>
      </c>
      <c r="M52" s="9">
        <v>83.2481536865234</v>
      </c>
    </row>
    <row r="53" ht="15.75" customHeight="1">
      <c r="A53" s="9">
        <v>1975.0</v>
      </c>
      <c r="B53" s="9" t="s">
        <v>40</v>
      </c>
      <c r="C53" s="9" t="s">
        <v>25</v>
      </c>
      <c r="D53" s="9" t="s">
        <v>26</v>
      </c>
      <c r="E53" s="9" t="s">
        <v>20</v>
      </c>
      <c r="F53" s="9">
        <v>68.2401733398438</v>
      </c>
      <c r="G53" s="9" t="s">
        <v>20</v>
      </c>
      <c r="H53" s="9" t="s">
        <v>20</v>
      </c>
      <c r="I53" s="9" t="s">
        <v>20</v>
      </c>
      <c r="J53" s="9" t="s">
        <v>20</v>
      </c>
      <c r="K53" s="9" t="s">
        <v>20</v>
      </c>
      <c r="L53" s="9">
        <v>71.2214813232422</v>
      </c>
      <c r="M53" s="9">
        <v>67.9328002929688</v>
      </c>
    </row>
    <row r="54" ht="15.75" customHeight="1">
      <c r="A54" s="9">
        <v>1975.0</v>
      </c>
      <c r="B54" s="9" t="s">
        <v>40</v>
      </c>
      <c r="C54" s="9" t="s">
        <v>27</v>
      </c>
      <c r="D54" s="9" t="s">
        <v>28</v>
      </c>
      <c r="E54" s="9">
        <v>66.8441162109375</v>
      </c>
      <c r="F54" s="9">
        <v>69.5729904174805</v>
      </c>
      <c r="G54" s="9">
        <v>72.25927734375</v>
      </c>
      <c r="H54" s="9" t="s">
        <v>20</v>
      </c>
      <c r="I54" s="9" t="s">
        <v>20</v>
      </c>
      <c r="J54" s="9" t="s">
        <v>20</v>
      </c>
      <c r="K54" s="9" t="s">
        <v>20</v>
      </c>
      <c r="L54" s="9">
        <v>57.4108200073242</v>
      </c>
      <c r="M54" s="9" t="s">
        <v>20</v>
      </c>
    </row>
    <row r="55" ht="15.75" customHeight="1">
      <c r="A55" s="9">
        <v>1975.0</v>
      </c>
      <c r="B55" s="9" t="s">
        <v>40</v>
      </c>
      <c r="C55" s="9" t="s">
        <v>29</v>
      </c>
      <c r="D55" s="9" t="s">
        <v>30</v>
      </c>
      <c r="E55" s="9" t="s">
        <v>20</v>
      </c>
      <c r="F55" s="9" t="s">
        <v>20</v>
      </c>
      <c r="G55" s="9" t="s">
        <v>20</v>
      </c>
      <c r="H55" s="9" t="s">
        <v>20</v>
      </c>
      <c r="I55" s="9" t="s">
        <v>20</v>
      </c>
      <c r="J55" s="9" t="s">
        <v>20</v>
      </c>
      <c r="K55" s="9" t="s">
        <v>20</v>
      </c>
      <c r="L55" s="9" t="s">
        <v>20</v>
      </c>
      <c r="M55" s="9" t="s">
        <v>20</v>
      </c>
    </row>
    <row r="56" ht="15.75" customHeight="1">
      <c r="A56" s="9">
        <v>1975.0</v>
      </c>
      <c r="B56" s="9" t="s">
        <v>40</v>
      </c>
      <c r="C56" s="9" t="s">
        <v>31</v>
      </c>
      <c r="D56" s="9" t="s">
        <v>32</v>
      </c>
      <c r="E56" s="9" t="s">
        <v>20</v>
      </c>
      <c r="F56" s="9" t="s">
        <v>20</v>
      </c>
      <c r="G56" s="9" t="s">
        <v>20</v>
      </c>
      <c r="H56" s="9" t="s">
        <v>20</v>
      </c>
      <c r="I56" s="9" t="s">
        <v>20</v>
      </c>
      <c r="J56" s="9" t="s">
        <v>20</v>
      </c>
      <c r="K56" s="9" t="s">
        <v>20</v>
      </c>
      <c r="L56" s="9" t="s">
        <v>20</v>
      </c>
      <c r="M56" s="9">
        <v>89.0163116455078</v>
      </c>
    </row>
    <row r="57" ht="15.75" customHeight="1">
      <c r="A57" s="9">
        <v>1975.0</v>
      </c>
      <c r="B57" s="9" t="s">
        <v>40</v>
      </c>
      <c r="C57" s="9" t="s">
        <v>33</v>
      </c>
      <c r="D57" s="9" t="s">
        <v>34</v>
      </c>
      <c r="E57" s="9">
        <v>81.2125015258789</v>
      </c>
      <c r="F57" s="9">
        <v>78.9116897583008</v>
      </c>
      <c r="G57" s="9">
        <v>76.6223831176758</v>
      </c>
      <c r="H57" s="9" t="s">
        <v>20</v>
      </c>
      <c r="I57" s="9" t="s">
        <v>20</v>
      </c>
      <c r="J57" s="9" t="s">
        <v>20</v>
      </c>
      <c r="K57" s="9" t="s">
        <v>20</v>
      </c>
      <c r="L57" s="9">
        <v>75.8264312744141</v>
      </c>
      <c r="M57" s="9" t="s">
        <v>20</v>
      </c>
    </row>
    <row r="58" ht="15.75" customHeight="1">
      <c r="A58" s="9">
        <v>1976.0</v>
      </c>
      <c r="B58" s="9" t="s">
        <v>41</v>
      </c>
      <c r="C58" s="9" t="s">
        <v>18</v>
      </c>
      <c r="D58" s="9" t="s">
        <v>19</v>
      </c>
      <c r="E58" s="9">
        <v>94.5087432861328</v>
      </c>
      <c r="F58" s="9">
        <v>93.1467895507813</v>
      </c>
      <c r="G58" s="9">
        <v>91.8051528930664</v>
      </c>
      <c r="H58" s="9" t="s">
        <v>20</v>
      </c>
      <c r="I58" s="9" t="s">
        <v>20</v>
      </c>
      <c r="J58" s="9" t="s">
        <v>20</v>
      </c>
      <c r="K58" s="9" t="s">
        <v>20</v>
      </c>
      <c r="L58" s="9">
        <v>78.5622329711914</v>
      </c>
      <c r="M58" s="9">
        <v>91.471076965332</v>
      </c>
    </row>
    <row r="59" ht="15.75" customHeight="1">
      <c r="A59" s="9">
        <v>1976.0</v>
      </c>
      <c r="B59" s="9" t="s">
        <v>41</v>
      </c>
      <c r="C59" s="9" t="s">
        <v>21</v>
      </c>
      <c r="D59" s="9" t="s">
        <v>22</v>
      </c>
      <c r="E59" s="9">
        <v>83.3327484130859</v>
      </c>
      <c r="F59" s="9">
        <v>81.2858276367188</v>
      </c>
      <c r="G59" s="9">
        <v>79.2965316772461</v>
      </c>
      <c r="H59" s="9" t="s">
        <v>20</v>
      </c>
      <c r="I59" s="9" t="s">
        <v>20</v>
      </c>
      <c r="J59" s="9" t="s">
        <v>20</v>
      </c>
      <c r="K59" s="9" t="s">
        <v>20</v>
      </c>
      <c r="L59" s="9">
        <v>76.3744201660156</v>
      </c>
      <c r="M59" s="9" t="s">
        <v>20</v>
      </c>
    </row>
    <row r="60" ht="15.75" customHeight="1">
      <c r="A60" s="9">
        <v>1976.0</v>
      </c>
      <c r="B60" s="9" t="s">
        <v>41</v>
      </c>
      <c r="C60" s="9" t="s">
        <v>23</v>
      </c>
      <c r="D60" s="9" t="s">
        <v>24</v>
      </c>
      <c r="E60" s="9" t="s">
        <v>20</v>
      </c>
      <c r="F60" s="9">
        <v>69.5185012817383</v>
      </c>
      <c r="G60" s="9" t="s">
        <v>20</v>
      </c>
      <c r="H60" s="9" t="s">
        <v>20</v>
      </c>
      <c r="I60" s="9" t="s">
        <v>20</v>
      </c>
      <c r="J60" s="9" t="s">
        <v>20</v>
      </c>
      <c r="K60" s="9" t="s">
        <v>20</v>
      </c>
      <c r="L60" s="9">
        <v>65.1554336547852</v>
      </c>
      <c r="M60" s="9">
        <v>83.7881622314453</v>
      </c>
    </row>
    <row r="61" ht="15.75" customHeight="1">
      <c r="A61" s="9">
        <v>1976.0</v>
      </c>
      <c r="B61" s="9" t="s">
        <v>41</v>
      </c>
      <c r="C61" s="9" t="s">
        <v>25</v>
      </c>
      <c r="D61" s="9" t="s">
        <v>26</v>
      </c>
      <c r="E61" s="9" t="s">
        <v>20</v>
      </c>
      <c r="F61" s="9">
        <v>74.33056640625</v>
      </c>
      <c r="G61" s="9" t="s">
        <v>20</v>
      </c>
      <c r="H61" s="9" t="s">
        <v>20</v>
      </c>
      <c r="I61" s="9" t="s">
        <v>20</v>
      </c>
      <c r="J61" s="9" t="s">
        <v>20</v>
      </c>
      <c r="K61" s="9" t="s">
        <v>20</v>
      </c>
      <c r="L61" s="9">
        <v>67.7611999511719</v>
      </c>
      <c r="M61" s="9">
        <v>68.8108596801758</v>
      </c>
    </row>
    <row r="62" ht="15.75" customHeight="1">
      <c r="A62" s="9">
        <v>1976.0</v>
      </c>
      <c r="B62" s="9" t="s">
        <v>41</v>
      </c>
      <c r="C62" s="9" t="s">
        <v>27</v>
      </c>
      <c r="D62" s="9" t="s">
        <v>28</v>
      </c>
      <c r="E62" s="9">
        <v>68.398307800293</v>
      </c>
      <c r="F62" s="9">
        <v>71.1732025146484</v>
      </c>
      <c r="G62" s="9">
        <v>73.9017486572266</v>
      </c>
      <c r="H62" s="9" t="s">
        <v>20</v>
      </c>
      <c r="I62" s="9" t="s">
        <v>20</v>
      </c>
      <c r="J62" s="9" t="s">
        <v>20</v>
      </c>
      <c r="K62" s="9" t="s">
        <v>20</v>
      </c>
      <c r="L62" s="9">
        <v>68.1865615844727</v>
      </c>
      <c r="M62" s="9">
        <v>76.5433578491211</v>
      </c>
    </row>
    <row r="63" ht="15.75" customHeight="1">
      <c r="A63" s="9">
        <v>1976.0</v>
      </c>
      <c r="B63" s="9" t="s">
        <v>41</v>
      </c>
      <c r="C63" s="9" t="s">
        <v>29</v>
      </c>
      <c r="D63" s="9" t="s">
        <v>30</v>
      </c>
      <c r="E63" s="9" t="s">
        <v>20</v>
      </c>
      <c r="F63" s="9" t="s">
        <v>20</v>
      </c>
      <c r="G63" s="9" t="s">
        <v>20</v>
      </c>
      <c r="H63" s="9" t="s">
        <v>20</v>
      </c>
      <c r="I63" s="9" t="s">
        <v>20</v>
      </c>
      <c r="J63" s="9" t="s">
        <v>20</v>
      </c>
      <c r="K63" s="9" t="s">
        <v>20</v>
      </c>
      <c r="L63" s="9" t="s">
        <v>20</v>
      </c>
      <c r="M63" s="9" t="s">
        <v>20</v>
      </c>
    </row>
    <row r="64" ht="15.75" customHeight="1">
      <c r="A64" s="9">
        <v>1976.0</v>
      </c>
      <c r="B64" s="9" t="s">
        <v>41</v>
      </c>
      <c r="C64" s="9" t="s">
        <v>31</v>
      </c>
      <c r="D64" s="9" t="s">
        <v>32</v>
      </c>
      <c r="E64" s="9" t="s">
        <v>20</v>
      </c>
      <c r="F64" s="9" t="s">
        <v>20</v>
      </c>
      <c r="G64" s="9" t="s">
        <v>20</v>
      </c>
      <c r="H64" s="9" t="s">
        <v>20</v>
      </c>
      <c r="I64" s="9" t="s">
        <v>20</v>
      </c>
      <c r="J64" s="9" t="s">
        <v>20</v>
      </c>
      <c r="K64" s="9" t="s">
        <v>20</v>
      </c>
      <c r="L64" s="9" t="s">
        <v>20</v>
      </c>
      <c r="M64" s="9">
        <v>92.7216720581055</v>
      </c>
    </row>
    <row r="65" ht="15.75" customHeight="1">
      <c r="A65" s="9">
        <v>1976.0</v>
      </c>
      <c r="B65" s="9" t="s">
        <v>41</v>
      </c>
      <c r="C65" s="9" t="s">
        <v>33</v>
      </c>
      <c r="D65" s="9" t="s">
        <v>34</v>
      </c>
      <c r="E65" s="9">
        <v>81.0346984863281</v>
      </c>
      <c r="F65" s="9">
        <v>78.6395416259766</v>
      </c>
      <c r="G65" s="9">
        <v>76.2649536132813</v>
      </c>
      <c r="H65" s="9" t="s">
        <v>20</v>
      </c>
      <c r="I65" s="9" t="s">
        <v>20</v>
      </c>
      <c r="J65" s="9" t="s">
        <v>20</v>
      </c>
      <c r="K65" s="9" t="s">
        <v>20</v>
      </c>
      <c r="L65" s="9" t="s">
        <v>20</v>
      </c>
      <c r="M65" s="9" t="s">
        <v>20</v>
      </c>
    </row>
    <row r="66" ht="15.75" customHeight="1">
      <c r="A66" s="9">
        <v>1977.0</v>
      </c>
      <c r="B66" s="9" t="s">
        <v>42</v>
      </c>
      <c r="C66" s="9" t="s">
        <v>18</v>
      </c>
      <c r="D66" s="9" t="s">
        <v>19</v>
      </c>
      <c r="E66" s="9">
        <v>91.182861328125</v>
      </c>
      <c r="F66" s="9">
        <v>90.6195907592773</v>
      </c>
      <c r="G66" s="9">
        <v>90.0650787353516</v>
      </c>
      <c r="H66" s="9" t="s">
        <v>20</v>
      </c>
      <c r="I66" s="9" t="s">
        <v>20</v>
      </c>
      <c r="J66" s="9" t="s">
        <v>20</v>
      </c>
      <c r="K66" s="9" t="s">
        <v>20</v>
      </c>
      <c r="L66" s="9" t="s">
        <v>20</v>
      </c>
      <c r="M66" s="9" t="s">
        <v>20</v>
      </c>
    </row>
    <row r="67" ht="15.75" customHeight="1">
      <c r="A67" s="9">
        <v>1977.0</v>
      </c>
      <c r="B67" s="9" t="s">
        <v>42</v>
      </c>
      <c r="C67" s="9" t="s">
        <v>21</v>
      </c>
      <c r="D67" s="9" t="s">
        <v>22</v>
      </c>
      <c r="E67" s="9">
        <v>91.5876388549805</v>
      </c>
      <c r="F67" s="9">
        <v>89.113899230957</v>
      </c>
      <c r="G67" s="9">
        <v>86.7065505981445</v>
      </c>
      <c r="H67" s="9" t="s">
        <v>20</v>
      </c>
      <c r="I67" s="9" t="s">
        <v>20</v>
      </c>
      <c r="J67" s="9" t="s">
        <v>20</v>
      </c>
      <c r="K67" s="9" t="s">
        <v>20</v>
      </c>
      <c r="L67" s="9">
        <v>78.0606994628906</v>
      </c>
      <c r="M67" s="9" t="s">
        <v>20</v>
      </c>
    </row>
    <row r="68" ht="15.75" customHeight="1">
      <c r="A68" s="9">
        <v>1977.0</v>
      </c>
      <c r="B68" s="9" t="s">
        <v>42</v>
      </c>
      <c r="C68" s="9" t="s">
        <v>23</v>
      </c>
      <c r="D68" s="9" t="s">
        <v>24</v>
      </c>
      <c r="E68" s="9" t="s">
        <v>20</v>
      </c>
      <c r="F68" s="9">
        <v>69.468147277832</v>
      </c>
      <c r="G68" s="9" t="s">
        <v>20</v>
      </c>
      <c r="H68" s="9" t="s">
        <v>20</v>
      </c>
      <c r="I68" s="9" t="s">
        <v>20</v>
      </c>
      <c r="J68" s="9" t="s">
        <v>20</v>
      </c>
      <c r="K68" s="9" t="s">
        <v>20</v>
      </c>
      <c r="L68" s="9">
        <v>73.7928009033203</v>
      </c>
      <c r="M68" s="9">
        <v>87.8173065185547</v>
      </c>
    </row>
    <row r="69" ht="15.75" customHeight="1">
      <c r="A69" s="9">
        <v>1977.0</v>
      </c>
      <c r="B69" s="9" t="s">
        <v>42</v>
      </c>
      <c r="C69" s="9" t="s">
        <v>25</v>
      </c>
      <c r="D69" s="9" t="s">
        <v>26</v>
      </c>
      <c r="E69" s="9">
        <v>73.9651794433594</v>
      </c>
      <c r="F69" s="9">
        <v>80.7886276245117</v>
      </c>
      <c r="G69" s="9">
        <v>87.418586730957</v>
      </c>
      <c r="H69" s="9" t="s">
        <v>20</v>
      </c>
      <c r="I69" s="9" t="s">
        <v>20</v>
      </c>
      <c r="J69" s="9" t="s">
        <v>20</v>
      </c>
      <c r="K69" s="9" t="s">
        <v>20</v>
      </c>
      <c r="L69" s="9">
        <v>74.0724792480469</v>
      </c>
      <c r="M69" s="9">
        <v>72.7634963989258</v>
      </c>
    </row>
    <row r="70" ht="15.75" customHeight="1">
      <c r="A70" s="9">
        <v>1977.0</v>
      </c>
      <c r="B70" s="9" t="s">
        <v>42</v>
      </c>
      <c r="C70" s="9" t="s">
        <v>27</v>
      </c>
      <c r="D70" s="9" t="s">
        <v>28</v>
      </c>
      <c r="E70" s="9">
        <v>73.9227905273438</v>
      </c>
      <c r="F70" s="9">
        <v>76.2406311035156</v>
      </c>
      <c r="G70" s="9">
        <v>78.5167007446289</v>
      </c>
      <c r="H70" s="9" t="s">
        <v>20</v>
      </c>
      <c r="I70" s="9" t="s">
        <v>20</v>
      </c>
      <c r="J70" s="9" t="s">
        <v>20</v>
      </c>
      <c r="K70" s="9" t="s">
        <v>20</v>
      </c>
      <c r="L70" s="9">
        <v>63.9450302124023</v>
      </c>
      <c r="M70" s="9">
        <v>74.7189712524414</v>
      </c>
    </row>
    <row r="71" ht="15.75" customHeight="1">
      <c r="A71" s="9">
        <v>1977.0</v>
      </c>
      <c r="B71" s="9" t="s">
        <v>42</v>
      </c>
      <c r="C71" s="9" t="s">
        <v>29</v>
      </c>
      <c r="D71" s="9" t="s">
        <v>30</v>
      </c>
      <c r="E71" s="9" t="s">
        <v>20</v>
      </c>
      <c r="F71" s="9" t="s">
        <v>20</v>
      </c>
      <c r="G71" s="9" t="s">
        <v>20</v>
      </c>
      <c r="H71" s="9" t="s">
        <v>20</v>
      </c>
      <c r="I71" s="9" t="s">
        <v>20</v>
      </c>
      <c r="J71" s="9" t="s">
        <v>20</v>
      </c>
      <c r="K71" s="9" t="s">
        <v>20</v>
      </c>
      <c r="L71" s="9" t="s">
        <v>20</v>
      </c>
      <c r="M71" s="9" t="s">
        <v>20</v>
      </c>
    </row>
    <row r="72" ht="15.75" customHeight="1">
      <c r="A72" s="9">
        <v>1977.0</v>
      </c>
      <c r="B72" s="9" t="s">
        <v>42</v>
      </c>
      <c r="C72" s="9" t="s">
        <v>31</v>
      </c>
      <c r="D72" s="9" t="s">
        <v>32</v>
      </c>
      <c r="E72" s="9" t="s">
        <v>20</v>
      </c>
      <c r="F72" s="9" t="s">
        <v>20</v>
      </c>
      <c r="G72" s="9" t="s">
        <v>20</v>
      </c>
      <c r="H72" s="9" t="s">
        <v>20</v>
      </c>
      <c r="I72" s="9" t="s">
        <v>20</v>
      </c>
      <c r="J72" s="9" t="s">
        <v>20</v>
      </c>
      <c r="K72" s="9" t="s">
        <v>20</v>
      </c>
      <c r="L72" s="9" t="s">
        <v>20</v>
      </c>
      <c r="M72" s="9">
        <v>92.7657012939453</v>
      </c>
    </row>
    <row r="73" ht="15.75" customHeight="1">
      <c r="A73" s="9">
        <v>1977.0</v>
      </c>
      <c r="B73" s="9" t="s">
        <v>42</v>
      </c>
      <c r="C73" s="9" t="s">
        <v>33</v>
      </c>
      <c r="D73" s="9" t="s">
        <v>34</v>
      </c>
      <c r="E73" s="9" t="s">
        <v>20</v>
      </c>
      <c r="F73" s="9" t="s">
        <v>20</v>
      </c>
      <c r="G73" s="9" t="s">
        <v>20</v>
      </c>
      <c r="H73" s="9" t="s">
        <v>20</v>
      </c>
      <c r="I73" s="9" t="s">
        <v>20</v>
      </c>
      <c r="J73" s="9" t="s">
        <v>20</v>
      </c>
      <c r="K73" s="9" t="s">
        <v>20</v>
      </c>
      <c r="L73" s="9" t="s">
        <v>20</v>
      </c>
      <c r="M73" s="9" t="s">
        <v>20</v>
      </c>
    </row>
    <row r="74" ht="15.75" customHeight="1">
      <c r="A74" s="9">
        <v>1978.0</v>
      </c>
      <c r="B74" s="9" t="s">
        <v>43</v>
      </c>
      <c r="C74" s="9" t="s">
        <v>18</v>
      </c>
      <c r="D74" s="9" t="s">
        <v>19</v>
      </c>
      <c r="E74" s="9" t="s">
        <v>20</v>
      </c>
      <c r="F74" s="9" t="s">
        <v>20</v>
      </c>
      <c r="G74" s="9" t="s">
        <v>20</v>
      </c>
      <c r="H74" s="9" t="s">
        <v>20</v>
      </c>
      <c r="I74" s="9" t="s">
        <v>20</v>
      </c>
      <c r="J74" s="9" t="s">
        <v>20</v>
      </c>
      <c r="K74" s="9" t="s">
        <v>20</v>
      </c>
      <c r="L74" s="9" t="s">
        <v>20</v>
      </c>
      <c r="M74" s="9" t="s">
        <v>20</v>
      </c>
    </row>
    <row r="75" ht="15.75" customHeight="1">
      <c r="A75" s="9">
        <v>1978.0</v>
      </c>
      <c r="B75" s="9" t="s">
        <v>43</v>
      </c>
      <c r="C75" s="9" t="s">
        <v>21</v>
      </c>
      <c r="D75" s="9" t="s">
        <v>22</v>
      </c>
      <c r="E75" s="9">
        <v>89.0895004272461</v>
      </c>
      <c r="F75" s="9">
        <v>86.4561386108398</v>
      </c>
      <c r="G75" s="9">
        <v>83.8899612426758</v>
      </c>
      <c r="H75" s="9" t="s">
        <v>20</v>
      </c>
      <c r="I75" s="9" t="s">
        <v>20</v>
      </c>
      <c r="J75" s="9" t="s">
        <v>20</v>
      </c>
      <c r="K75" s="9" t="s">
        <v>20</v>
      </c>
      <c r="L75" s="9">
        <v>80.5109786987305</v>
      </c>
      <c r="M75" s="9" t="s">
        <v>20</v>
      </c>
    </row>
    <row r="76" ht="15.75" customHeight="1">
      <c r="A76" s="9">
        <v>1978.0</v>
      </c>
      <c r="B76" s="9" t="s">
        <v>43</v>
      </c>
      <c r="C76" s="9" t="s">
        <v>23</v>
      </c>
      <c r="D76" s="9" t="s">
        <v>24</v>
      </c>
      <c r="E76" s="9" t="s">
        <v>20</v>
      </c>
      <c r="F76" s="9">
        <v>69.4010925292969</v>
      </c>
      <c r="G76" s="9" t="s">
        <v>20</v>
      </c>
      <c r="H76" s="9" t="s">
        <v>20</v>
      </c>
      <c r="I76" s="9" t="s">
        <v>20</v>
      </c>
      <c r="J76" s="9" t="s">
        <v>20</v>
      </c>
      <c r="K76" s="9" t="s">
        <v>20</v>
      </c>
      <c r="L76" s="9">
        <v>72.8919830322266</v>
      </c>
      <c r="M76" s="9">
        <v>87.434700012207</v>
      </c>
    </row>
    <row r="77" ht="15.75" customHeight="1">
      <c r="A77" s="9">
        <v>1978.0</v>
      </c>
      <c r="B77" s="9" t="s">
        <v>43</v>
      </c>
      <c r="C77" s="9" t="s">
        <v>25</v>
      </c>
      <c r="D77" s="9" t="s">
        <v>26</v>
      </c>
      <c r="E77" s="9">
        <v>73.2693481445313</v>
      </c>
      <c r="F77" s="9">
        <v>79.7520294189453</v>
      </c>
      <c r="G77" s="9">
        <v>86.0455017089844</v>
      </c>
      <c r="H77" s="9" t="s">
        <v>20</v>
      </c>
      <c r="I77" s="9" t="s">
        <v>20</v>
      </c>
      <c r="J77" s="9" t="s">
        <v>20</v>
      </c>
      <c r="K77" s="9" t="s">
        <v>20</v>
      </c>
      <c r="L77" s="9">
        <v>68.2107009887695</v>
      </c>
      <c r="M77" s="9">
        <v>80.1505584716797</v>
      </c>
    </row>
    <row r="78" ht="15.75" customHeight="1">
      <c r="A78" s="9">
        <v>1978.0</v>
      </c>
      <c r="B78" s="9" t="s">
        <v>43</v>
      </c>
      <c r="C78" s="9" t="s">
        <v>27</v>
      </c>
      <c r="D78" s="9" t="s">
        <v>28</v>
      </c>
      <c r="E78" s="9" t="s">
        <v>20</v>
      </c>
      <c r="F78" s="9">
        <v>76.1918716430664</v>
      </c>
      <c r="G78" s="9" t="s">
        <v>20</v>
      </c>
      <c r="H78" s="9" t="s">
        <v>20</v>
      </c>
      <c r="I78" s="9" t="s">
        <v>20</v>
      </c>
      <c r="J78" s="9" t="s">
        <v>20</v>
      </c>
      <c r="K78" s="9" t="s">
        <v>20</v>
      </c>
      <c r="L78" s="9">
        <v>73.9624633789063</v>
      </c>
      <c r="M78" s="9">
        <v>79.9634323120117</v>
      </c>
    </row>
    <row r="79" ht="15.75" customHeight="1">
      <c r="A79" s="9">
        <v>1978.0</v>
      </c>
      <c r="B79" s="9" t="s">
        <v>43</v>
      </c>
      <c r="C79" s="9" t="s">
        <v>29</v>
      </c>
      <c r="D79" s="9" t="s">
        <v>30</v>
      </c>
      <c r="E79" s="9" t="s">
        <v>20</v>
      </c>
      <c r="F79" s="9" t="s">
        <v>20</v>
      </c>
      <c r="G79" s="9" t="s">
        <v>20</v>
      </c>
      <c r="H79" s="9" t="s">
        <v>20</v>
      </c>
      <c r="I79" s="9" t="s">
        <v>20</v>
      </c>
      <c r="J79" s="9" t="s">
        <v>20</v>
      </c>
      <c r="K79" s="9" t="s">
        <v>20</v>
      </c>
      <c r="L79" s="9" t="s">
        <v>20</v>
      </c>
      <c r="M79" s="9" t="s">
        <v>20</v>
      </c>
    </row>
    <row r="80" ht="15.75" customHeight="1">
      <c r="A80" s="9">
        <v>1978.0</v>
      </c>
      <c r="B80" s="9" t="s">
        <v>43</v>
      </c>
      <c r="C80" s="9" t="s">
        <v>31</v>
      </c>
      <c r="D80" s="9" t="s">
        <v>32</v>
      </c>
      <c r="E80" s="9" t="s">
        <v>20</v>
      </c>
      <c r="F80" s="9" t="s">
        <v>20</v>
      </c>
      <c r="G80" s="9" t="s">
        <v>20</v>
      </c>
      <c r="H80" s="9" t="s">
        <v>20</v>
      </c>
      <c r="I80" s="9" t="s">
        <v>20</v>
      </c>
      <c r="J80" s="9" t="s">
        <v>20</v>
      </c>
      <c r="K80" s="9" t="s">
        <v>20</v>
      </c>
      <c r="L80" s="9" t="s">
        <v>20</v>
      </c>
      <c r="M80" s="9">
        <v>92.1284866333008</v>
      </c>
    </row>
    <row r="81" ht="15.75" customHeight="1">
      <c r="A81" s="9">
        <v>1978.0</v>
      </c>
      <c r="B81" s="9" t="s">
        <v>43</v>
      </c>
      <c r="C81" s="9" t="s">
        <v>33</v>
      </c>
      <c r="D81" s="9" t="s">
        <v>34</v>
      </c>
      <c r="E81" s="9" t="s">
        <v>20</v>
      </c>
      <c r="F81" s="9" t="s">
        <v>20</v>
      </c>
      <c r="G81" s="9" t="s">
        <v>20</v>
      </c>
      <c r="H81" s="9" t="s">
        <v>20</v>
      </c>
      <c r="I81" s="9" t="s">
        <v>20</v>
      </c>
      <c r="J81" s="9" t="s">
        <v>20</v>
      </c>
      <c r="K81" s="9" t="s">
        <v>20</v>
      </c>
      <c r="L81" s="9" t="s">
        <v>20</v>
      </c>
      <c r="M81" s="9" t="s">
        <v>20</v>
      </c>
    </row>
    <row r="82" ht="15.75" customHeight="1">
      <c r="A82" s="9">
        <v>1979.0</v>
      </c>
      <c r="B82" s="9" t="s">
        <v>44</v>
      </c>
      <c r="C82" s="9" t="s">
        <v>18</v>
      </c>
      <c r="D82" s="9" t="s">
        <v>19</v>
      </c>
      <c r="E82" s="9" t="s">
        <v>20</v>
      </c>
      <c r="F82" s="9" t="s">
        <v>20</v>
      </c>
      <c r="G82" s="9" t="s">
        <v>20</v>
      </c>
      <c r="H82" s="9" t="s">
        <v>20</v>
      </c>
      <c r="I82" s="9" t="s">
        <v>20</v>
      </c>
      <c r="J82" s="9" t="s">
        <v>20</v>
      </c>
      <c r="K82" s="9" t="s">
        <v>20</v>
      </c>
      <c r="L82" s="9" t="s">
        <v>20</v>
      </c>
      <c r="M82" s="9" t="s">
        <v>20</v>
      </c>
    </row>
    <row r="83" ht="15.75" customHeight="1">
      <c r="A83" s="9">
        <v>1979.0</v>
      </c>
      <c r="B83" s="9" t="s">
        <v>44</v>
      </c>
      <c r="C83" s="9" t="s">
        <v>21</v>
      </c>
      <c r="D83" s="9" t="s">
        <v>22</v>
      </c>
      <c r="E83" s="9">
        <v>85.7570419311523</v>
      </c>
      <c r="F83" s="9">
        <v>84.2411804199219</v>
      </c>
      <c r="G83" s="9">
        <v>82.7621002197266</v>
      </c>
      <c r="H83" s="9" t="s">
        <v>20</v>
      </c>
      <c r="I83" s="9" t="s">
        <v>20</v>
      </c>
      <c r="J83" s="9" t="s">
        <v>20</v>
      </c>
      <c r="K83" s="9" t="s">
        <v>20</v>
      </c>
      <c r="L83" s="9">
        <v>74.8752899169922</v>
      </c>
      <c r="M83" s="9">
        <v>59.0312385559082</v>
      </c>
    </row>
    <row r="84" ht="15.75" customHeight="1">
      <c r="A84" s="9">
        <v>1979.0</v>
      </c>
      <c r="B84" s="9" t="s">
        <v>44</v>
      </c>
      <c r="C84" s="9" t="s">
        <v>23</v>
      </c>
      <c r="D84" s="9" t="s">
        <v>24</v>
      </c>
      <c r="E84" s="9" t="s">
        <v>20</v>
      </c>
      <c r="F84" s="9">
        <v>68.867057800293</v>
      </c>
      <c r="G84" s="9" t="s">
        <v>20</v>
      </c>
      <c r="H84" s="9" t="s">
        <v>20</v>
      </c>
      <c r="I84" s="9" t="s">
        <v>20</v>
      </c>
      <c r="J84" s="9" t="s">
        <v>20</v>
      </c>
      <c r="K84" s="9" t="s">
        <v>20</v>
      </c>
      <c r="L84" s="9">
        <v>73.1041488647461</v>
      </c>
      <c r="M84" s="9">
        <v>89.516242980957</v>
      </c>
    </row>
    <row r="85" ht="15.75" customHeight="1">
      <c r="A85" s="9">
        <v>1979.0</v>
      </c>
      <c r="B85" s="9" t="s">
        <v>44</v>
      </c>
      <c r="C85" s="9" t="s">
        <v>25</v>
      </c>
      <c r="D85" s="9" t="s">
        <v>26</v>
      </c>
      <c r="E85" s="9">
        <v>73.5633010864258</v>
      </c>
      <c r="F85" s="9">
        <v>79.7717208862305</v>
      </c>
      <c r="G85" s="9">
        <v>85.7947998046875</v>
      </c>
      <c r="H85" s="9" t="s">
        <v>20</v>
      </c>
      <c r="I85" s="9" t="s">
        <v>20</v>
      </c>
      <c r="J85" s="9" t="s">
        <v>20</v>
      </c>
      <c r="K85" s="9" t="s">
        <v>20</v>
      </c>
      <c r="L85" s="9">
        <v>70.96923828125</v>
      </c>
      <c r="M85" s="9">
        <v>84.1794891357422</v>
      </c>
    </row>
    <row r="86" ht="15.75" customHeight="1">
      <c r="A86" s="9">
        <v>1979.0</v>
      </c>
      <c r="B86" s="9" t="s">
        <v>44</v>
      </c>
      <c r="C86" s="9" t="s">
        <v>27</v>
      </c>
      <c r="D86" s="9" t="s">
        <v>28</v>
      </c>
      <c r="E86" s="9" t="s">
        <v>20</v>
      </c>
      <c r="F86" s="9">
        <v>79.971321105957</v>
      </c>
      <c r="G86" s="9" t="s">
        <v>20</v>
      </c>
      <c r="H86" s="9" t="s">
        <v>20</v>
      </c>
      <c r="I86" s="9" t="s">
        <v>20</v>
      </c>
      <c r="J86" s="9" t="s">
        <v>20</v>
      </c>
      <c r="K86" s="9" t="s">
        <v>20</v>
      </c>
      <c r="L86" s="9">
        <v>68.0129470825195</v>
      </c>
      <c r="M86" s="9">
        <v>80.7854537963867</v>
      </c>
    </row>
    <row r="87" ht="15.75" customHeight="1">
      <c r="A87" s="9">
        <v>1979.0</v>
      </c>
      <c r="B87" s="9" t="s">
        <v>44</v>
      </c>
      <c r="C87" s="9" t="s">
        <v>29</v>
      </c>
      <c r="D87" s="9" t="s">
        <v>30</v>
      </c>
      <c r="E87" s="9" t="s">
        <v>20</v>
      </c>
      <c r="F87" s="9" t="s">
        <v>20</v>
      </c>
      <c r="G87" s="9" t="s">
        <v>20</v>
      </c>
      <c r="H87" s="9" t="s">
        <v>20</v>
      </c>
      <c r="I87" s="9" t="s">
        <v>20</v>
      </c>
      <c r="J87" s="9" t="s">
        <v>20</v>
      </c>
      <c r="K87" s="9" t="s">
        <v>20</v>
      </c>
      <c r="L87" s="9" t="s">
        <v>20</v>
      </c>
      <c r="M87" s="9" t="s">
        <v>20</v>
      </c>
    </row>
    <row r="88" ht="15.75" customHeight="1">
      <c r="A88" s="9">
        <v>1979.0</v>
      </c>
      <c r="B88" s="9" t="s">
        <v>44</v>
      </c>
      <c r="C88" s="9" t="s">
        <v>31</v>
      </c>
      <c r="D88" s="9" t="s">
        <v>32</v>
      </c>
      <c r="E88" s="9" t="s">
        <v>20</v>
      </c>
      <c r="F88" s="9" t="s">
        <v>20</v>
      </c>
      <c r="G88" s="9" t="s">
        <v>20</v>
      </c>
      <c r="H88" s="9" t="s">
        <v>20</v>
      </c>
      <c r="I88" s="9" t="s">
        <v>20</v>
      </c>
      <c r="J88" s="9" t="s">
        <v>20</v>
      </c>
      <c r="K88" s="9" t="s">
        <v>20</v>
      </c>
      <c r="L88" s="9" t="s">
        <v>20</v>
      </c>
      <c r="M88" s="9">
        <v>93.7683410644531</v>
      </c>
    </row>
    <row r="89" ht="15.75" customHeight="1">
      <c r="A89" s="9">
        <v>1979.0</v>
      </c>
      <c r="B89" s="9" t="s">
        <v>44</v>
      </c>
      <c r="C89" s="9" t="s">
        <v>33</v>
      </c>
      <c r="D89" s="9" t="s">
        <v>34</v>
      </c>
      <c r="E89" s="9" t="s">
        <v>20</v>
      </c>
      <c r="F89" s="9" t="s">
        <v>20</v>
      </c>
      <c r="G89" s="9" t="s">
        <v>20</v>
      </c>
      <c r="H89" s="9" t="s">
        <v>20</v>
      </c>
      <c r="I89" s="9" t="s">
        <v>20</v>
      </c>
      <c r="J89" s="9" t="s">
        <v>20</v>
      </c>
      <c r="K89" s="9" t="s">
        <v>20</v>
      </c>
      <c r="L89" s="9" t="s">
        <v>20</v>
      </c>
      <c r="M89" s="9" t="s">
        <v>20</v>
      </c>
    </row>
    <row r="90" ht="15.75" customHeight="1">
      <c r="A90" s="9">
        <v>1980.0</v>
      </c>
      <c r="B90" s="9" t="s">
        <v>45</v>
      </c>
      <c r="C90" s="9" t="s">
        <v>18</v>
      </c>
      <c r="D90" s="9" t="s">
        <v>19</v>
      </c>
      <c r="E90" s="9" t="s">
        <v>20</v>
      </c>
      <c r="F90" s="9" t="s">
        <v>20</v>
      </c>
      <c r="G90" s="9" t="s">
        <v>20</v>
      </c>
      <c r="H90" s="9" t="s">
        <v>20</v>
      </c>
      <c r="I90" s="9" t="s">
        <v>20</v>
      </c>
      <c r="J90" s="9" t="s">
        <v>20</v>
      </c>
      <c r="K90" s="9" t="s">
        <v>20</v>
      </c>
      <c r="L90" s="9" t="s">
        <v>20</v>
      </c>
      <c r="M90" s="9" t="s">
        <v>20</v>
      </c>
    </row>
    <row r="91" ht="15.75" customHeight="1">
      <c r="A91" s="9">
        <v>1980.0</v>
      </c>
      <c r="B91" s="9" t="s">
        <v>45</v>
      </c>
      <c r="C91" s="9" t="s">
        <v>21</v>
      </c>
      <c r="D91" s="9" t="s">
        <v>22</v>
      </c>
      <c r="E91" s="9">
        <v>86.1958312988281</v>
      </c>
      <c r="F91" s="9">
        <v>84.9275131225586</v>
      </c>
      <c r="G91" s="9">
        <v>83.6889190673828</v>
      </c>
      <c r="H91" s="9" t="s">
        <v>20</v>
      </c>
      <c r="I91" s="9" t="s">
        <v>20</v>
      </c>
      <c r="J91" s="9" t="s">
        <v>20</v>
      </c>
      <c r="K91" s="9" t="s">
        <v>20</v>
      </c>
      <c r="L91" s="9">
        <v>79.7956237792969</v>
      </c>
      <c r="M91" s="9">
        <v>56.6758117675781</v>
      </c>
    </row>
    <row r="92" ht="15.75" customHeight="1">
      <c r="A92" s="9">
        <v>1980.0</v>
      </c>
      <c r="B92" s="9" t="s">
        <v>45</v>
      </c>
      <c r="C92" s="9" t="s">
        <v>23</v>
      </c>
      <c r="D92" s="9" t="s">
        <v>24</v>
      </c>
      <c r="E92" s="9" t="s">
        <v>20</v>
      </c>
      <c r="F92" s="9">
        <v>71.9189224243164</v>
      </c>
      <c r="G92" s="9" t="s">
        <v>20</v>
      </c>
      <c r="H92" s="9" t="s">
        <v>20</v>
      </c>
      <c r="I92" s="9" t="s">
        <v>20</v>
      </c>
      <c r="J92" s="9" t="s">
        <v>20</v>
      </c>
      <c r="K92" s="9" t="s">
        <v>20</v>
      </c>
      <c r="L92" s="9">
        <v>75.0711898803711</v>
      </c>
      <c r="M92" s="9">
        <v>88.26171875</v>
      </c>
    </row>
    <row r="93" ht="15.75" customHeight="1">
      <c r="A93" s="9">
        <v>1980.0</v>
      </c>
      <c r="B93" s="9" t="s">
        <v>45</v>
      </c>
      <c r="C93" s="9" t="s">
        <v>25</v>
      </c>
      <c r="D93" s="9" t="s">
        <v>26</v>
      </c>
      <c r="E93" s="9">
        <v>74.0312728881836</v>
      </c>
      <c r="F93" s="9">
        <v>78.1971893310547</v>
      </c>
      <c r="G93" s="9">
        <v>82.2383422851563</v>
      </c>
      <c r="H93" s="9" t="s">
        <v>20</v>
      </c>
      <c r="I93" s="9" t="s">
        <v>20</v>
      </c>
      <c r="J93" s="9" t="s">
        <v>20</v>
      </c>
      <c r="K93" s="9" t="s">
        <v>20</v>
      </c>
      <c r="L93" s="9">
        <v>75.7129516601563</v>
      </c>
      <c r="M93" s="9">
        <v>86.1091003417969</v>
      </c>
    </row>
    <row r="94" ht="15.75" customHeight="1">
      <c r="A94" s="9">
        <v>1980.0</v>
      </c>
      <c r="B94" s="9" t="s">
        <v>45</v>
      </c>
      <c r="C94" s="9" t="s">
        <v>27</v>
      </c>
      <c r="D94" s="9" t="s">
        <v>28</v>
      </c>
      <c r="E94" s="9" t="s">
        <v>20</v>
      </c>
      <c r="F94" s="9">
        <v>82.8221664428711</v>
      </c>
      <c r="G94" s="9" t="s">
        <v>20</v>
      </c>
      <c r="H94" s="9">
        <v>79.890998840332</v>
      </c>
      <c r="I94" s="9">
        <v>82.9892425537109</v>
      </c>
      <c r="J94" s="9">
        <v>86.2426528930664</v>
      </c>
      <c r="K94" s="9" t="s">
        <v>20</v>
      </c>
      <c r="L94" s="9">
        <v>69.5901718139648</v>
      </c>
      <c r="M94" s="9">
        <v>79.405632019043</v>
      </c>
    </row>
    <row r="95" ht="15.75" customHeight="1">
      <c r="A95" s="9">
        <v>1980.0</v>
      </c>
      <c r="B95" s="9" t="s">
        <v>45</v>
      </c>
      <c r="C95" s="9" t="s">
        <v>29</v>
      </c>
      <c r="D95" s="9" t="s">
        <v>30</v>
      </c>
      <c r="E95" s="9" t="s">
        <v>20</v>
      </c>
      <c r="F95" s="9" t="s">
        <v>20</v>
      </c>
      <c r="G95" s="9" t="s">
        <v>20</v>
      </c>
      <c r="H95" s="9" t="s">
        <v>20</v>
      </c>
      <c r="I95" s="9" t="s">
        <v>20</v>
      </c>
      <c r="J95" s="9" t="s">
        <v>20</v>
      </c>
      <c r="K95" s="9" t="s">
        <v>20</v>
      </c>
      <c r="L95" s="9" t="s">
        <v>20</v>
      </c>
      <c r="M95" s="9" t="s">
        <v>20</v>
      </c>
    </row>
    <row r="96" ht="15.75" customHeight="1">
      <c r="A96" s="9">
        <v>1980.0</v>
      </c>
      <c r="B96" s="9" t="s">
        <v>45</v>
      </c>
      <c r="C96" s="9" t="s">
        <v>31</v>
      </c>
      <c r="D96" s="9" t="s">
        <v>32</v>
      </c>
      <c r="E96" s="9" t="s">
        <v>20</v>
      </c>
      <c r="F96" s="9" t="s">
        <v>20</v>
      </c>
      <c r="G96" s="9" t="s">
        <v>20</v>
      </c>
      <c r="H96" s="9">
        <v>72.8531494140625</v>
      </c>
      <c r="I96" s="9">
        <v>74.5867309570313</v>
      </c>
      <c r="J96" s="9">
        <v>76.3773574829102</v>
      </c>
      <c r="K96" s="9" t="s">
        <v>20</v>
      </c>
      <c r="L96" s="9" t="s">
        <v>20</v>
      </c>
      <c r="M96" s="9">
        <v>89.0004425048828</v>
      </c>
    </row>
    <row r="97" ht="15.75" customHeight="1">
      <c r="A97" s="9">
        <v>1980.0</v>
      </c>
      <c r="B97" s="9" t="s">
        <v>45</v>
      </c>
      <c r="C97" s="9" t="s">
        <v>33</v>
      </c>
      <c r="D97" s="9" t="s">
        <v>34</v>
      </c>
      <c r="E97" s="9" t="s">
        <v>20</v>
      </c>
      <c r="F97" s="9" t="s">
        <v>20</v>
      </c>
      <c r="G97" s="9" t="s">
        <v>20</v>
      </c>
      <c r="H97" s="9">
        <v>93.5808868408203</v>
      </c>
      <c r="I97" s="9">
        <v>93.9128570556641</v>
      </c>
      <c r="J97" s="9">
        <v>94.2633895874023</v>
      </c>
      <c r="K97" s="9" t="s">
        <v>20</v>
      </c>
      <c r="L97" s="9" t="s">
        <v>20</v>
      </c>
      <c r="M97" s="9" t="s">
        <v>20</v>
      </c>
    </row>
    <row r="98" ht="15.75" customHeight="1">
      <c r="A98" s="9">
        <v>1981.0</v>
      </c>
      <c r="B98" s="9" t="s">
        <v>46</v>
      </c>
      <c r="C98" s="9" t="s">
        <v>18</v>
      </c>
      <c r="D98" s="9" t="s">
        <v>19</v>
      </c>
      <c r="E98" s="9" t="s">
        <v>20</v>
      </c>
      <c r="F98" s="9" t="s">
        <v>20</v>
      </c>
      <c r="G98" s="9" t="s">
        <v>20</v>
      </c>
      <c r="H98" s="9" t="s">
        <v>20</v>
      </c>
      <c r="I98" s="9" t="s">
        <v>20</v>
      </c>
      <c r="J98" s="9" t="s">
        <v>20</v>
      </c>
      <c r="K98" s="9" t="s">
        <v>20</v>
      </c>
      <c r="L98" s="9" t="s">
        <v>20</v>
      </c>
      <c r="M98" s="9" t="s">
        <v>20</v>
      </c>
    </row>
    <row r="99" ht="15.75" customHeight="1">
      <c r="A99" s="9">
        <v>1981.0</v>
      </c>
      <c r="B99" s="9" t="s">
        <v>46</v>
      </c>
      <c r="C99" s="9" t="s">
        <v>21</v>
      </c>
      <c r="D99" s="9" t="s">
        <v>22</v>
      </c>
      <c r="E99" s="9">
        <v>89.6603469848633</v>
      </c>
      <c r="F99" s="9">
        <v>88.3089218139648</v>
      </c>
      <c r="G99" s="9">
        <v>86.9887008666992</v>
      </c>
      <c r="H99" s="9" t="s">
        <v>20</v>
      </c>
      <c r="I99" s="9" t="s">
        <v>20</v>
      </c>
      <c r="J99" s="9" t="s">
        <v>20</v>
      </c>
      <c r="K99" s="9" t="s">
        <v>20</v>
      </c>
      <c r="L99" s="9">
        <v>76.5429611206055</v>
      </c>
      <c r="M99" s="9">
        <v>53.3914909362793</v>
      </c>
    </row>
    <row r="100" ht="15.75" customHeight="1">
      <c r="A100" s="9">
        <v>1981.0</v>
      </c>
      <c r="B100" s="9" t="s">
        <v>46</v>
      </c>
      <c r="C100" s="9" t="s">
        <v>23</v>
      </c>
      <c r="D100" s="9" t="s">
        <v>24</v>
      </c>
      <c r="E100" s="9" t="s">
        <v>20</v>
      </c>
      <c r="F100" s="9">
        <v>73.8044509887695</v>
      </c>
      <c r="G100" s="9" t="s">
        <v>20</v>
      </c>
      <c r="H100" s="9">
        <v>83.0046615600586</v>
      </c>
      <c r="I100" s="9">
        <v>84.7322006225586</v>
      </c>
      <c r="J100" s="9">
        <v>86.4893264770508</v>
      </c>
      <c r="K100" s="9" t="s">
        <v>20</v>
      </c>
      <c r="L100" s="9">
        <v>74.4389190673828</v>
      </c>
      <c r="M100" s="9">
        <v>88.1892471313477</v>
      </c>
    </row>
    <row r="101" ht="15.75" customHeight="1">
      <c r="A101" s="9">
        <v>1981.0</v>
      </c>
      <c r="B101" s="9" t="s">
        <v>46</v>
      </c>
      <c r="C101" s="9" t="s">
        <v>25</v>
      </c>
      <c r="D101" s="9" t="s">
        <v>26</v>
      </c>
      <c r="E101" s="9">
        <v>72.0566024780273</v>
      </c>
      <c r="F101" s="9">
        <v>76.5516815185547</v>
      </c>
      <c r="G101" s="9">
        <v>80.9111099243164</v>
      </c>
      <c r="H101" s="9">
        <v>73.8583374023438</v>
      </c>
      <c r="I101" s="9">
        <v>81.91845703125</v>
      </c>
      <c r="J101" s="9">
        <v>90.1435317993164</v>
      </c>
      <c r="K101" s="9" t="s">
        <v>20</v>
      </c>
      <c r="L101" s="9" t="s">
        <v>20</v>
      </c>
      <c r="M101" s="9" t="s">
        <v>20</v>
      </c>
    </row>
    <row r="102" ht="15.75" customHeight="1">
      <c r="A102" s="9">
        <v>1981.0</v>
      </c>
      <c r="B102" s="9" t="s">
        <v>46</v>
      </c>
      <c r="C102" s="9" t="s">
        <v>27</v>
      </c>
      <c r="D102" s="9" t="s">
        <v>28</v>
      </c>
      <c r="E102" s="9" t="s">
        <v>20</v>
      </c>
      <c r="F102" s="9">
        <v>85.2611618041992</v>
      </c>
      <c r="G102" s="9" t="s">
        <v>20</v>
      </c>
      <c r="H102" s="9" t="s">
        <v>20</v>
      </c>
      <c r="I102" s="9" t="s">
        <v>20</v>
      </c>
      <c r="J102" s="9" t="s">
        <v>20</v>
      </c>
      <c r="K102" s="9" t="s">
        <v>20</v>
      </c>
      <c r="L102" s="9">
        <v>70.6045989990234</v>
      </c>
      <c r="M102" s="9">
        <v>85.8142776489258</v>
      </c>
    </row>
    <row r="103" ht="15.75" customHeight="1">
      <c r="A103" s="9">
        <v>1981.0</v>
      </c>
      <c r="B103" s="9" t="s">
        <v>46</v>
      </c>
      <c r="C103" s="9" t="s">
        <v>29</v>
      </c>
      <c r="D103" s="9" t="s">
        <v>30</v>
      </c>
      <c r="E103" s="9" t="s">
        <v>20</v>
      </c>
      <c r="F103" s="9" t="s">
        <v>20</v>
      </c>
      <c r="G103" s="9" t="s">
        <v>20</v>
      </c>
      <c r="H103" s="9" t="s">
        <v>20</v>
      </c>
      <c r="I103" s="9" t="s">
        <v>20</v>
      </c>
      <c r="J103" s="9" t="s">
        <v>20</v>
      </c>
      <c r="K103" s="9" t="s">
        <v>20</v>
      </c>
      <c r="L103" s="9">
        <v>37.131519317627</v>
      </c>
      <c r="M103" s="9" t="s">
        <v>20</v>
      </c>
    </row>
    <row r="104" ht="15.75" customHeight="1">
      <c r="A104" s="9">
        <v>1981.0</v>
      </c>
      <c r="B104" s="9" t="s">
        <v>46</v>
      </c>
      <c r="C104" s="9" t="s">
        <v>31</v>
      </c>
      <c r="D104" s="9" t="s">
        <v>32</v>
      </c>
      <c r="E104" s="9" t="s">
        <v>20</v>
      </c>
      <c r="F104" s="9" t="s">
        <v>20</v>
      </c>
      <c r="G104" s="9" t="s">
        <v>20</v>
      </c>
      <c r="H104" s="9" t="s">
        <v>20</v>
      </c>
      <c r="I104" s="9" t="s">
        <v>20</v>
      </c>
      <c r="J104" s="9" t="s">
        <v>20</v>
      </c>
      <c r="K104" s="9" t="s">
        <v>20</v>
      </c>
      <c r="L104" s="9" t="s">
        <v>20</v>
      </c>
      <c r="M104" s="9">
        <v>94.466796875</v>
      </c>
    </row>
    <row r="105" ht="15.75" customHeight="1">
      <c r="A105" s="9">
        <v>1981.0</v>
      </c>
      <c r="B105" s="9" t="s">
        <v>46</v>
      </c>
      <c r="C105" s="9" t="s">
        <v>33</v>
      </c>
      <c r="D105" s="9" t="s">
        <v>34</v>
      </c>
      <c r="E105" s="9" t="s">
        <v>20</v>
      </c>
      <c r="F105" s="9" t="s">
        <v>20</v>
      </c>
      <c r="G105" s="9" t="s">
        <v>20</v>
      </c>
      <c r="H105" s="9" t="s">
        <v>20</v>
      </c>
      <c r="I105" s="9" t="s">
        <v>20</v>
      </c>
      <c r="J105" s="9" t="s">
        <v>20</v>
      </c>
      <c r="K105" s="9" t="s">
        <v>20</v>
      </c>
      <c r="L105" s="9" t="s">
        <v>20</v>
      </c>
      <c r="M105" s="9" t="s">
        <v>20</v>
      </c>
    </row>
    <row r="106" ht="15.75" customHeight="1">
      <c r="A106" s="9">
        <v>1982.0</v>
      </c>
      <c r="B106" s="9" t="s">
        <v>47</v>
      </c>
      <c r="C106" s="9" t="s">
        <v>18</v>
      </c>
      <c r="D106" s="9" t="s">
        <v>19</v>
      </c>
      <c r="E106" s="9" t="s">
        <v>20</v>
      </c>
      <c r="F106" s="9" t="s">
        <v>20</v>
      </c>
      <c r="G106" s="9" t="s">
        <v>20</v>
      </c>
      <c r="H106" s="9">
        <v>90.8001174926758</v>
      </c>
      <c r="I106" s="9">
        <v>91.1284027099609</v>
      </c>
      <c r="J106" s="9">
        <v>91.4805374145508</v>
      </c>
      <c r="K106" s="9" t="s">
        <v>20</v>
      </c>
      <c r="L106" s="9">
        <v>94.829948425293</v>
      </c>
      <c r="M106" s="9">
        <v>94.8174896240234</v>
      </c>
    </row>
    <row r="107" ht="15.75" customHeight="1">
      <c r="A107" s="9">
        <v>1982.0</v>
      </c>
      <c r="B107" s="9" t="s">
        <v>47</v>
      </c>
      <c r="C107" s="9" t="s">
        <v>21</v>
      </c>
      <c r="D107" s="9" t="s">
        <v>22</v>
      </c>
      <c r="E107" s="9">
        <v>90.1372985839844</v>
      </c>
      <c r="F107" s="9">
        <v>88.6818313598633</v>
      </c>
      <c r="G107" s="9">
        <v>87.2600402832031</v>
      </c>
      <c r="H107" s="9" t="s">
        <v>20</v>
      </c>
      <c r="I107" s="9" t="s">
        <v>20</v>
      </c>
      <c r="J107" s="9" t="s">
        <v>20</v>
      </c>
      <c r="K107" s="9" t="s">
        <v>20</v>
      </c>
      <c r="L107" s="9">
        <v>83.8683090209961</v>
      </c>
      <c r="M107" s="9">
        <v>52.8725891113281</v>
      </c>
    </row>
    <row r="108" ht="15.75" customHeight="1">
      <c r="A108" s="9">
        <v>1982.0</v>
      </c>
      <c r="B108" s="9" t="s">
        <v>47</v>
      </c>
      <c r="C108" s="9" t="s">
        <v>23</v>
      </c>
      <c r="D108" s="9" t="s">
        <v>24</v>
      </c>
      <c r="E108" s="9" t="s">
        <v>20</v>
      </c>
      <c r="F108" s="9">
        <v>77.3873901367188</v>
      </c>
      <c r="G108" s="9" t="s">
        <v>20</v>
      </c>
      <c r="H108" s="9" t="s">
        <v>20</v>
      </c>
      <c r="I108" s="9" t="s">
        <v>20</v>
      </c>
      <c r="J108" s="9" t="s">
        <v>20</v>
      </c>
      <c r="K108" s="9" t="s">
        <v>20</v>
      </c>
      <c r="L108" s="9">
        <v>71.4530715942383</v>
      </c>
      <c r="M108" s="9">
        <v>88.5864410400391</v>
      </c>
    </row>
    <row r="109" ht="15.75" customHeight="1">
      <c r="A109" s="9">
        <v>1982.0</v>
      </c>
      <c r="B109" s="9" t="s">
        <v>47</v>
      </c>
      <c r="C109" s="9" t="s">
        <v>25</v>
      </c>
      <c r="D109" s="9" t="s">
        <v>26</v>
      </c>
      <c r="E109" s="9" t="s">
        <v>20</v>
      </c>
      <c r="F109" s="9" t="s">
        <v>20</v>
      </c>
      <c r="G109" s="9" t="s">
        <v>20</v>
      </c>
      <c r="H109" s="9" t="s">
        <v>20</v>
      </c>
      <c r="I109" s="9" t="s">
        <v>20</v>
      </c>
      <c r="J109" s="9" t="s">
        <v>20</v>
      </c>
      <c r="K109" s="9" t="s">
        <v>20</v>
      </c>
      <c r="L109" s="9" t="s">
        <v>20</v>
      </c>
      <c r="M109" s="9" t="s">
        <v>20</v>
      </c>
    </row>
    <row r="110" ht="15.75" customHeight="1">
      <c r="A110" s="9">
        <v>1982.0</v>
      </c>
      <c r="B110" s="9" t="s">
        <v>47</v>
      </c>
      <c r="C110" s="9" t="s">
        <v>27</v>
      </c>
      <c r="D110" s="9" t="s">
        <v>28</v>
      </c>
      <c r="E110" s="9" t="s">
        <v>20</v>
      </c>
      <c r="F110" s="9">
        <v>87.3238296508789</v>
      </c>
      <c r="G110" s="9" t="s">
        <v>20</v>
      </c>
      <c r="H110" s="9" t="s">
        <v>20</v>
      </c>
      <c r="I110" s="9" t="s">
        <v>20</v>
      </c>
      <c r="J110" s="9" t="s">
        <v>20</v>
      </c>
      <c r="K110" s="9" t="s">
        <v>20</v>
      </c>
      <c r="L110" s="9">
        <v>73.9730987548828</v>
      </c>
      <c r="M110" s="9">
        <v>84.6114807128906</v>
      </c>
    </row>
    <row r="111" ht="15.75" customHeight="1">
      <c r="A111" s="9">
        <v>1982.0</v>
      </c>
      <c r="B111" s="9" t="s">
        <v>47</v>
      </c>
      <c r="C111" s="9" t="s">
        <v>29</v>
      </c>
      <c r="D111" s="9" t="s">
        <v>30</v>
      </c>
      <c r="E111" s="9">
        <v>75.2402496337891</v>
      </c>
      <c r="F111" s="9">
        <v>72.19384765625</v>
      </c>
      <c r="G111" s="9">
        <v>69.2010192871094</v>
      </c>
      <c r="H111" s="9" t="s">
        <v>20</v>
      </c>
      <c r="I111" s="9" t="s">
        <v>20</v>
      </c>
      <c r="J111" s="9" t="s">
        <v>20</v>
      </c>
      <c r="K111" s="9" t="s">
        <v>20</v>
      </c>
      <c r="L111" s="9">
        <v>54.6408500671387</v>
      </c>
      <c r="M111" s="9">
        <v>94.4895477294922</v>
      </c>
    </row>
    <row r="112" ht="15.75" customHeight="1">
      <c r="A112" s="9">
        <v>1982.0</v>
      </c>
      <c r="B112" s="9" t="s">
        <v>47</v>
      </c>
      <c r="C112" s="9" t="s">
        <v>31</v>
      </c>
      <c r="D112" s="9" t="s">
        <v>32</v>
      </c>
      <c r="E112" s="9" t="s">
        <v>20</v>
      </c>
      <c r="F112" s="9" t="s">
        <v>20</v>
      </c>
      <c r="G112" s="9" t="s">
        <v>20</v>
      </c>
      <c r="H112" s="9" t="s">
        <v>20</v>
      </c>
      <c r="I112" s="9" t="s">
        <v>20</v>
      </c>
      <c r="J112" s="9" t="s">
        <v>20</v>
      </c>
      <c r="K112" s="9" t="s">
        <v>20</v>
      </c>
      <c r="L112" s="9" t="s">
        <v>20</v>
      </c>
      <c r="M112" s="9" t="s">
        <v>20</v>
      </c>
    </row>
    <row r="113" ht="15.75" customHeight="1">
      <c r="A113" s="9">
        <v>1982.0</v>
      </c>
      <c r="B113" s="9" t="s">
        <v>47</v>
      </c>
      <c r="C113" s="9" t="s">
        <v>33</v>
      </c>
      <c r="D113" s="9" t="s">
        <v>34</v>
      </c>
      <c r="E113" s="9" t="s">
        <v>20</v>
      </c>
      <c r="F113" s="9" t="s">
        <v>20</v>
      </c>
      <c r="G113" s="9" t="s">
        <v>20</v>
      </c>
      <c r="H113" s="9" t="s">
        <v>20</v>
      </c>
      <c r="I113" s="9" t="s">
        <v>20</v>
      </c>
      <c r="J113" s="9" t="s">
        <v>20</v>
      </c>
      <c r="K113" s="9" t="s">
        <v>20</v>
      </c>
      <c r="L113" s="9" t="s">
        <v>20</v>
      </c>
      <c r="M113" s="9" t="s">
        <v>20</v>
      </c>
    </row>
    <row r="114" ht="15.75" customHeight="1">
      <c r="A114" s="9">
        <v>1983.0</v>
      </c>
      <c r="B114" s="9" t="s">
        <v>48</v>
      </c>
      <c r="C114" s="9" t="s">
        <v>18</v>
      </c>
      <c r="D114" s="9" t="s">
        <v>19</v>
      </c>
      <c r="E114" s="9">
        <v>98.1633911132813</v>
      </c>
      <c r="F114" s="9">
        <v>97.8728790283203</v>
      </c>
      <c r="G114" s="9">
        <v>97.5883331298828</v>
      </c>
      <c r="H114" s="9" t="s">
        <v>20</v>
      </c>
      <c r="I114" s="9" t="s">
        <v>20</v>
      </c>
      <c r="J114" s="9" t="s">
        <v>20</v>
      </c>
      <c r="K114" s="9" t="s">
        <v>20</v>
      </c>
      <c r="L114" s="9" t="s">
        <v>20</v>
      </c>
      <c r="M114" s="9" t="s">
        <v>20</v>
      </c>
    </row>
    <row r="115" ht="15.75" customHeight="1">
      <c r="A115" s="9">
        <v>1983.0</v>
      </c>
      <c r="B115" s="9" t="s">
        <v>48</v>
      </c>
      <c r="C115" s="9" t="s">
        <v>21</v>
      </c>
      <c r="D115" s="9" t="s">
        <v>22</v>
      </c>
      <c r="E115" s="9" t="s">
        <v>20</v>
      </c>
      <c r="F115" s="9">
        <v>82.1614685058594</v>
      </c>
      <c r="G115" s="9" t="s">
        <v>20</v>
      </c>
      <c r="H115" s="9" t="s">
        <v>20</v>
      </c>
      <c r="I115" s="9" t="s">
        <v>20</v>
      </c>
      <c r="J115" s="9" t="s">
        <v>20</v>
      </c>
      <c r="K115" s="9" t="s">
        <v>20</v>
      </c>
      <c r="L115" s="9">
        <v>84.5615386962891</v>
      </c>
      <c r="M115" s="9">
        <v>54.0572700500488</v>
      </c>
    </row>
    <row r="116" ht="15.75" customHeight="1">
      <c r="A116" s="9">
        <v>1983.0</v>
      </c>
      <c r="B116" s="9" t="s">
        <v>48</v>
      </c>
      <c r="C116" s="9" t="s">
        <v>23</v>
      </c>
      <c r="D116" s="9" t="s">
        <v>24</v>
      </c>
      <c r="E116" s="9" t="s">
        <v>20</v>
      </c>
      <c r="F116" s="9">
        <v>77.6360321044922</v>
      </c>
      <c r="G116" s="9" t="s">
        <v>20</v>
      </c>
      <c r="H116" s="9" t="s">
        <v>20</v>
      </c>
      <c r="I116" s="9" t="s">
        <v>20</v>
      </c>
      <c r="J116" s="9" t="s">
        <v>20</v>
      </c>
      <c r="K116" s="9" t="s">
        <v>20</v>
      </c>
      <c r="L116" s="9">
        <v>70.9585037231445</v>
      </c>
      <c r="M116" s="9">
        <v>90.7049789428711</v>
      </c>
    </row>
    <row r="117" ht="15.75" customHeight="1">
      <c r="A117" s="9">
        <v>1983.0</v>
      </c>
      <c r="B117" s="9" t="s">
        <v>48</v>
      </c>
      <c r="C117" s="9" t="s">
        <v>25</v>
      </c>
      <c r="D117" s="9" t="s">
        <v>26</v>
      </c>
      <c r="E117" s="9" t="s">
        <v>20</v>
      </c>
      <c r="F117" s="9" t="s">
        <v>20</v>
      </c>
      <c r="G117" s="9" t="s">
        <v>20</v>
      </c>
      <c r="H117" s="9" t="s">
        <v>20</v>
      </c>
      <c r="I117" s="9" t="s">
        <v>20</v>
      </c>
      <c r="J117" s="9" t="s">
        <v>20</v>
      </c>
      <c r="K117" s="9" t="s">
        <v>20</v>
      </c>
      <c r="L117" s="9" t="s">
        <v>20</v>
      </c>
      <c r="M117" s="9" t="s">
        <v>20</v>
      </c>
    </row>
    <row r="118" ht="15.75" customHeight="1">
      <c r="A118" s="9">
        <v>1983.0</v>
      </c>
      <c r="B118" s="9" t="s">
        <v>48</v>
      </c>
      <c r="C118" s="9" t="s">
        <v>27</v>
      </c>
      <c r="D118" s="9" t="s">
        <v>28</v>
      </c>
      <c r="E118" s="9" t="s">
        <v>20</v>
      </c>
      <c r="F118" s="9">
        <v>89.7166366577148</v>
      </c>
      <c r="G118" s="9" t="s">
        <v>20</v>
      </c>
      <c r="H118" s="9" t="s">
        <v>20</v>
      </c>
      <c r="I118" s="9" t="s">
        <v>20</v>
      </c>
      <c r="J118" s="9" t="s">
        <v>20</v>
      </c>
      <c r="K118" s="9" t="s">
        <v>20</v>
      </c>
      <c r="L118" s="9">
        <v>73.825309753418</v>
      </c>
      <c r="M118" s="9" t="s">
        <v>20</v>
      </c>
    </row>
    <row r="119" ht="15.75" customHeight="1">
      <c r="A119" s="9">
        <v>1983.0</v>
      </c>
      <c r="B119" s="9" t="s">
        <v>48</v>
      </c>
      <c r="C119" s="9" t="s">
        <v>29</v>
      </c>
      <c r="D119" s="9" t="s">
        <v>30</v>
      </c>
      <c r="E119" s="9">
        <v>78.1563262939453</v>
      </c>
      <c r="F119" s="9">
        <v>74.8999633789063</v>
      </c>
      <c r="G119" s="9">
        <v>71.6942977905273</v>
      </c>
      <c r="H119" s="9" t="s">
        <v>20</v>
      </c>
      <c r="I119" s="9" t="s">
        <v>20</v>
      </c>
      <c r="J119" s="9" t="s">
        <v>20</v>
      </c>
      <c r="K119" s="9" t="s">
        <v>20</v>
      </c>
      <c r="L119" s="9">
        <v>55.016731262207</v>
      </c>
      <c r="M119" s="9">
        <v>54.5596008300781</v>
      </c>
    </row>
    <row r="120" ht="15.75" customHeight="1">
      <c r="A120" s="9">
        <v>1983.0</v>
      </c>
      <c r="B120" s="9" t="s">
        <v>48</v>
      </c>
      <c r="C120" s="9" t="s">
        <v>31</v>
      </c>
      <c r="D120" s="9" t="s">
        <v>32</v>
      </c>
      <c r="E120" s="9" t="s">
        <v>20</v>
      </c>
      <c r="F120" s="9" t="s">
        <v>20</v>
      </c>
      <c r="G120" s="9" t="s">
        <v>20</v>
      </c>
      <c r="H120" s="9" t="s">
        <v>20</v>
      </c>
      <c r="I120" s="9" t="s">
        <v>20</v>
      </c>
      <c r="J120" s="9" t="s">
        <v>20</v>
      </c>
      <c r="K120" s="9" t="s">
        <v>20</v>
      </c>
      <c r="L120" s="9" t="s">
        <v>20</v>
      </c>
      <c r="M120" s="9">
        <v>89.8448791503906</v>
      </c>
    </row>
    <row r="121" ht="15.75" customHeight="1">
      <c r="A121" s="9">
        <v>1983.0</v>
      </c>
      <c r="B121" s="9" t="s">
        <v>48</v>
      </c>
      <c r="C121" s="9" t="s">
        <v>33</v>
      </c>
      <c r="D121" s="9" t="s">
        <v>34</v>
      </c>
      <c r="E121" s="9" t="s">
        <v>20</v>
      </c>
      <c r="F121" s="9" t="s">
        <v>20</v>
      </c>
      <c r="G121" s="9" t="s">
        <v>20</v>
      </c>
      <c r="H121" s="9" t="s">
        <v>20</v>
      </c>
      <c r="I121" s="9" t="s">
        <v>20</v>
      </c>
      <c r="J121" s="9" t="s">
        <v>20</v>
      </c>
      <c r="K121" s="9" t="s">
        <v>20</v>
      </c>
      <c r="L121" s="9" t="s">
        <v>20</v>
      </c>
      <c r="M121" s="9" t="s">
        <v>20</v>
      </c>
    </row>
    <row r="122" ht="15.75" customHeight="1">
      <c r="A122" s="9">
        <v>1984.0</v>
      </c>
      <c r="B122" s="9" t="s">
        <v>49</v>
      </c>
      <c r="C122" s="9" t="s">
        <v>18</v>
      </c>
      <c r="D122" s="9" t="s">
        <v>19</v>
      </c>
      <c r="E122" s="9" t="s">
        <v>20</v>
      </c>
      <c r="F122" s="9" t="s">
        <v>20</v>
      </c>
      <c r="G122" s="9" t="s">
        <v>20</v>
      </c>
      <c r="H122" s="9" t="s">
        <v>20</v>
      </c>
      <c r="I122" s="9" t="s">
        <v>20</v>
      </c>
      <c r="J122" s="9" t="s">
        <v>20</v>
      </c>
      <c r="K122" s="9" t="s">
        <v>20</v>
      </c>
      <c r="L122" s="9" t="s">
        <v>20</v>
      </c>
      <c r="M122" s="9" t="s">
        <v>20</v>
      </c>
    </row>
    <row r="123" ht="15.75" customHeight="1">
      <c r="A123" s="9">
        <v>1984.0</v>
      </c>
      <c r="B123" s="9" t="s">
        <v>49</v>
      </c>
      <c r="C123" s="9" t="s">
        <v>21</v>
      </c>
      <c r="D123" s="9" t="s">
        <v>22</v>
      </c>
      <c r="E123" s="9" t="s">
        <v>20</v>
      </c>
      <c r="F123" s="9">
        <v>75.1387786865234</v>
      </c>
      <c r="G123" s="9" t="s">
        <v>20</v>
      </c>
      <c r="H123" s="9">
        <v>92.5771331787109</v>
      </c>
      <c r="I123" s="9">
        <v>92.6290435791016</v>
      </c>
      <c r="J123" s="9">
        <v>92.6821365356445</v>
      </c>
      <c r="K123" s="9" t="s">
        <v>20</v>
      </c>
      <c r="L123" s="9">
        <v>81.3418884277344</v>
      </c>
      <c r="M123" s="9">
        <v>53.4737396240234</v>
      </c>
    </row>
    <row r="124" ht="15.75" customHeight="1">
      <c r="A124" s="9">
        <v>1984.0</v>
      </c>
      <c r="B124" s="9" t="s">
        <v>49</v>
      </c>
      <c r="C124" s="9" t="s">
        <v>23</v>
      </c>
      <c r="D124" s="9" t="s">
        <v>24</v>
      </c>
      <c r="E124" s="9" t="s">
        <v>20</v>
      </c>
      <c r="F124" s="9">
        <v>76.6483688354492</v>
      </c>
      <c r="G124" s="9" t="s">
        <v>20</v>
      </c>
      <c r="H124" s="9" t="s">
        <v>20</v>
      </c>
      <c r="I124" s="9" t="s">
        <v>20</v>
      </c>
      <c r="J124" s="9" t="s">
        <v>20</v>
      </c>
      <c r="K124" s="9" t="s">
        <v>20</v>
      </c>
      <c r="L124" s="9">
        <v>76.7786102294922</v>
      </c>
      <c r="M124" s="9">
        <v>91.2024078369141</v>
      </c>
    </row>
    <row r="125" ht="15.75" customHeight="1">
      <c r="A125" s="9">
        <v>1984.0</v>
      </c>
      <c r="B125" s="9" t="s">
        <v>49</v>
      </c>
      <c r="C125" s="9" t="s">
        <v>25</v>
      </c>
      <c r="D125" s="9" t="s">
        <v>26</v>
      </c>
      <c r="E125" s="9" t="s">
        <v>20</v>
      </c>
      <c r="F125" s="9" t="s">
        <v>20</v>
      </c>
      <c r="G125" s="9" t="s">
        <v>20</v>
      </c>
      <c r="H125" s="9" t="s">
        <v>20</v>
      </c>
      <c r="I125" s="9" t="s">
        <v>20</v>
      </c>
      <c r="J125" s="9" t="s">
        <v>20</v>
      </c>
      <c r="K125" s="9" t="s">
        <v>20</v>
      </c>
      <c r="L125" s="9" t="s">
        <v>20</v>
      </c>
      <c r="M125" s="9" t="s">
        <v>20</v>
      </c>
    </row>
    <row r="126" ht="15.75" customHeight="1">
      <c r="A126" s="9">
        <v>1984.0</v>
      </c>
      <c r="B126" s="9" t="s">
        <v>49</v>
      </c>
      <c r="C126" s="9" t="s">
        <v>27</v>
      </c>
      <c r="D126" s="9" t="s">
        <v>28</v>
      </c>
      <c r="E126" s="9" t="s">
        <v>20</v>
      </c>
      <c r="F126" s="9">
        <v>94.3055419921875</v>
      </c>
      <c r="G126" s="9" t="s">
        <v>20</v>
      </c>
      <c r="H126" s="9" t="s">
        <v>20</v>
      </c>
      <c r="I126" s="9" t="s">
        <v>20</v>
      </c>
      <c r="J126" s="9" t="s">
        <v>20</v>
      </c>
      <c r="K126" s="9" t="s">
        <v>20</v>
      </c>
      <c r="L126" s="9">
        <v>72.8575668334961</v>
      </c>
      <c r="M126" s="9">
        <v>79.9333190917969</v>
      </c>
    </row>
    <row r="127" ht="15.75" customHeight="1">
      <c r="A127" s="9">
        <v>1984.0</v>
      </c>
      <c r="B127" s="9" t="s">
        <v>49</v>
      </c>
      <c r="C127" s="9" t="s">
        <v>29</v>
      </c>
      <c r="D127" s="9" t="s">
        <v>30</v>
      </c>
      <c r="E127" s="9">
        <v>77.7825775146484</v>
      </c>
      <c r="F127" s="9">
        <v>75.1134033203125</v>
      </c>
      <c r="G127" s="9">
        <v>72.4864501953125</v>
      </c>
      <c r="H127" s="9" t="s">
        <v>20</v>
      </c>
      <c r="I127" s="9" t="s">
        <v>20</v>
      </c>
      <c r="J127" s="9" t="s">
        <v>20</v>
      </c>
      <c r="K127" s="9" t="s">
        <v>20</v>
      </c>
      <c r="L127" s="9">
        <v>55.0673217773438</v>
      </c>
      <c r="M127" s="9">
        <v>56.5776405334473</v>
      </c>
    </row>
    <row r="128" ht="15.75" customHeight="1">
      <c r="A128" s="9">
        <v>1984.0</v>
      </c>
      <c r="B128" s="9" t="s">
        <v>49</v>
      </c>
      <c r="C128" s="9" t="s">
        <v>31</v>
      </c>
      <c r="D128" s="9" t="s">
        <v>32</v>
      </c>
      <c r="E128" s="9" t="s">
        <v>20</v>
      </c>
      <c r="F128" s="9" t="s">
        <v>20</v>
      </c>
      <c r="G128" s="9" t="s">
        <v>20</v>
      </c>
      <c r="H128" s="9" t="s">
        <v>20</v>
      </c>
      <c r="I128" s="9" t="s">
        <v>20</v>
      </c>
      <c r="J128" s="9" t="s">
        <v>20</v>
      </c>
      <c r="K128" s="9" t="s">
        <v>20</v>
      </c>
      <c r="L128" s="9" t="s">
        <v>20</v>
      </c>
      <c r="M128" s="9">
        <v>91.9641799926758</v>
      </c>
    </row>
    <row r="129" ht="15.75" customHeight="1">
      <c r="A129" s="9">
        <v>1984.0</v>
      </c>
      <c r="B129" s="9" t="s">
        <v>49</v>
      </c>
      <c r="C129" s="9" t="s">
        <v>33</v>
      </c>
      <c r="D129" s="9" t="s">
        <v>34</v>
      </c>
      <c r="E129" s="9" t="s">
        <v>20</v>
      </c>
      <c r="F129" s="9" t="s">
        <v>20</v>
      </c>
      <c r="G129" s="9" t="s">
        <v>20</v>
      </c>
      <c r="H129" s="9" t="s">
        <v>20</v>
      </c>
      <c r="I129" s="9" t="s">
        <v>20</v>
      </c>
      <c r="J129" s="9" t="s">
        <v>20</v>
      </c>
      <c r="K129" s="9" t="s">
        <v>20</v>
      </c>
      <c r="L129" s="9" t="s">
        <v>20</v>
      </c>
      <c r="M129" s="9" t="s">
        <v>20</v>
      </c>
    </row>
    <row r="130" ht="15.75" customHeight="1">
      <c r="A130" s="9">
        <v>1985.0</v>
      </c>
      <c r="B130" s="9" t="s">
        <v>50</v>
      </c>
      <c r="C130" s="9" t="s">
        <v>18</v>
      </c>
      <c r="D130" s="9" t="s">
        <v>19</v>
      </c>
      <c r="E130" s="9" t="s">
        <v>20</v>
      </c>
      <c r="F130" s="9" t="s">
        <v>20</v>
      </c>
      <c r="G130" s="9" t="s">
        <v>20</v>
      </c>
      <c r="H130" s="9" t="s">
        <v>20</v>
      </c>
      <c r="I130" s="9" t="s">
        <v>20</v>
      </c>
      <c r="J130" s="9" t="s">
        <v>20</v>
      </c>
      <c r="K130" s="9" t="s">
        <v>20</v>
      </c>
      <c r="L130" s="9" t="s">
        <v>20</v>
      </c>
      <c r="M130" s="9" t="s">
        <v>20</v>
      </c>
    </row>
    <row r="131" ht="15.75" customHeight="1">
      <c r="A131" s="9">
        <v>1985.0</v>
      </c>
      <c r="B131" s="9" t="s">
        <v>50</v>
      </c>
      <c r="C131" s="9" t="s">
        <v>21</v>
      </c>
      <c r="D131" s="9" t="s">
        <v>22</v>
      </c>
      <c r="E131" s="9">
        <v>79.3103408813477</v>
      </c>
      <c r="F131" s="9">
        <v>78.1551971435547</v>
      </c>
      <c r="G131" s="9">
        <v>77.0305023193359</v>
      </c>
      <c r="H131" s="9" t="s">
        <v>20</v>
      </c>
      <c r="I131" s="9" t="s">
        <v>20</v>
      </c>
      <c r="J131" s="9" t="s">
        <v>20</v>
      </c>
      <c r="K131" s="9" t="s">
        <v>20</v>
      </c>
      <c r="L131" s="9">
        <v>85.6120071411133</v>
      </c>
      <c r="M131" s="9">
        <v>58.1649398803711</v>
      </c>
    </row>
    <row r="132" ht="15.75" customHeight="1">
      <c r="A132" s="9">
        <v>1985.0</v>
      </c>
      <c r="B132" s="9" t="s">
        <v>50</v>
      </c>
      <c r="C132" s="9" t="s">
        <v>23</v>
      </c>
      <c r="D132" s="9" t="s">
        <v>24</v>
      </c>
      <c r="E132" s="9" t="s">
        <v>20</v>
      </c>
      <c r="F132" s="9">
        <v>77.8664093017578</v>
      </c>
      <c r="G132" s="9" t="s">
        <v>20</v>
      </c>
      <c r="H132" s="9" t="s">
        <v>20</v>
      </c>
      <c r="I132" s="9" t="s">
        <v>20</v>
      </c>
      <c r="J132" s="9" t="s">
        <v>20</v>
      </c>
      <c r="K132" s="9" t="s">
        <v>20</v>
      </c>
      <c r="L132" s="9">
        <v>76.1183776855469</v>
      </c>
      <c r="M132" s="9">
        <v>90.4599761962891</v>
      </c>
    </row>
    <row r="133" ht="15.75" customHeight="1">
      <c r="A133" s="9">
        <v>1985.0</v>
      </c>
      <c r="B133" s="9" t="s">
        <v>50</v>
      </c>
      <c r="C133" s="9" t="s">
        <v>25</v>
      </c>
      <c r="D133" s="9" t="s">
        <v>26</v>
      </c>
      <c r="E133" s="9" t="s">
        <v>20</v>
      </c>
      <c r="F133" s="9">
        <v>80.6345062255859</v>
      </c>
      <c r="G133" s="9" t="s">
        <v>20</v>
      </c>
      <c r="H133" s="9" t="s">
        <v>20</v>
      </c>
      <c r="I133" s="9" t="s">
        <v>20</v>
      </c>
      <c r="J133" s="9" t="s">
        <v>20</v>
      </c>
      <c r="K133" s="9" t="s">
        <v>20</v>
      </c>
      <c r="L133" s="9" t="s">
        <v>20</v>
      </c>
      <c r="M133" s="9" t="s">
        <v>20</v>
      </c>
    </row>
    <row r="134" ht="15.75" customHeight="1">
      <c r="A134" s="9">
        <v>1985.0</v>
      </c>
      <c r="B134" s="9" t="s">
        <v>50</v>
      </c>
      <c r="C134" s="9" t="s">
        <v>27</v>
      </c>
      <c r="D134" s="9" t="s">
        <v>28</v>
      </c>
      <c r="E134" s="9" t="s">
        <v>20</v>
      </c>
      <c r="F134" s="9">
        <v>93.3925399780273</v>
      </c>
      <c r="G134" s="9" t="s">
        <v>20</v>
      </c>
      <c r="H134" s="9" t="s">
        <v>20</v>
      </c>
      <c r="I134" s="9" t="s">
        <v>20</v>
      </c>
      <c r="J134" s="9" t="s">
        <v>20</v>
      </c>
      <c r="K134" s="9" t="s">
        <v>20</v>
      </c>
      <c r="L134" s="9">
        <v>76.2403717041016</v>
      </c>
      <c r="M134" s="9">
        <v>82.7466812133789</v>
      </c>
    </row>
    <row r="135" ht="15.75" customHeight="1">
      <c r="A135" s="9">
        <v>1985.0</v>
      </c>
      <c r="B135" s="9" t="s">
        <v>50</v>
      </c>
      <c r="C135" s="9" t="s">
        <v>29</v>
      </c>
      <c r="D135" s="9" t="s">
        <v>30</v>
      </c>
      <c r="E135" s="9">
        <v>72.3412322998047</v>
      </c>
      <c r="F135" s="9">
        <v>69.3562316894531</v>
      </c>
      <c r="G135" s="9">
        <v>66.4265213012695</v>
      </c>
      <c r="H135" s="9" t="s">
        <v>20</v>
      </c>
      <c r="I135" s="9" t="s">
        <v>20</v>
      </c>
      <c r="J135" s="9" t="s">
        <v>20</v>
      </c>
      <c r="K135" s="9" t="s">
        <v>20</v>
      </c>
      <c r="L135" s="9">
        <v>55.8348083496094</v>
      </c>
      <c r="M135" s="9">
        <v>64.9147720336914</v>
      </c>
    </row>
    <row r="136" ht="15.75" customHeight="1">
      <c r="A136" s="9">
        <v>1985.0</v>
      </c>
      <c r="B136" s="9" t="s">
        <v>50</v>
      </c>
      <c r="C136" s="9" t="s">
        <v>31</v>
      </c>
      <c r="D136" s="9" t="s">
        <v>32</v>
      </c>
      <c r="E136" s="9" t="s">
        <v>20</v>
      </c>
      <c r="F136" s="9" t="s">
        <v>20</v>
      </c>
      <c r="G136" s="9" t="s">
        <v>20</v>
      </c>
      <c r="H136" s="9" t="s">
        <v>20</v>
      </c>
      <c r="I136" s="9" t="s">
        <v>20</v>
      </c>
      <c r="J136" s="9" t="s">
        <v>20</v>
      </c>
      <c r="K136" s="9" t="s">
        <v>20</v>
      </c>
      <c r="L136" s="9" t="s">
        <v>20</v>
      </c>
      <c r="M136" s="9" t="s">
        <v>20</v>
      </c>
    </row>
    <row r="137" ht="15.75" customHeight="1">
      <c r="A137" s="9">
        <v>1985.0</v>
      </c>
      <c r="B137" s="9" t="s">
        <v>50</v>
      </c>
      <c r="C137" s="9" t="s">
        <v>33</v>
      </c>
      <c r="D137" s="9" t="s">
        <v>34</v>
      </c>
      <c r="E137" s="9" t="s">
        <v>20</v>
      </c>
      <c r="F137" s="9" t="s">
        <v>20</v>
      </c>
      <c r="G137" s="9" t="s">
        <v>20</v>
      </c>
      <c r="H137" s="9" t="s">
        <v>20</v>
      </c>
      <c r="I137" s="9" t="s">
        <v>20</v>
      </c>
      <c r="J137" s="9" t="s">
        <v>20</v>
      </c>
      <c r="K137" s="9" t="s">
        <v>20</v>
      </c>
      <c r="L137" s="9" t="s">
        <v>20</v>
      </c>
      <c r="M137" s="9" t="s">
        <v>20</v>
      </c>
    </row>
    <row r="138" ht="15.75" customHeight="1">
      <c r="A138" s="9">
        <v>1986.0</v>
      </c>
      <c r="B138" s="9" t="s">
        <v>51</v>
      </c>
      <c r="C138" s="9" t="s">
        <v>18</v>
      </c>
      <c r="D138" s="9" t="s">
        <v>19</v>
      </c>
      <c r="E138" s="9" t="s">
        <v>20</v>
      </c>
      <c r="F138" s="9" t="s">
        <v>20</v>
      </c>
      <c r="G138" s="9" t="s">
        <v>20</v>
      </c>
      <c r="H138" s="9" t="s">
        <v>20</v>
      </c>
      <c r="I138" s="9" t="s">
        <v>20</v>
      </c>
      <c r="J138" s="9" t="s">
        <v>20</v>
      </c>
      <c r="K138" s="9" t="s">
        <v>20</v>
      </c>
      <c r="L138" s="9" t="s">
        <v>20</v>
      </c>
      <c r="M138" s="9" t="s">
        <v>20</v>
      </c>
    </row>
    <row r="139" ht="15.75" customHeight="1">
      <c r="A139" s="9">
        <v>1986.0</v>
      </c>
      <c r="B139" s="9" t="s">
        <v>51</v>
      </c>
      <c r="C139" s="9" t="s">
        <v>21</v>
      </c>
      <c r="D139" s="9" t="s">
        <v>22</v>
      </c>
      <c r="E139" s="9">
        <v>78.8196334838867</v>
      </c>
      <c r="F139" s="9">
        <v>78.5146102905273</v>
      </c>
      <c r="G139" s="9">
        <v>78.2187728881836</v>
      </c>
      <c r="H139" s="9" t="s">
        <v>20</v>
      </c>
      <c r="I139" s="9" t="s">
        <v>20</v>
      </c>
      <c r="J139" s="9" t="s">
        <v>20</v>
      </c>
      <c r="K139" s="9" t="s">
        <v>20</v>
      </c>
      <c r="L139" s="9">
        <v>81.3828964233398</v>
      </c>
      <c r="M139" s="9">
        <v>59.1178207397461</v>
      </c>
    </row>
    <row r="140" ht="15.75" customHeight="1">
      <c r="A140" s="9">
        <v>1986.0</v>
      </c>
      <c r="B140" s="9" t="s">
        <v>51</v>
      </c>
      <c r="C140" s="9" t="s">
        <v>23</v>
      </c>
      <c r="D140" s="9" t="s">
        <v>24</v>
      </c>
      <c r="E140" s="9" t="s">
        <v>20</v>
      </c>
      <c r="F140" s="9">
        <v>78.5456466674805</v>
      </c>
      <c r="G140" s="9" t="s">
        <v>20</v>
      </c>
      <c r="H140" s="9" t="s">
        <v>20</v>
      </c>
      <c r="I140" s="9" t="s">
        <v>20</v>
      </c>
      <c r="J140" s="9" t="s">
        <v>20</v>
      </c>
      <c r="K140" s="9" t="s">
        <v>20</v>
      </c>
      <c r="L140" s="9">
        <v>80.0112075805664</v>
      </c>
      <c r="M140" s="9">
        <v>92.1467132568359</v>
      </c>
    </row>
    <row r="141" ht="15.75" customHeight="1">
      <c r="A141" s="9">
        <v>1986.0</v>
      </c>
      <c r="B141" s="9" t="s">
        <v>51</v>
      </c>
      <c r="C141" s="9" t="s">
        <v>25</v>
      </c>
      <c r="D141" s="9" t="s">
        <v>26</v>
      </c>
      <c r="E141" s="9" t="s">
        <v>20</v>
      </c>
      <c r="F141" s="9" t="s">
        <v>20</v>
      </c>
      <c r="G141" s="9" t="s">
        <v>20</v>
      </c>
      <c r="H141" s="9" t="s">
        <v>20</v>
      </c>
      <c r="I141" s="9" t="s">
        <v>20</v>
      </c>
      <c r="J141" s="9" t="s">
        <v>20</v>
      </c>
      <c r="K141" s="9" t="s">
        <v>20</v>
      </c>
      <c r="L141" s="9" t="s">
        <v>20</v>
      </c>
      <c r="M141" s="9" t="s">
        <v>20</v>
      </c>
    </row>
    <row r="142" ht="15.75" customHeight="1">
      <c r="A142" s="9">
        <v>1986.0</v>
      </c>
      <c r="B142" s="9" t="s">
        <v>51</v>
      </c>
      <c r="C142" s="9" t="s">
        <v>27</v>
      </c>
      <c r="D142" s="9" t="s">
        <v>28</v>
      </c>
      <c r="E142" s="9" t="s">
        <v>20</v>
      </c>
      <c r="F142" s="9">
        <v>94.8417129516602</v>
      </c>
      <c r="G142" s="9" t="s">
        <v>20</v>
      </c>
      <c r="H142" s="9" t="s">
        <v>20</v>
      </c>
      <c r="I142" s="9" t="s">
        <v>20</v>
      </c>
      <c r="J142" s="9" t="s">
        <v>20</v>
      </c>
      <c r="K142" s="9" t="s">
        <v>20</v>
      </c>
      <c r="L142" s="9">
        <v>76.8329467773438</v>
      </c>
      <c r="M142" s="9">
        <v>82.0325698852539</v>
      </c>
    </row>
    <row r="143" ht="15.75" customHeight="1">
      <c r="A143" s="9">
        <v>1986.0</v>
      </c>
      <c r="B143" s="9" t="s">
        <v>51</v>
      </c>
      <c r="C143" s="9" t="s">
        <v>29</v>
      </c>
      <c r="D143" s="9" t="s">
        <v>30</v>
      </c>
      <c r="E143" s="9">
        <v>70.588020324707</v>
      </c>
      <c r="F143" s="9">
        <v>72.2938003540039</v>
      </c>
      <c r="G143" s="9">
        <v>73.9644393920898</v>
      </c>
      <c r="H143" s="9" t="s">
        <v>20</v>
      </c>
      <c r="I143" s="9" t="s">
        <v>20</v>
      </c>
      <c r="J143" s="9" t="s">
        <v>20</v>
      </c>
      <c r="K143" s="9" t="s">
        <v>20</v>
      </c>
      <c r="L143" s="9">
        <v>60.6902198791504</v>
      </c>
      <c r="M143" s="9">
        <v>61.5908584594727</v>
      </c>
    </row>
    <row r="144" ht="15.75" customHeight="1">
      <c r="A144" s="9">
        <v>1986.0</v>
      </c>
      <c r="B144" s="9" t="s">
        <v>51</v>
      </c>
      <c r="C144" s="9" t="s">
        <v>31</v>
      </c>
      <c r="D144" s="9" t="s">
        <v>32</v>
      </c>
      <c r="E144" s="9" t="s">
        <v>20</v>
      </c>
      <c r="F144" s="9" t="s">
        <v>20</v>
      </c>
      <c r="G144" s="9" t="s">
        <v>20</v>
      </c>
      <c r="H144" s="9" t="s">
        <v>20</v>
      </c>
      <c r="I144" s="9" t="s">
        <v>20</v>
      </c>
      <c r="J144" s="9" t="s">
        <v>20</v>
      </c>
      <c r="K144" s="9" t="s">
        <v>20</v>
      </c>
      <c r="L144" s="9" t="s">
        <v>20</v>
      </c>
      <c r="M144" s="9" t="s">
        <v>20</v>
      </c>
    </row>
    <row r="145" ht="15.75" customHeight="1">
      <c r="A145" s="9">
        <v>1986.0</v>
      </c>
      <c r="B145" s="9" t="s">
        <v>51</v>
      </c>
      <c r="C145" s="9" t="s">
        <v>33</v>
      </c>
      <c r="D145" s="9" t="s">
        <v>34</v>
      </c>
      <c r="E145" s="9" t="s">
        <v>20</v>
      </c>
      <c r="F145" s="9" t="s">
        <v>20</v>
      </c>
      <c r="G145" s="9" t="s">
        <v>20</v>
      </c>
      <c r="H145" s="9" t="s">
        <v>20</v>
      </c>
      <c r="I145" s="9" t="s">
        <v>20</v>
      </c>
      <c r="J145" s="9" t="s">
        <v>20</v>
      </c>
      <c r="K145" s="9" t="s">
        <v>20</v>
      </c>
      <c r="L145" s="9" t="s">
        <v>20</v>
      </c>
      <c r="M145" s="9" t="s">
        <v>20</v>
      </c>
    </row>
    <row r="146" ht="15.75" customHeight="1">
      <c r="A146" s="9">
        <v>1987.0</v>
      </c>
      <c r="B146" s="9" t="s">
        <v>52</v>
      </c>
      <c r="C146" s="9" t="s">
        <v>18</v>
      </c>
      <c r="D146" s="9" t="s">
        <v>19</v>
      </c>
      <c r="E146" s="9" t="s">
        <v>20</v>
      </c>
      <c r="F146" s="9" t="s">
        <v>20</v>
      </c>
      <c r="G146" s="9" t="s">
        <v>20</v>
      </c>
      <c r="H146" s="9" t="s">
        <v>20</v>
      </c>
      <c r="I146" s="9" t="s">
        <v>20</v>
      </c>
      <c r="J146" s="9" t="s">
        <v>20</v>
      </c>
      <c r="K146" s="9" t="s">
        <v>20</v>
      </c>
      <c r="L146" s="9" t="s">
        <v>20</v>
      </c>
      <c r="M146" s="9" t="s">
        <v>20</v>
      </c>
    </row>
    <row r="147" ht="15.75" customHeight="1">
      <c r="A147" s="9">
        <v>1987.0</v>
      </c>
      <c r="B147" s="9" t="s">
        <v>52</v>
      </c>
      <c r="C147" s="9" t="s">
        <v>21</v>
      </c>
      <c r="D147" s="9" t="s">
        <v>22</v>
      </c>
      <c r="E147" s="9">
        <v>75.8150100708008</v>
      </c>
      <c r="F147" s="9">
        <v>75.5226974487305</v>
      </c>
      <c r="G147" s="9">
        <v>75.2401275634766</v>
      </c>
      <c r="H147" s="9" t="s">
        <v>20</v>
      </c>
      <c r="I147" s="9" t="s">
        <v>20</v>
      </c>
      <c r="J147" s="9" t="s">
        <v>20</v>
      </c>
      <c r="K147" s="9" t="s">
        <v>20</v>
      </c>
      <c r="L147" s="9">
        <v>83.6752166748047</v>
      </c>
      <c r="M147" s="9">
        <v>62.2925415039063</v>
      </c>
    </row>
    <row r="148" ht="15.75" customHeight="1">
      <c r="A148" s="9">
        <v>1987.0</v>
      </c>
      <c r="B148" s="9" t="s">
        <v>52</v>
      </c>
      <c r="C148" s="9" t="s">
        <v>23</v>
      </c>
      <c r="D148" s="9" t="s">
        <v>24</v>
      </c>
      <c r="E148" s="9" t="s">
        <v>20</v>
      </c>
      <c r="F148" s="9">
        <v>78.2993698120117</v>
      </c>
      <c r="G148" s="9" t="s">
        <v>20</v>
      </c>
      <c r="H148" s="9" t="s">
        <v>20</v>
      </c>
      <c r="I148" s="9" t="s">
        <v>20</v>
      </c>
      <c r="J148" s="9" t="s">
        <v>20</v>
      </c>
      <c r="K148" s="9" t="s">
        <v>20</v>
      </c>
      <c r="L148" s="9">
        <v>74.9573974609375</v>
      </c>
      <c r="M148" s="9">
        <v>90.3464965820313</v>
      </c>
    </row>
    <row r="149" ht="15.75" customHeight="1">
      <c r="A149" s="9">
        <v>1987.0</v>
      </c>
      <c r="B149" s="9" t="s">
        <v>52</v>
      </c>
      <c r="C149" s="9" t="s">
        <v>25</v>
      </c>
      <c r="D149" s="9" t="s">
        <v>26</v>
      </c>
      <c r="E149" s="9" t="s">
        <v>20</v>
      </c>
      <c r="F149" s="9" t="s">
        <v>20</v>
      </c>
      <c r="G149" s="9" t="s">
        <v>20</v>
      </c>
      <c r="H149" s="9" t="s">
        <v>20</v>
      </c>
      <c r="I149" s="9" t="s">
        <v>20</v>
      </c>
      <c r="J149" s="9" t="s">
        <v>20</v>
      </c>
      <c r="K149" s="9" t="s">
        <v>20</v>
      </c>
      <c r="L149" s="9" t="s">
        <v>20</v>
      </c>
      <c r="M149" s="9" t="s">
        <v>20</v>
      </c>
    </row>
    <row r="150" ht="15.75" customHeight="1">
      <c r="A150" s="9">
        <v>1987.0</v>
      </c>
      <c r="B150" s="9" t="s">
        <v>52</v>
      </c>
      <c r="C150" s="9" t="s">
        <v>27</v>
      </c>
      <c r="D150" s="9" t="s">
        <v>28</v>
      </c>
      <c r="E150" s="9" t="s">
        <v>20</v>
      </c>
      <c r="F150" s="9">
        <v>94.219970703125</v>
      </c>
      <c r="G150" s="9" t="s">
        <v>20</v>
      </c>
      <c r="H150" s="9" t="s">
        <v>20</v>
      </c>
      <c r="I150" s="9" t="s">
        <v>20</v>
      </c>
      <c r="J150" s="9" t="s">
        <v>20</v>
      </c>
      <c r="K150" s="9" t="s">
        <v>20</v>
      </c>
      <c r="L150" s="9">
        <v>74.4878387451172</v>
      </c>
      <c r="M150" s="9">
        <v>81.3648529052734</v>
      </c>
    </row>
    <row r="151" ht="15.75" customHeight="1">
      <c r="A151" s="9">
        <v>1987.0</v>
      </c>
      <c r="B151" s="9" t="s">
        <v>52</v>
      </c>
      <c r="C151" s="9" t="s">
        <v>29</v>
      </c>
      <c r="D151" s="9" t="s">
        <v>30</v>
      </c>
      <c r="E151" s="9">
        <v>74.730583190918</v>
      </c>
      <c r="F151" s="9">
        <v>71.8953170776367</v>
      </c>
      <c r="G151" s="9">
        <v>69.1256484985352</v>
      </c>
      <c r="H151" s="9" t="s">
        <v>20</v>
      </c>
      <c r="I151" s="9" t="s">
        <v>20</v>
      </c>
      <c r="J151" s="9" t="s">
        <v>20</v>
      </c>
      <c r="K151" s="9" t="s">
        <v>20</v>
      </c>
      <c r="L151" s="9">
        <v>56.0439414978027</v>
      </c>
      <c r="M151" s="9">
        <v>62.7755393981934</v>
      </c>
    </row>
    <row r="152" ht="15.75" customHeight="1">
      <c r="A152" s="9">
        <v>1987.0</v>
      </c>
      <c r="B152" s="9" t="s">
        <v>52</v>
      </c>
      <c r="C152" s="9" t="s">
        <v>31</v>
      </c>
      <c r="D152" s="9" t="s">
        <v>32</v>
      </c>
      <c r="E152" s="9" t="s">
        <v>20</v>
      </c>
      <c r="F152" s="9" t="s">
        <v>20</v>
      </c>
      <c r="G152" s="9" t="s">
        <v>20</v>
      </c>
      <c r="H152" s="9" t="s">
        <v>20</v>
      </c>
      <c r="I152" s="9" t="s">
        <v>20</v>
      </c>
      <c r="J152" s="9" t="s">
        <v>20</v>
      </c>
      <c r="K152" s="9" t="s">
        <v>20</v>
      </c>
      <c r="L152" s="9" t="s">
        <v>20</v>
      </c>
      <c r="M152" s="9" t="s">
        <v>20</v>
      </c>
    </row>
    <row r="153" ht="15.75" customHeight="1">
      <c r="A153" s="9">
        <v>1987.0</v>
      </c>
      <c r="B153" s="9" t="s">
        <v>52</v>
      </c>
      <c r="C153" s="9" t="s">
        <v>33</v>
      </c>
      <c r="D153" s="9" t="s">
        <v>34</v>
      </c>
      <c r="E153" s="9" t="s">
        <v>20</v>
      </c>
      <c r="F153" s="9" t="s">
        <v>20</v>
      </c>
      <c r="G153" s="9" t="s">
        <v>20</v>
      </c>
      <c r="H153" s="9" t="s">
        <v>20</v>
      </c>
      <c r="I153" s="9" t="s">
        <v>20</v>
      </c>
      <c r="J153" s="9" t="s">
        <v>20</v>
      </c>
      <c r="K153" s="9" t="s">
        <v>20</v>
      </c>
      <c r="L153" s="9" t="s">
        <v>20</v>
      </c>
      <c r="M153" s="9" t="s">
        <v>20</v>
      </c>
    </row>
    <row r="154" ht="15.75" customHeight="1">
      <c r="A154" s="9">
        <v>1988.0</v>
      </c>
      <c r="B154" s="9" t="s">
        <v>53</v>
      </c>
      <c r="C154" s="9" t="s">
        <v>18</v>
      </c>
      <c r="D154" s="9" t="s">
        <v>19</v>
      </c>
      <c r="E154" s="9" t="s">
        <v>20</v>
      </c>
      <c r="F154" s="9" t="s">
        <v>20</v>
      </c>
      <c r="G154" s="9" t="s">
        <v>20</v>
      </c>
      <c r="H154" s="9" t="s">
        <v>20</v>
      </c>
      <c r="I154" s="9" t="s">
        <v>20</v>
      </c>
      <c r="J154" s="9" t="s">
        <v>20</v>
      </c>
      <c r="K154" s="9" t="s">
        <v>20</v>
      </c>
      <c r="L154" s="9" t="s">
        <v>20</v>
      </c>
      <c r="M154" s="9" t="s">
        <v>20</v>
      </c>
    </row>
    <row r="155" ht="15.75" customHeight="1">
      <c r="A155" s="9">
        <v>1988.0</v>
      </c>
      <c r="B155" s="9" t="s">
        <v>53</v>
      </c>
      <c r="C155" s="9" t="s">
        <v>21</v>
      </c>
      <c r="D155" s="9" t="s">
        <v>22</v>
      </c>
      <c r="E155" s="9">
        <v>76.4244537353516</v>
      </c>
      <c r="F155" s="9">
        <v>75.6901702880859</v>
      </c>
      <c r="G155" s="9">
        <v>74.9825973510742</v>
      </c>
      <c r="H155" s="9" t="s">
        <v>20</v>
      </c>
      <c r="I155" s="9" t="s">
        <v>20</v>
      </c>
      <c r="J155" s="9" t="s">
        <v>20</v>
      </c>
      <c r="K155" s="9" t="s">
        <v>20</v>
      </c>
      <c r="L155" s="9">
        <v>82.7163772583008</v>
      </c>
      <c r="M155" s="9">
        <v>63.1759300231934</v>
      </c>
    </row>
    <row r="156" ht="15.75" customHeight="1">
      <c r="A156" s="9">
        <v>1988.0</v>
      </c>
      <c r="B156" s="9" t="s">
        <v>53</v>
      </c>
      <c r="C156" s="9" t="s">
        <v>23</v>
      </c>
      <c r="D156" s="9" t="s">
        <v>24</v>
      </c>
      <c r="E156" s="9">
        <v>82.7548828125</v>
      </c>
      <c r="F156" s="9">
        <v>78.4009094238281</v>
      </c>
      <c r="G156" s="9">
        <v>74.2099685668945</v>
      </c>
      <c r="H156" s="9" t="s">
        <v>20</v>
      </c>
      <c r="I156" s="9" t="s">
        <v>20</v>
      </c>
      <c r="J156" s="9" t="s">
        <v>20</v>
      </c>
      <c r="K156" s="9" t="s">
        <v>20</v>
      </c>
      <c r="L156" s="9">
        <v>76.735481262207</v>
      </c>
      <c r="M156" s="9">
        <v>93.1294479370117</v>
      </c>
    </row>
    <row r="157" ht="15.75" customHeight="1">
      <c r="A157" s="9">
        <v>1988.0</v>
      </c>
      <c r="B157" s="9" t="s">
        <v>53</v>
      </c>
      <c r="C157" s="9" t="s">
        <v>25</v>
      </c>
      <c r="D157" s="9" t="s">
        <v>26</v>
      </c>
      <c r="E157" s="9" t="s">
        <v>20</v>
      </c>
      <c r="F157" s="9" t="s">
        <v>20</v>
      </c>
      <c r="G157" s="9" t="s">
        <v>20</v>
      </c>
      <c r="H157" s="9" t="s">
        <v>20</v>
      </c>
      <c r="I157" s="9" t="s">
        <v>20</v>
      </c>
      <c r="J157" s="9" t="s">
        <v>20</v>
      </c>
      <c r="K157" s="9" t="s">
        <v>20</v>
      </c>
      <c r="L157" s="9" t="s">
        <v>20</v>
      </c>
      <c r="M157" s="9" t="s">
        <v>20</v>
      </c>
    </row>
    <row r="158" ht="15.75" customHeight="1">
      <c r="A158" s="9">
        <v>1988.0</v>
      </c>
      <c r="B158" s="9" t="s">
        <v>53</v>
      </c>
      <c r="C158" s="9" t="s">
        <v>27</v>
      </c>
      <c r="D158" s="9" t="s">
        <v>28</v>
      </c>
      <c r="E158" s="9" t="s">
        <v>20</v>
      </c>
      <c r="F158" s="9">
        <v>92.8798294067383</v>
      </c>
      <c r="G158" s="9" t="s">
        <v>20</v>
      </c>
      <c r="H158" s="9" t="s">
        <v>20</v>
      </c>
      <c r="I158" s="9" t="s">
        <v>20</v>
      </c>
      <c r="J158" s="9" t="s">
        <v>20</v>
      </c>
      <c r="K158" s="9" t="s">
        <v>20</v>
      </c>
      <c r="L158" s="9">
        <v>76.9873962402344</v>
      </c>
      <c r="M158" s="9">
        <v>81.5877227783203</v>
      </c>
    </row>
    <row r="159" ht="15.75" customHeight="1">
      <c r="A159" s="9">
        <v>1988.0</v>
      </c>
      <c r="B159" s="9" t="s">
        <v>53</v>
      </c>
      <c r="C159" s="9" t="s">
        <v>29</v>
      </c>
      <c r="D159" s="9" t="s">
        <v>30</v>
      </c>
      <c r="E159" s="9">
        <v>74.1725387573242</v>
      </c>
      <c r="F159" s="9">
        <v>71.2615585327148</v>
      </c>
      <c r="G159" s="9">
        <v>68.4255065917969</v>
      </c>
      <c r="H159" s="9" t="s">
        <v>20</v>
      </c>
      <c r="I159" s="9" t="s">
        <v>20</v>
      </c>
      <c r="J159" s="9" t="s">
        <v>20</v>
      </c>
      <c r="K159" s="9" t="s">
        <v>20</v>
      </c>
      <c r="L159" s="9">
        <v>55.9797782897949</v>
      </c>
      <c r="M159" s="9">
        <v>63.4062309265137</v>
      </c>
    </row>
    <row r="160" ht="15.75" customHeight="1">
      <c r="A160" s="9">
        <v>1988.0</v>
      </c>
      <c r="B160" s="9" t="s">
        <v>53</v>
      </c>
      <c r="C160" s="9" t="s">
        <v>31</v>
      </c>
      <c r="D160" s="9" t="s">
        <v>32</v>
      </c>
      <c r="E160" s="9" t="s">
        <v>20</v>
      </c>
      <c r="F160" s="9" t="s">
        <v>20</v>
      </c>
      <c r="G160" s="9" t="s">
        <v>20</v>
      </c>
      <c r="H160" s="9" t="s">
        <v>20</v>
      </c>
      <c r="I160" s="9" t="s">
        <v>20</v>
      </c>
      <c r="J160" s="9" t="s">
        <v>20</v>
      </c>
      <c r="K160" s="9" t="s">
        <v>20</v>
      </c>
      <c r="L160" s="9" t="s">
        <v>20</v>
      </c>
      <c r="M160" s="9" t="s">
        <v>20</v>
      </c>
    </row>
    <row r="161" ht="15.75" customHeight="1">
      <c r="A161" s="9">
        <v>1988.0</v>
      </c>
      <c r="B161" s="9" t="s">
        <v>53</v>
      </c>
      <c r="C161" s="9" t="s">
        <v>33</v>
      </c>
      <c r="D161" s="9" t="s">
        <v>34</v>
      </c>
      <c r="E161" s="9" t="s">
        <v>20</v>
      </c>
      <c r="F161" s="9" t="s">
        <v>20</v>
      </c>
      <c r="G161" s="9" t="s">
        <v>20</v>
      </c>
      <c r="H161" s="9" t="s">
        <v>20</v>
      </c>
      <c r="I161" s="9" t="s">
        <v>20</v>
      </c>
      <c r="J161" s="9" t="s">
        <v>20</v>
      </c>
      <c r="K161" s="9" t="s">
        <v>20</v>
      </c>
      <c r="L161" s="9" t="s">
        <v>20</v>
      </c>
      <c r="M161" s="9" t="s">
        <v>20</v>
      </c>
    </row>
    <row r="162" ht="15.75" customHeight="1">
      <c r="A162" s="9">
        <v>1989.0</v>
      </c>
      <c r="B162" s="9" t="s">
        <v>54</v>
      </c>
      <c r="C162" s="9" t="s">
        <v>18</v>
      </c>
      <c r="D162" s="9" t="s">
        <v>19</v>
      </c>
      <c r="E162" s="9" t="s">
        <v>20</v>
      </c>
      <c r="F162" s="9" t="s">
        <v>20</v>
      </c>
      <c r="G162" s="9" t="s">
        <v>20</v>
      </c>
      <c r="H162" s="9" t="s">
        <v>20</v>
      </c>
      <c r="I162" s="9" t="s">
        <v>20</v>
      </c>
      <c r="J162" s="9" t="s">
        <v>20</v>
      </c>
      <c r="K162" s="9" t="s">
        <v>20</v>
      </c>
      <c r="L162" s="9" t="s">
        <v>20</v>
      </c>
      <c r="M162" s="9" t="s">
        <v>20</v>
      </c>
    </row>
    <row r="163" ht="15.75" customHeight="1">
      <c r="A163" s="9">
        <v>1989.0</v>
      </c>
      <c r="B163" s="9" t="s">
        <v>54</v>
      </c>
      <c r="C163" s="9" t="s">
        <v>21</v>
      </c>
      <c r="D163" s="9" t="s">
        <v>22</v>
      </c>
      <c r="E163" s="9">
        <v>75.9518890380859</v>
      </c>
      <c r="F163" s="9">
        <v>74.9445419311523</v>
      </c>
      <c r="G163" s="9">
        <v>73.9761505126953</v>
      </c>
      <c r="H163" s="9" t="s">
        <v>20</v>
      </c>
      <c r="I163" s="9" t="s">
        <v>20</v>
      </c>
      <c r="J163" s="9" t="s">
        <v>20</v>
      </c>
      <c r="K163" s="9" t="s">
        <v>20</v>
      </c>
      <c r="L163" s="9">
        <v>84.5418930053711</v>
      </c>
      <c r="M163" s="9">
        <v>64.7371063232422</v>
      </c>
    </row>
    <row r="164" ht="15.75" customHeight="1">
      <c r="A164" s="9">
        <v>1989.0</v>
      </c>
      <c r="B164" s="9" t="s">
        <v>54</v>
      </c>
      <c r="C164" s="9" t="s">
        <v>23</v>
      </c>
      <c r="D164" s="9" t="s">
        <v>24</v>
      </c>
      <c r="E164" s="9">
        <v>83.7569427490234</v>
      </c>
      <c r="F164" s="9">
        <v>78.790153503418</v>
      </c>
      <c r="G164" s="9">
        <v>74.0082473754883</v>
      </c>
      <c r="H164" s="9" t="s">
        <v>20</v>
      </c>
      <c r="I164" s="9" t="s">
        <v>20</v>
      </c>
      <c r="J164" s="9" t="s">
        <v>20</v>
      </c>
      <c r="K164" s="9" t="s">
        <v>20</v>
      </c>
      <c r="L164" s="9">
        <v>80.6160202026367</v>
      </c>
      <c r="M164" s="9">
        <v>92.7442932128906</v>
      </c>
    </row>
    <row r="165" ht="15.75" customHeight="1">
      <c r="A165" s="9">
        <v>1989.0</v>
      </c>
      <c r="B165" s="9" t="s">
        <v>54</v>
      </c>
      <c r="C165" s="9" t="s">
        <v>25</v>
      </c>
      <c r="D165" s="9" t="s">
        <v>26</v>
      </c>
      <c r="E165" s="9" t="s">
        <v>20</v>
      </c>
      <c r="F165" s="9" t="s">
        <v>20</v>
      </c>
      <c r="G165" s="9" t="s">
        <v>20</v>
      </c>
      <c r="H165" s="9" t="s">
        <v>20</v>
      </c>
      <c r="I165" s="9" t="s">
        <v>20</v>
      </c>
      <c r="J165" s="9" t="s">
        <v>20</v>
      </c>
      <c r="K165" s="9" t="s">
        <v>20</v>
      </c>
      <c r="L165" s="9" t="s">
        <v>20</v>
      </c>
      <c r="M165" s="9" t="s">
        <v>20</v>
      </c>
    </row>
    <row r="166" ht="15.75" customHeight="1">
      <c r="A166" s="9">
        <v>1989.0</v>
      </c>
      <c r="B166" s="9" t="s">
        <v>54</v>
      </c>
      <c r="C166" s="9" t="s">
        <v>27</v>
      </c>
      <c r="D166" s="9" t="s">
        <v>28</v>
      </c>
      <c r="E166" s="9" t="s">
        <v>20</v>
      </c>
      <c r="F166" s="9">
        <v>91.5201187133789</v>
      </c>
      <c r="G166" s="9" t="s">
        <v>20</v>
      </c>
      <c r="H166" s="9" t="s">
        <v>20</v>
      </c>
      <c r="I166" s="9" t="s">
        <v>20</v>
      </c>
      <c r="J166" s="9" t="s">
        <v>20</v>
      </c>
      <c r="K166" s="9" t="s">
        <v>20</v>
      </c>
      <c r="L166" s="9">
        <v>75.1257171630859</v>
      </c>
      <c r="M166" s="9">
        <v>80.6219711303711</v>
      </c>
    </row>
    <row r="167" ht="15.75" customHeight="1">
      <c r="A167" s="9">
        <v>1989.0</v>
      </c>
      <c r="B167" s="9" t="s">
        <v>54</v>
      </c>
      <c r="C167" s="9" t="s">
        <v>29</v>
      </c>
      <c r="D167" s="9" t="s">
        <v>30</v>
      </c>
      <c r="E167" s="9">
        <v>73.9618530273438</v>
      </c>
      <c r="F167" s="9">
        <v>71.0013580322266</v>
      </c>
      <c r="G167" s="9">
        <v>68.1217269897461</v>
      </c>
      <c r="H167" s="9" t="s">
        <v>20</v>
      </c>
      <c r="I167" s="9" t="s">
        <v>20</v>
      </c>
      <c r="J167" s="9" t="s">
        <v>20</v>
      </c>
      <c r="K167" s="9" t="s">
        <v>20</v>
      </c>
      <c r="L167" s="9">
        <v>52.1793098449707</v>
      </c>
      <c r="M167" s="9" t="s">
        <v>20</v>
      </c>
    </row>
    <row r="168" ht="15.75" customHeight="1">
      <c r="A168" s="9">
        <v>1989.0</v>
      </c>
      <c r="B168" s="9" t="s">
        <v>54</v>
      </c>
      <c r="C168" s="9" t="s">
        <v>31</v>
      </c>
      <c r="D168" s="9" t="s">
        <v>32</v>
      </c>
      <c r="E168" s="9" t="s">
        <v>20</v>
      </c>
      <c r="F168" s="9" t="s">
        <v>20</v>
      </c>
      <c r="G168" s="9" t="s">
        <v>20</v>
      </c>
      <c r="H168" s="9" t="s">
        <v>20</v>
      </c>
      <c r="I168" s="9" t="s">
        <v>20</v>
      </c>
      <c r="J168" s="9" t="s">
        <v>20</v>
      </c>
      <c r="K168" s="9" t="s">
        <v>20</v>
      </c>
      <c r="L168" s="9" t="s">
        <v>20</v>
      </c>
      <c r="M168" s="9" t="s">
        <v>20</v>
      </c>
    </row>
    <row r="169" ht="15.75" customHeight="1">
      <c r="A169" s="9">
        <v>1989.0</v>
      </c>
      <c r="B169" s="9" t="s">
        <v>54</v>
      </c>
      <c r="C169" s="9" t="s">
        <v>33</v>
      </c>
      <c r="D169" s="9" t="s">
        <v>34</v>
      </c>
      <c r="E169" s="9" t="s">
        <v>20</v>
      </c>
      <c r="F169" s="9" t="s">
        <v>20</v>
      </c>
      <c r="G169" s="9" t="s">
        <v>20</v>
      </c>
      <c r="H169" s="9" t="s">
        <v>20</v>
      </c>
      <c r="I169" s="9" t="s">
        <v>20</v>
      </c>
      <c r="J169" s="9" t="s">
        <v>20</v>
      </c>
      <c r="K169" s="9" t="s">
        <v>20</v>
      </c>
      <c r="L169" s="9" t="s">
        <v>20</v>
      </c>
      <c r="M169" s="9" t="s">
        <v>20</v>
      </c>
    </row>
    <row r="170" ht="15.75" customHeight="1">
      <c r="A170" s="9">
        <v>1990.0</v>
      </c>
      <c r="B170" s="9" t="s">
        <v>55</v>
      </c>
      <c r="C170" s="9" t="s">
        <v>18</v>
      </c>
      <c r="D170" s="9" t="s">
        <v>19</v>
      </c>
      <c r="E170" s="9" t="s">
        <v>20</v>
      </c>
      <c r="F170" s="9" t="s">
        <v>20</v>
      </c>
      <c r="G170" s="9" t="s">
        <v>20</v>
      </c>
      <c r="H170" s="9" t="s">
        <v>20</v>
      </c>
      <c r="I170" s="9" t="s">
        <v>20</v>
      </c>
      <c r="J170" s="9" t="s">
        <v>20</v>
      </c>
      <c r="K170" s="9" t="s">
        <v>20</v>
      </c>
      <c r="L170" s="9" t="s">
        <v>20</v>
      </c>
      <c r="M170" s="9" t="s">
        <v>20</v>
      </c>
    </row>
    <row r="171" ht="15.75" customHeight="1">
      <c r="A171" s="9">
        <v>1990.0</v>
      </c>
      <c r="B171" s="9" t="s">
        <v>55</v>
      </c>
      <c r="C171" s="9" t="s">
        <v>21</v>
      </c>
      <c r="D171" s="9" t="s">
        <v>22</v>
      </c>
      <c r="E171" s="9" t="s">
        <v>20</v>
      </c>
      <c r="F171" s="9">
        <v>74.3367691040039</v>
      </c>
      <c r="G171" s="9" t="s">
        <v>20</v>
      </c>
      <c r="H171" s="9" t="s">
        <v>20</v>
      </c>
      <c r="I171" s="9" t="s">
        <v>20</v>
      </c>
      <c r="J171" s="9" t="s">
        <v>20</v>
      </c>
      <c r="K171" s="9" t="s">
        <v>20</v>
      </c>
      <c r="L171" s="9">
        <v>82.4059066772461</v>
      </c>
      <c r="M171" s="9">
        <v>64.1946411132813</v>
      </c>
    </row>
    <row r="172" ht="15.75" customHeight="1">
      <c r="A172" s="9">
        <v>1990.0</v>
      </c>
      <c r="B172" s="9" t="s">
        <v>55</v>
      </c>
      <c r="C172" s="9" t="s">
        <v>23</v>
      </c>
      <c r="D172" s="9" t="s">
        <v>24</v>
      </c>
      <c r="E172" s="9" t="s">
        <v>20</v>
      </c>
      <c r="F172" s="9">
        <v>78.8039474487305</v>
      </c>
      <c r="G172" s="9" t="s">
        <v>20</v>
      </c>
      <c r="H172" s="9">
        <v>89.0048522949219</v>
      </c>
      <c r="I172" s="9">
        <v>89.8252487182617</v>
      </c>
      <c r="J172" s="9">
        <v>90.6725234985352</v>
      </c>
      <c r="K172" s="9" t="s">
        <v>20</v>
      </c>
      <c r="L172" s="9">
        <v>90.6151504516602</v>
      </c>
      <c r="M172" s="9">
        <v>94.2204513549805</v>
      </c>
    </row>
    <row r="173" ht="15.75" customHeight="1">
      <c r="A173" s="9">
        <v>1990.0</v>
      </c>
      <c r="B173" s="9" t="s">
        <v>55</v>
      </c>
      <c r="C173" s="9" t="s">
        <v>25</v>
      </c>
      <c r="D173" s="9" t="s">
        <v>26</v>
      </c>
      <c r="E173" s="9" t="s">
        <v>20</v>
      </c>
      <c r="F173" s="9" t="s">
        <v>20</v>
      </c>
      <c r="G173" s="9" t="s">
        <v>20</v>
      </c>
      <c r="H173" s="9" t="s">
        <v>20</v>
      </c>
      <c r="I173" s="9" t="s">
        <v>20</v>
      </c>
      <c r="J173" s="9" t="s">
        <v>20</v>
      </c>
      <c r="K173" s="9" t="s">
        <v>20</v>
      </c>
      <c r="L173" s="9" t="s">
        <v>20</v>
      </c>
      <c r="M173" s="9" t="s">
        <v>20</v>
      </c>
    </row>
    <row r="174" ht="15.75" customHeight="1">
      <c r="A174" s="9">
        <v>1990.0</v>
      </c>
      <c r="B174" s="9" t="s">
        <v>55</v>
      </c>
      <c r="C174" s="9" t="s">
        <v>27</v>
      </c>
      <c r="D174" s="9" t="s">
        <v>28</v>
      </c>
      <c r="E174" s="9" t="s">
        <v>20</v>
      </c>
      <c r="F174" s="9">
        <v>88.7490386962891</v>
      </c>
      <c r="G174" s="9" t="s">
        <v>20</v>
      </c>
      <c r="H174" s="9">
        <v>84.9559097290039</v>
      </c>
      <c r="I174" s="9">
        <v>87.55615234375</v>
      </c>
      <c r="J174" s="9">
        <v>90.3473968505859</v>
      </c>
      <c r="K174" s="9" t="s">
        <v>20</v>
      </c>
      <c r="L174" s="9">
        <v>76.4373779296875</v>
      </c>
      <c r="M174" s="9">
        <v>80.7152099609375</v>
      </c>
    </row>
    <row r="175" ht="15.75" customHeight="1">
      <c r="A175" s="9">
        <v>1990.0</v>
      </c>
      <c r="B175" s="9" t="s">
        <v>55</v>
      </c>
      <c r="C175" s="9" t="s">
        <v>29</v>
      </c>
      <c r="D175" s="9" t="s">
        <v>30</v>
      </c>
      <c r="E175" s="9">
        <v>86.8604278564453</v>
      </c>
      <c r="F175" s="9">
        <v>75.2602462768555</v>
      </c>
      <c r="G175" s="9">
        <v>63.9808692932129</v>
      </c>
      <c r="H175" s="9" t="s">
        <v>20</v>
      </c>
      <c r="I175" s="9" t="s">
        <v>20</v>
      </c>
      <c r="J175" s="9" t="s">
        <v>20</v>
      </c>
      <c r="K175" s="9" t="s">
        <v>20</v>
      </c>
      <c r="L175" s="9">
        <v>55.2706108093262</v>
      </c>
      <c r="M175" s="9" t="s">
        <v>20</v>
      </c>
    </row>
    <row r="176" ht="15.75" customHeight="1">
      <c r="A176" s="9">
        <v>1990.0</v>
      </c>
      <c r="B176" s="9" t="s">
        <v>55</v>
      </c>
      <c r="C176" s="9" t="s">
        <v>31</v>
      </c>
      <c r="D176" s="9" t="s">
        <v>32</v>
      </c>
      <c r="E176" s="9" t="s">
        <v>20</v>
      </c>
      <c r="F176" s="9" t="s">
        <v>20</v>
      </c>
      <c r="G176" s="9" t="s">
        <v>20</v>
      </c>
      <c r="H176" s="9" t="s">
        <v>20</v>
      </c>
      <c r="I176" s="9" t="s">
        <v>20</v>
      </c>
      <c r="J176" s="9" t="s">
        <v>20</v>
      </c>
      <c r="K176" s="9" t="s">
        <v>20</v>
      </c>
      <c r="L176" s="9" t="s">
        <v>20</v>
      </c>
      <c r="M176" s="9" t="s">
        <v>20</v>
      </c>
    </row>
    <row r="177" ht="15.75" customHeight="1">
      <c r="A177" s="9">
        <v>1990.0</v>
      </c>
      <c r="B177" s="9" t="s">
        <v>55</v>
      </c>
      <c r="C177" s="9" t="s">
        <v>33</v>
      </c>
      <c r="D177" s="9" t="s">
        <v>34</v>
      </c>
      <c r="E177" s="9" t="s">
        <v>20</v>
      </c>
      <c r="F177" s="9" t="s">
        <v>20</v>
      </c>
      <c r="G177" s="9" t="s">
        <v>20</v>
      </c>
      <c r="H177" s="9" t="s">
        <v>20</v>
      </c>
      <c r="I177" s="9" t="s">
        <v>20</v>
      </c>
      <c r="J177" s="9" t="s">
        <v>20</v>
      </c>
      <c r="K177" s="9" t="s">
        <v>20</v>
      </c>
      <c r="L177" s="9" t="s">
        <v>20</v>
      </c>
      <c r="M177" s="9" t="s">
        <v>20</v>
      </c>
    </row>
    <row r="178" ht="15.75" customHeight="1">
      <c r="A178" s="9">
        <v>1991.0</v>
      </c>
      <c r="B178" s="9" t="s">
        <v>56</v>
      </c>
      <c r="C178" s="9" t="s">
        <v>18</v>
      </c>
      <c r="D178" s="9" t="s">
        <v>19</v>
      </c>
      <c r="E178" s="9" t="s">
        <v>20</v>
      </c>
      <c r="F178" s="9" t="s">
        <v>20</v>
      </c>
      <c r="G178" s="9" t="s">
        <v>20</v>
      </c>
      <c r="H178" s="9" t="s">
        <v>20</v>
      </c>
      <c r="I178" s="9" t="s">
        <v>20</v>
      </c>
      <c r="J178" s="9" t="s">
        <v>20</v>
      </c>
      <c r="K178" s="9" t="s">
        <v>20</v>
      </c>
      <c r="L178" s="9" t="s">
        <v>20</v>
      </c>
      <c r="M178" s="9" t="s">
        <v>20</v>
      </c>
    </row>
    <row r="179" ht="15.75" customHeight="1">
      <c r="A179" s="9">
        <v>1991.0</v>
      </c>
      <c r="B179" s="9" t="s">
        <v>56</v>
      </c>
      <c r="C179" s="9" t="s">
        <v>21</v>
      </c>
      <c r="D179" s="9" t="s">
        <v>22</v>
      </c>
      <c r="E179" s="9">
        <v>80.4403991699219</v>
      </c>
      <c r="F179" s="9">
        <v>79.1000671386719</v>
      </c>
      <c r="G179" s="9">
        <v>77.8129730224609</v>
      </c>
      <c r="H179" s="9" t="s">
        <v>20</v>
      </c>
      <c r="I179" s="9" t="s">
        <v>20</v>
      </c>
      <c r="J179" s="9" t="s">
        <v>20</v>
      </c>
      <c r="K179" s="9" t="s">
        <v>20</v>
      </c>
      <c r="L179" s="9">
        <v>84.1656036376953</v>
      </c>
      <c r="M179" s="9">
        <v>66.7674407958984</v>
      </c>
    </row>
    <row r="180" ht="15.75" customHeight="1">
      <c r="A180" s="9">
        <v>1991.0</v>
      </c>
      <c r="B180" s="9" t="s">
        <v>56</v>
      </c>
      <c r="C180" s="9" t="s">
        <v>23</v>
      </c>
      <c r="D180" s="9" t="s">
        <v>24</v>
      </c>
      <c r="E180" s="9">
        <v>86.9150466918945</v>
      </c>
      <c r="F180" s="9">
        <v>81.5832366943359</v>
      </c>
      <c r="G180" s="9">
        <v>76.4506378173828</v>
      </c>
      <c r="H180" s="9" t="s">
        <v>20</v>
      </c>
      <c r="I180" s="9" t="s">
        <v>20</v>
      </c>
      <c r="J180" s="9" t="s">
        <v>20</v>
      </c>
      <c r="K180" s="9" t="s">
        <v>20</v>
      </c>
      <c r="L180" s="9">
        <v>86.0611724853516</v>
      </c>
      <c r="M180" s="9">
        <v>94.110481262207</v>
      </c>
    </row>
    <row r="181" ht="15.75" customHeight="1">
      <c r="A181" s="9">
        <v>1991.0</v>
      </c>
      <c r="B181" s="9" t="s">
        <v>56</v>
      </c>
      <c r="C181" s="9" t="s">
        <v>25</v>
      </c>
      <c r="D181" s="9" t="s">
        <v>26</v>
      </c>
      <c r="E181" s="9" t="s">
        <v>20</v>
      </c>
      <c r="F181" s="9" t="s">
        <v>20</v>
      </c>
      <c r="G181" s="9" t="s">
        <v>20</v>
      </c>
      <c r="H181" s="9" t="s">
        <v>20</v>
      </c>
      <c r="I181" s="9" t="s">
        <v>20</v>
      </c>
      <c r="J181" s="9" t="s">
        <v>20</v>
      </c>
      <c r="K181" s="9" t="s">
        <v>20</v>
      </c>
      <c r="L181" s="9" t="s">
        <v>20</v>
      </c>
      <c r="M181" s="9" t="s">
        <v>20</v>
      </c>
    </row>
    <row r="182" ht="15.75" customHeight="1">
      <c r="A182" s="9">
        <v>1991.0</v>
      </c>
      <c r="B182" s="9" t="s">
        <v>56</v>
      </c>
      <c r="C182" s="9" t="s">
        <v>27</v>
      </c>
      <c r="D182" s="9" t="s">
        <v>28</v>
      </c>
      <c r="E182" s="9" t="s">
        <v>20</v>
      </c>
      <c r="F182" s="9">
        <v>88.0012969970703</v>
      </c>
      <c r="G182" s="9" t="s">
        <v>20</v>
      </c>
      <c r="H182" s="9" t="s">
        <v>20</v>
      </c>
      <c r="I182" s="9" t="s">
        <v>20</v>
      </c>
      <c r="J182" s="9" t="s">
        <v>20</v>
      </c>
      <c r="K182" s="9" t="s">
        <v>20</v>
      </c>
      <c r="L182" s="9">
        <v>79.5389785766602</v>
      </c>
      <c r="M182" s="9">
        <v>80.9929733276367</v>
      </c>
    </row>
    <row r="183" ht="15.75" customHeight="1">
      <c r="A183" s="9">
        <v>1991.0</v>
      </c>
      <c r="B183" s="9" t="s">
        <v>56</v>
      </c>
      <c r="C183" s="9" t="s">
        <v>29</v>
      </c>
      <c r="D183" s="9" t="s">
        <v>30</v>
      </c>
      <c r="E183" s="9">
        <v>77.6159133911133</v>
      </c>
      <c r="F183" s="9">
        <v>74.4436569213867</v>
      </c>
      <c r="G183" s="9">
        <v>71.3639221191406</v>
      </c>
      <c r="H183" s="9" t="s">
        <v>20</v>
      </c>
      <c r="I183" s="9" t="s">
        <v>20</v>
      </c>
      <c r="J183" s="9" t="s">
        <v>20</v>
      </c>
      <c r="K183" s="9" t="s">
        <v>20</v>
      </c>
      <c r="L183" s="9">
        <v>71.9673309326172</v>
      </c>
      <c r="M183" s="9" t="s">
        <v>20</v>
      </c>
    </row>
    <row r="184" ht="15.75" customHeight="1">
      <c r="A184" s="9">
        <v>1991.0</v>
      </c>
      <c r="B184" s="9" t="s">
        <v>56</v>
      </c>
      <c r="C184" s="9" t="s">
        <v>31</v>
      </c>
      <c r="D184" s="9" t="s">
        <v>32</v>
      </c>
      <c r="E184" s="9" t="s">
        <v>20</v>
      </c>
      <c r="F184" s="9" t="s">
        <v>20</v>
      </c>
      <c r="G184" s="9" t="s">
        <v>20</v>
      </c>
      <c r="H184" s="9" t="s">
        <v>20</v>
      </c>
      <c r="I184" s="9" t="s">
        <v>20</v>
      </c>
      <c r="J184" s="9" t="s">
        <v>20</v>
      </c>
      <c r="K184" s="9" t="s">
        <v>20</v>
      </c>
      <c r="L184" s="9" t="s">
        <v>20</v>
      </c>
      <c r="M184" s="9">
        <v>100.0</v>
      </c>
    </row>
    <row r="185" ht="15.75" customHeight="1">
      <c r="A185" s="9">
        <v>1991.0</v>
      </c>
      <c r="B185" s="9" t="s">
        <v>56</v>
      </c>
      <c r="C185" s="9" t="s">
        <v>33</v>
      </c>
      <c r="D185" s="9" t="s">
        <v>34</v>
      </c>
      <c r="E185" s="9" t="s">
        <v>20</v>
      </c>
      <c r="F185" s="9" t="s">
        <v>20</v>
      </c>
      <c r="G185" s="9" t="s">
        <v>20</v>
      </c>
      <c r="H185" s="9">
        <v>96.0413589477539</v>
      </c>
      <c r="I185" s="9">
        <v>96.1281967163086</v>
      </c>
      <c r="J185" s="9">
        <v>96.2212677001953</v>
      </c>
      <c r="K185" s="9" t="s">
        <v>20</v>
      </c>
      <c r="L185" s="9" t="s">
        <v>20</v>
      </c>
      <c r="M185" s="9" t="s">
        <v>20</v>
      </c>
    </row>
    <row r="186" ht="15.75" customHeight="1">
      <c r="A186" s="9">
        <v>1992.0</v>
      </c>
      <c r="B186" s="9" t="s">
        <v>57</v>
      </c>
      <c r="C186" s="9" t="s">
        <v>18</v>
      </c>
      <c r="D186" s="9" t="s">
        <v>19</v>
      </c>
      <c r="E186" s="9" t="s">
        <v>20</v>
      </c>
      <c r="F186" s="9" t="s">
        <v>20</v>
      </c>
      <c r="G186" s="9" t="s">
        <v>20</v>
      </c>
      <c r="H186" s="9">
        <v>94.0367126464844</v>
      </c>
      <c r="I186" s="9">
        <v>94.2911376953125</v>
      </c>
      <c r="J186" s="9">
        <v>94.5630722045898</v>
      </c>
      <c r="K186" s="9" t="s">
        <v>20</v>
      </c>
      <c r="L186" s="9" t="s">
        <v>20</v>
      </c>
      <c r="M186" s="9" t="s">
        <v>20</v>
      </c>
    </row>
    <row r="187" ht="15.75" customHeight="1">
      <c r="A187" s="9">
        <v>1992.0</v>
      </c>
      <c r="B187" s="9" t="s">
        <v>57</v>
      </c>
      <c r="C187" s="9" t="s">
        <v>21</v>
      </c>
      <c r="D187" s="9" t="s">
        <v>22</v>
      </c>
      <c r="E187" s="9">
        <v>82.4356231689453</v>
      </c>
      <c r="F187" s="9">
        <v>81.1360702514648</v>
      </c>
      <c r="G187" s="9">
        <v>79.8882675170898</v>
      </c>
      <c r="H187" s="9" t="s">
        <v>20</v>
      </c>
      <c r="I187" s="9" t="s">
        <v>20</v>
      </c>
      <c r="J187" s="9" t="s">
        <v>20</v>
      </c>
      <c r="K187" s="9" t="s">
        <v>20</v>
      </c>
      <c r="L187" s="9">
        <v>85.3848495483398</v>
      </c>
      <c r="M187" s="9">
        <v>67.0922927856445</v>
      </c>
    </row>
    <row r="188" ht="15.75" customHeight="1">
      <c r="A188" s="9">
        <v>1992.0</v>
      </c>
      <c r="B188" s="9" t="s">
        <v>57</v>
      </c>
      <c r="C188" s="9" t="s">
        <v>23</v>
      </c>
      <c r="D188" s="9" t="s">
        <v>24</v>
      </c>
      <c r="E188" s="9">
        <v>90.697151184082</v>
      </c>
      <c r="F188" s="9">
        <v>85.3473663330078</v>
      </c>
      <c r="G188" s="9">
        <v>80.1993026733398</v>
      </c>
      <c r="H188" s="9" t="s">
        <v>20</v>
      </c>
      <c r="I188" s="9" t="s">
        <v>20</v>
      </c>
      <c r="J188" s="9" t="s">
        <v>20</v>
      </c>
      <c r="K188" s="9" t="s">
        <v>20</v>
      </c>
      <c r="L188" s="9">
        <v>78.3954315185547</v>
      </c>
      <c r="M188" s="9">
        <v>92.2821884155273</v>
      </c>
    </row>
    <row r="189" ht="15.75" customHeight="1">
      <c r="A189" s="9">
        <v>1992.0</v>
      </c>
      <c r="B189" s="9" t="s">
        <v>57</v>
      </c>
      <c r="C189" s="9" t="s">
        <v>25</v>
      </c>
      <c r="D189" s="9" t="s">
        <v>26</v>
      </c>
      <c r="E189" s="9" t="s">
        <v>20</v>
      </c>
      <c r="F189" s="9" t="s">
        <v>20</v>
      </c>
      <c r="G189" s="9" t="s">
        <v>20</v>
      </c>
      <c r="H189" s="9" t="s">
        <v>20</v>
      </c>
      <c r="I189" s="9" t="s">
        <v>20</v>
      </c>
      <c r="J189" s="9" t="s">
        <v>20</v>
      </c>
      <c r="K189" s="9" t="s">
        <v>20</v>
      </c>
      <c r="L189" s="9">
        <v>78.7846069335938</v>
      </c>
      <c r="M189" s="9" t="s">
        <v>20</v>
      </c>
    </row>
    <row r="190" ht="15.75" customHeight="1">
      <c r="A190" s="9">
        <v>1992.0</v>
      </c>
      <c r="B190" s="9" t="s">
        <v>57</v>
      </c>
      <c r="C190" s="9" t="s">
        <v>27</v>
      </c>
      <c r="D190" s="9" t="s">
        <v>28</v>
      </c>
      <c r="E190" s="9" t="s">
        <v>20</v>
      </c>
      <c r="F190" s="9">
        <v>89.5941619873047</v>
      </c>
      <c r="G190" s="9" t="s">
        <v>20</v>
      </c>
      <c r="H190" s="9" t="s">
        <v>20</v>
      </c>
      <c r="I190" s="9" t="s">
        <v>20</v>
      </c>
      <c r="J190" s="9" t="s">
        <v>20</v>
      </c>
      <c r="K190" s="9" t="s">
        <v>20</v>
      </c>
      <c r="L190" s="9">
        <v>81.5025634765625</v>
      </c>
      <c r="M190" s="9">
        <v>82.119010925293</v>
      </c>
    </row>
    <row r="191" ht="15.75" customHeight="1">
      <c r="A191" s="9">
        <v>1992.0</v>
      </c>
      <c r="B191" s="9" t="s">
        <v>57</v>
      </c>
      <c r="C191" s="9" t="s">
        <v>29</v>
      </c>
      <c r="D191" s="9" t="s">
        <v>30</v>
      </c>
      <c r="E191" s="9">
        <v>89.7629318237305</v>
      </c>
      <c r="F191" s="9">
        <v>83.2618865966797</v>
      </c>
      <c r="G191" s="9">
        <v>76.9680480957031</v>
      </c>
      <c r="H191" s="9" t="s">
        <v>20</v>
      </c>
      <c r="I191" s="9" t="s">
        <v>20</v>
      </c>
      <c r="J191" s="9" t="s">
        <v>20</v>
      </c>
      <c r="K191" s="9" t="s">
        <v>20</v>
      </c>
      <c r="L191" s="9">
        <v>59.0684509277344</v>
      </c>
      <c r="M191" s="9" t="s">
        <v>20</v>
      </c>
    </row>
    <row r="192" ht="15.75" customHeight="1">
      <c r="A192" s="9">
        <v>1992.0</v>
      </c>
      <c r="B192" s="9" t="s">
        <v>57</v>
      </c>
      <c r="C192" s="9" t="s">
        <v>31</v>
      </c>
      <c r="D192" s="9" t="s">
        <v>32</v>
      </c>
      <c r="E192" s="9" t="s">
        <v>20</v>
      </c>
      <c r="F192" s="9" t="s">
        <v>20</v>
      </c>
      <c r="G192" s="9" t="s">
        <v>20</v>
      </c>
      <c r="H192" s="9" t="s">
        <v>20</v>
      </c>
      <c r="I192" s="9" t="s">
        <v>20</v>
      </c>
      <c r="J192" s="9" t="s">
        <v>20</v>
      </c>
      <c r="K192" s="9" t="s">
        <v>20</v>
      </c>
      <c r="L192" s="9" t="s">
        <v>20</v>
      </c>
      <c r="M192" s="9">
        <v>99.0843276977539</v>
      </c>
    </row>
    <row r="193" ht="15.75" customHeight="1">
      <c r="A193" s="9">
        <v>1992.0</v>
      </c>
      <c r="B193" s="9" t="s">
        <v>57</v>
      </c>
      <c r="C193" s="9" t="s">
        <v>33</v>
      </c>
      <c r="D193" s="9" t="s">
        <v>34</v>
      </c>
      <c r="E193" s="9" t="s">
        <v>20</v>
      </c>
      <c r="F193" s="9" t="s">
        <v>20</v>
      </c>
      <c r="G193" s="9" t="s">
        <v>20</v>
      </c>
      <c r="H193" s="9" t="s">
        <v>20</v>
      </c>
      <c r="I193" s="9" t="s">
        <v>20</v>
      </c>
      <c r="J193" s="9" t="s">
        <v>20</v>
      </c>
      <c r="K193" s="9" t="s">
        <v>20</v>
      </c>
      <c r="L193" s="9" t="s">
        <v>20</v>
      </c>
      <c r="M193" s="9" t="s">
        <v>20</v>
      </c>
    </row>
    <row r="194" ht="15.75" customHeight="1">
      <c r="A194" s="9">
        <v>1993.0</v>
      </c>
      <c r="B194" s="9" t="s">
        <v>58</v>
      </c>
      <c r="C194" s="9" t="s">
        <v>18</v>
      </c>
      <c r="D194" s="9" t="s">
        <v>19</v>
      </c>
      <c r="E194" s="9" t="s">
        <v>20</v>
      </c>
      <c r="F194" s="9" t="s">
        <v>20</v>
      </c>
      <c r="G194" s="9" t="s">
        <v>20</v>
      </c>
      <c r="H194" s="9" t="s">
        <v>20</v>
      </c>
      <c r="I194" s="9" t="s">
        <v>20</v>
      </c>
      <c r="J194" s="9" t="s">
        <v>20</v>
      </c>
      <c r="K194" s="9" t="s">
        <v>20</v>
      </c>
      <c r="L194" s="9" t="s">
        <v>20</v>
      </c>
      <c r="M194" s="9" t="s">
        <v>20</v>
      </c>
    </row>
    <row r="195" ht="15.75" customHeight="1">
      <c r="A195" s="9">
        <v>1993.0</v>
      </c>
      <c r="B195" s="9" t="s">
        <v>58</v>
      </c>
      <c r="C195" s="9" t="s">
        <v>21</v>
      </c>
      <c r="D195" s="9" t="s">
        <v>22</v>
      </c>
      <c r="E195" s="9">
        <v>83.9421005249023</v>
      </c>
      <c r="F195" s="9">
        <v>83.0650177001953</v>
      </c>
      <c r="G195" s="9">
        <v>82.2228775024414</v>
      </c>
      <c r="H195" s="9" t="s">
        <v>20</v>
      </c>
      <c r="I195" s="9" t="s">
        <v>20</v>
      </c>
      <c r="J195" s="9" t="s">
        <v>20</v>
      </c>
      <c r="K195" s="9" t="s">
        <v>20</v>
      </c>
      <c r="L195" s="9">
        <v>87.9551696777344</v>
      </c>
      <c r="M195" s="9">
        <v>67.895637512207</v>
      </c>
    </row>
    <row r="196" ht="15.75" customHeight="1">
      <c r="A196" s="9">
        <v>1993.0</v>
      </c>
      <c r="B196" s="9" t="s">
        <v>58</v>
      </c>
      <c r="C196" s="9" t="s">
        <v>23</v>
      </c>
      <c r="D196" s="9" t="s">
        <v>24</v>
      </c>
      <c r="E196" s="9">
        <v>89.8221206665039</v>
      </c>
      <c r="F196" s="9">
        <v>84.7673416137695</v>
      </c>
      <c r="G196" s="9">
        <v>79.9051895141602</v>
      </c>
      <c r="H196" s="9" t="s">
        <v>20</v>
      </c>
      <c r="I196" s="9" t="s">
        <v>20</v>
      </c>
      <c r="J196" s="9" t="s">
        <v>20</v>
      </c>
      <c r="K196" s="9" t="s">
        <v>20</v>
      </c>
      <c r="L196" s="9" t="s">
        <v>20</v>
      </c>
      <c r="M196" s="9" t="s">
        <v>20</v>
      </c>
    </row>
    <row r="197" ht="15.75" customHeight="1">
      <c r="A197" s="9">
        <v>1993.0</v>
      </c>
      <c r="B197" s="9" t="s">
        <v>58</v>
      </c>
      <c r="C197" s="9" t="s">
        <v>25</v>
      </c>
      <c r="D197" s="9" t="s">
        <v>26</v>
      </c>
      <c r="E197" s="9">
        <v>83.2915420532227</v>
      </c>
      <c r="F197" s="9">
        <v>84.759391784668</v>
      </c>
      <c r="G197" s="9">
        <v>86.1696395874023</v>
      </c>
      <c r="H197" s="9">
        <v>81.6587524414063</v>
      </c>
      <c r="I197" s="9">
        <v>87.1506271362305</v>
      </c>
      <c r="J197" s="9">
        <v>92.8510131835938</v>
      </c>
      <c r="K197" s="9" t="s">
        <v>20</v>
      </c>
      <c r="L197" s="9" t="s">
        <v>20</v>
      </c>
      <c r="M197" s="9" t="s">
        <v>20</v>
      </c>
    </row>
    <row r="198" ht="15.75" customHeight="1">
      <c r="A198" s="9">
        <v>1993.0</v>
      </c>
      <c r="B198" s="9" t="s">
        <v>58</v>
      </c>
      <c r="C198" s="9" t="s">
        <v>27</v>
      </c>
      <c r="D198" s="9" t="s">
        <v>28</v>
      </c>
      <c r="E198" s="9">
        <v>90.3198013305664</v>
      </c>
      <c r="F198" s="9">
        <v>90.3931198120117</v>
      </c>
      <c r="G198" s="9">
        <v>90.465217590332</v>
      </c>
      <c r="H198" s="9" t="s">
        <v>20</v>
      </c>
      <c r="I198" s="9" t="s">
        <v>20</v>
      </c>
      <c r="J198" s="9" t="s">
        <v>20</v>
      </c>
      <c r="K198" s="9" t="s">
        <v>20</v>
      </c>
      <c r="L198" s="9">
        <v>84.1890563964844</v>
      </c>
      <c r="M198" s="9">
        <v>84.0288696289063</v>
      </c>
    </row>
    <row r="199" ht="15.75" customHeight="1">
      <c r="A199" s="9">
        <v>1993.0</v>
      </c>
      <c r="B199" s="9" t="s">
        <v>58</v>
      </c>
      <c r="C199" s="9" t="s">
        <v>29</v>
      </c>
      <c r="D199" s="9" t="s">
        <v>30</v>
      </c>
      <c r="E199" s="9">
        <v>87.9713287353516</v>
      </c>
      <c r="F199" s="9">
        <v>84.2155075073242</v>
      </c>
      <c r="G199" s="9">
        <v>80.5906219482422</v>
      </c>
      <c r="H199" s="9">
        <v>91.1479034423828</v>
      </c>
      <c r="I199" s="9">
        <v>91.0630874633789</v>
      </c>
      <c r="J199" s="9">
        <v>90.97265625</v>
      </c>
      <c r="K199" s="9" t="s">
        <v>20</v>
      </c>
      <c r="L199" s="9">
        <v>62.8491516113281</v>
      </c>
      <c r="M199" s="9" t="s">
        <v>20</v>
      </c>
    </row>
    <row r="200" ht="15.75" customHeight="1">
      <c r="A200" s="9">
        <v>1993.0</v>
      </c>
      <c r="B200" s="9" t="s">
        <v>58</v>
      </c>
      <c r="C200" s="9" t="s">
        <v>31</v>
      </c>
      <c r="D200" s="9" t="s">
        <v>32</v>
      </c>
      <c r="E200" s="9" t="s">
        <v>20</v>
      </c>
      <c r="F200" s="9" t="s">
        <v>20</v>
      </c>
      <c r="G200" s="9" t="s">
        <v>20</v>
      </c>
      <c r="H200" s="9" t="s">
        <v>20</v>
      </c>
      <c r="I200" s="9" t="s">
        <v>20</v>
      </c>
      <c r="J200" s="9" t="s">
        <v>20</v>
      </c>
      <c r="K200" s="9" t="s">
        <v>20</v>
      </c>
      <c r="L200" s="9" t="s">
        <v>20</v>
      </c>
      <c r="M200" s="9">
        <v>95.7088623046875</v>
      </c>
    </row>
    <row r="201" ht="15.75" customHeight="1">
      <c r="A201" s="9">
        <v>1993.0</v>
      </c>
      <c r="B201" s="9" t="s">
        <v>58</v>
      </c>
      <c r="C201" s="9" t="s">
        <v>33</v>
      </c>
      <c r="D201" s="9" t="s">
        <v>34</v>
      </c>
      <c r="E201" s="9" t="s">
        <v>20</v>
      </c>
      <c r="F201" s="9" t="s">
        <v>20</v>
      </c>
      <c r="G201" s="9" t="s">
        <v>20</v>
      </c>
      <c r="H201" s="9" t="s">
        <v>20</v>
      </c>
      <c r="I201" s="9" t="s">
        <v>20</v>
      </c>
      <c r="J201" s="9" t="s">
        <v>20</v>
      </c>
      <c r="K201" s="9" t="s">
        <v>20</v>
      </c>
      <c r="L201" s="9" t="s">
        <v>20</v>
      </c>
      <c r="M201" s="9" t="s">
        <v>20</v>
      </c>
    </row>
    <row r="202" ht="15.75" customHeight="1">
      <c r="A202" s="9">
        <v>1994.0</v>
      </c>
      <c r="B202" s="9" t="s">
        <v>59</v>
      </c>
      <c r="C202" s="9" t="s">
        <v>18</v>
      </c>
      <c r="D202" s="9" t="s">
        <v>19</v>
      </c>
      <c r="E202" s="9" t="s">
        <v>20</v>
      </c>
      <c r="F202" s="9" t="s">
        <v>20</v>
      </c>
      <c r="G202" s="9" t="s">
        <v>20</v>
      </c>
      <c r="H202" s="9" t="s">
        <v>20</v>
      </c>
      <c r="I202" s="9" t="s">
        <v>20</v>
      </c>
      <c r="J202" s="9" t="s">
        <v>20</v>
      </c>
      <c r="K202" s="9" t="s">
        <v>20</v>
      </c>
      <c r="L202" s="9" t="s">
        <v>20</v>
      </c>
      <c r="M202" s="9" t="s">
        <v>20</v>
      </c>
    </row>
    <row r="203" ht="15.75" customHeight="1">
      <c r="A203" s="9">
        <v>1994.0</v>
      </c>
      <c r="B203" s="9" t="s">
        <v>59</v>
      </c>
      <c r="C203" s="9" t="s">
        <v>21</v>
      </c>
      <c r="D203" s="9" t="s">
        <v>22</v>
      </c>
      <c r="E203" s="9">
        <v>83.0151824951172</v>
      </c>
      <c r="F203" s="9">
        <v>81.7058410644531</v>
      </c>
      <c r="G203" s="9">
        <v>80.4485015869141</v>
      </c>
      <c r="H203" s="9" t="s">
        <v>20</v>
      </c>
      <c r="I203" s="9" t="s">
        <v>20</v>
      </c>
      <c r="J203" s="9" t="s">
        <v>20</v>
      </c>
      <c r="K203" s="9" t="s">
        <v>20</v>
      </c>
      <c r="L203" s="9">
        <v>88.6229019165039</v>
      </c>
      <c r="M203" s="9">
        <v>68.7324295043945</v>
      </c>
    </row>
    <row r="204" ht="15.75" customHeight="1">
      <c r="A204" s="9">
        <v>1994.0</v>
      </c>
      <c r="B204" s="9" t="s">
        <v>59</v>
      </c>
      <c r="C204" s="9" t="s">
        <v>23</v>
      </c>
      <c r="D204" s="9" t="s">
        <v>24</v>
      </c>
      <c r="E204" s="9" t="s">
        <v>20</v>
      </c>
      <c r="F204" s="9" t="s">
        <v>20</v>
      </c>
      <c r="G204" s="9" t="s">
        <v>20</v>
      </c>
      <c r="H204" s="9" t="s">
        <v>20</v>
      </c>
      <c r="I204" s="9" t="s">
        <v>20</v>
      </c>
      <c r="J204" s="9" t="s">
        <v>20</v>
      </c>
      <c r="K204" s="9" t="s">
        <v>20</v>
      </c>
      <c r="L204" s="9" t="s">
        <v>20</v>
      </c>
      <c r="M204" s="9" t="s">
        <v>20</v>
      </c>
    </row>
    <row r="205" ht="15.75" customHeight="1">
      <c r="A205" s="9">
        <v>1994.0</v>
      </c>
      <c r="B205" s="9" t="s">
        <v>59</v>
      </c>
      <c r="C205" s="9" t="s">
        <v>25</v>
      </c>
      <c r="D205" s="9" t="s">
        <v>26</v>
      </c>
      <c r="E205" s="9" t="s">
        <v>20</v>
      </c>
      <c r="F205" s="9" t="s">
        <v>20</v>
      </c>
      <c r="G205" s="9" t="s">
        <v>20</v>
      </c>
      <c r="H205" s="9" t="s">
        <v>20</v>
      </c>
      <c r="I205" s="9" t="s">
        <v>20</v>
      </c>
      <c r="J205" s="9" t="s">
        <v>20</v>
      </c>
      <c r="K205" s="9" t="s">
        <v>20</v>
      </c>
      <c r="L205" s="9" t="s">
        <v>20</v>
      </c>
      <c r="M205" s="9" t="s">
        <v>20</v>
      </c>
    </row>
    <row r="206" ht="15.75" customHeight="1">
      <c r="A206" s="9">
        <v>1994.0</v>
      </c>
      <c r="B206" s="9" t="s">
        <v>59</v>
      </c>
      <c r="C206" s="9" t="s">
        <v>27</v>
      </c>
      <c r="D206" s="9" t="s">
        <v>28</v>
      </c>
      <c r="E206" s="9">
        <v>91.4817428588867</v>
      </c>
      <c r="F206" s="9">
        <v>91.5606231689453</v>
      </c>
      <c r="G206" s="9">
        <v>91.6380310058594</v>
      </c>
      <c r="H206" s="9" t="s">
        <v>20</v>
      </c>
      <c r="I206" s="9" t="s">
        <v>20</v>
      </c>
      <c r="J206" s="9" t="s">
        <v>20</v>
      </c>
      <c r="K206" s="9" t="s">
        <v>20</v>
      </c>
      <c r="L206" s="9">
        <v>84.6353530883789</v>
      </c>
      <c r="M206" s="9">
        <v>85.9483795166016</v>
      </c>
    </row>
    <row r="207" ht="15.75" customHeight="1">
      <c r="A207" s="9">
        <v>1994.0</v>
      </c>
      <c r="B207" s="9" t="s">
        <v>59</v>
      </c>
      <c r="C207" s="9" t="s">
        <v>29</v>
      </c>
      <c r="D207" s="9" t="s">
        <v>30</v>
      </c>
      <c r="E207" s="9">
        <v>86.3811111450195</v>
      </c>
      <c r="F207" s="9">
        <v>83.9233627319336</v>
      </c>
      <c r="G207" s="9">
        <v>81.5566177368164</v>
      </c>
      <c r="H207" s="9" t="s">
        <v>20</v>
      </c>
      <c r="I207" s="9" t="s">
        <v>20</v>
      </c>
      <c r="J207" s="9" t="s">
        <v>20</v>
      </c>
      <c r="K207" s="9" t="s">
        <v>20</v>
      </c>
      <c r="L207" s="9">
        <v>57.7075881958008</v>
      </c>
      <c r="M207" s="9" t="s">
        <v>20</v>
      </c>
    </row>
    <row r="208" ht="15.75" customHeight="1">
      <c r="A208" s="9">
        <v>1994.0</v>
      </c>
      <c r="B208" s="9" t="s">
        <v>59</v>
      </c>
      <c r="C208" s="9" t="s">
        <v>31</v>
      </c>
      <c r="D208" s="9" t="s">
        <v>32</v>
      </c>
      <c r="E208" s="9" t="s">
        <v>20</v>
      </c>
      <c r="F208" s="9" t="s">
        <v>20</v>
      </c>
      <c r="G208" s="9" t="s">
        <v>20</v>
      </c>
      <c r="H208" s="9" t="s">
        <v>20</v>
      </c>
      <c r="I208" s="9" t="s">
        <v>20</v>
      </c>
      <c r="J208" s="9" t="s">
        <v>20</v>
      </c>
      <c r="K208" s="9" t="s">
        <v>20</v>
      </c>
      <c r="L208" s="9" t="s">
        <v>20</v>
      </c>
      <c r="M208" s="9" t="s">
        <v>20</v>
      </c>
    </row>
    <row r="209" ht="15.75" customHeight="1">
      <c r="A209" s="9">
        <v>1994.0</v>
      </c>
      <c r="B209" s="9" t="s">
        <v>59</v>
      </c>
      <c r="C209" s="9" t="s">
        <v>33</v>
      </c>
      <c r="D209" s="9" t="s">
        <v>34</v>
      </c>
      <c r="E209" s="9" t="s">
        <v>20</v>
      </c>
      <c r="F209" s="9">
        <v>98.5775985717773</v>
      </c>
      <c r="G209" s="9" t="s">
        <v>20</v>
      </c>
      <c r="H209" s="9" t="s">
        <v>20</v>
      </c>
      <c r="I209" s="9" t="s">
        <v>20</v>
      </c>
      <c r="J209" s="9" t="s">
        <v>20</v>
      </c>
      <c r="K209" s="9" t="s">
        <v>20</v>
      </c>
      <c r="L209" s="9" t="s">
        <v>20</v>
      </c>
      <c r="M209" s="9" t="s">
        <v>20</v>
      </c>
    </row>
    <row r="210" ht="15.75" customHeight="1">
      <c r="A210" s="9">
        <v>1995.0</v>
      </c>
      <c r="B210" s="9" t="s">
        <v>60</v>
      </c>
      <c r="C210" s="9" t="s">
        <v>18</v>
      </c>
      <c r="D210" s="9" t="s">
        <v>19</v>
      </c>
      <c r="E210" s="9" t="s">
        <v>20</v>
      </c>
      <c r="F210" s="9" t="s">
        <v>20</v>
      </c>
      <c r="G210" s="9" t="s">
        <v>20</v>
      </c>
      <c r="H210" s="9" t="s">
        <v>20</v>
      </c>
      <c r="I210" s="9" t="s">
        <v>20</v>
      </c>
      <c r="J210" s="9" t="s">
        <v>20</v>
      </c>
      <c r="K210" s="9" t="s">
        <v>20</v>
      </c>
      <c r="L210" s="9" t="s">
        <v>20</v>
      </c>
      <c r="M210" s="9" t="s">
        <v>20</v>
      </c>
    </row>
    <row r="211" ht="15.75" customHeight="1">
      <c r="A211" s="9">
        <v>1995.0</v>
      </c>
      <c r="B211" s="9" t="s">
        <v>60</v>
      </c>
      <c r="C211" s="9" t="s">
        <v>21</v>
      </c>
      <c r="D211" s="9" t="s">
        <v>22</v>
      </c>
      <c r="E211" s="9">
        <v>81.7207412719727</v>
      </c>
      <c r="F211" s="9">
        <v>80.5498428344727</v>
      </c>
      <c r="G211" s="9">
        <v>79.4256286621094</v>
      </c>
      <c r="H211" s="9" t="s">
        <v>20</v>
      </c>
      <c r="I211" s="9" t="s">
        <v>20</v>
      </c>
      <c r="J211" s="9" t="s">
        <v>20</v>
      </c>
      <c r="K211" s="9" t="s">
        <v>20</v>
      </c>
      <c r="L211" s="9">
        <v>87.6341018676758</v>
      </c>
      <c r="M211" s="9">
        <v>68.684928894043</v>
      </c>
    </row>
    <row r="212" ht="15.75" customHeight="1">
      <c r="A212" s="9">
        <v>1995.0</v>
      </c>
      <c r="B212" s="9" t="s">
        <v>60</v>
      </c>
      <c r="C212" s="9" t="s">
        <v>23</v>
      </c>
      <c r="D212" s="9" t="s">
        <v>24</v>
      </c>
      <c r="E212" s="9" t="s">
        <v>20</v>
      </c>
      <c r="F212" s="9" t="s">
        <v>20</v>
      </c>
      <c r="G212" s="9" t="s">
        <v>20</v>
      </c>
      <c r="H212" s="9" t="s">
        <v>20</v>
      </c>
      <c r="I212" s="9" t="s">
        <v>20</v>
      </c>
      <c r="J212" s="9" t="s">
        <v>20</v>
      </c>
      <c r="K212" s="9" t="s">
        <v>20</v>
      </c>
      <c r="L212" s="9" t="s">
        <v>20</v>
      </c>
      <c r="M212" s="9" t="s">
        <v>20</v>
      </c>
    </row>
    <row r="213" ht="15.75" customHeight="1">
      <c r="A213" s="9">
        <v>1995.0</v>
      </c>
      <c r="B213" s="9" t="s">
        <v>60</v>
      </c>
      <c r="C213" s="9" t="s">
        <v>25</v>
      </c>
      <c r="D213" s="9" t="s">
        <v>26</v>
      </c>
      <c r="E213" s="9">
        <v>85.1953125</v>
      </c>
      <c r="F213" s="9">
        <v>85.029541015625</v>
      </c>
      <c r="G213" s="9">
        <v>84.8704376220703</v>
      </c>
      <c r="H213" s="9" t="s">
        <v>20</v>
      </c>
      <c r="I213" s="9" t="s">
        <v>20</v>
      </c>
      <c r="J213" s="9" t="s">
        <v>20</v>
      </c>
      <c r="K213" s="9" t="s">
        <v>20</v>
      </c>
      <c r="L213" s="9" t="s">
        <v>20</v>
      </c>
      <c r="M213" s="9" t="s">
        <v>20</v>
      </c>
    </row>
    <row r="214" ht="15.75" customHeight="1">
      <c r="A214" s="9">
        <v>1995.0</v>
      </c>
      <c r="B214" s="9" t="s">
        <v>60</v>
      </c>
      <c r="C214" s="9" t="s">
        <v>27</v>
      </c>
      <c r="D214" s="9" t="s">
        <v>28</v>
      </c>
      <c r="E214" s="9">
        <v>94.0506286621094</v>
      </c>
      <c r="F214" s="9">
        <v>93.9060974121094</v>
      </c>
      <c r="G214" s="9">
        <v>93.7649612426758</v>
      </c>
      <c r="H214" s="9" t="s">
        <v>20</v>
      </c>
      <c r="I214" s="9" t="s">
        <v>20</v>
      </c>
      <c r="J214" s="9" t="s">
        <v>20</v>
      </c>
      <c r="K214" s="9" t="s">
        <v>20</v>
      </c>
      <c r="L214" s="9">
        <v>85.8653564453125</v>
      </c>
      <c r="M214" s="9" t="s">
        <v>20</v>
      </c>
    </row>
    <row r="215" ht="15.75" customHeight="1">
      <c r="A215" s="9">
        <v>1995.0</v>
      </c>
      <c r="B215" s="9" t="s">
        <v>60</v>
      </c>
      <c r="C215" s="9" t="s">
        <v>29</v>
      </c>
      <c r="D215" s="9" t="s">
        <v>30</v>
      </c>
      <c r="E215" s="9">
        <v>90.621223449707</v>
      </c>
      <c r="F215" s="9">
        <v>87.9953765869141</v>
      </c>
      <c r="G215" s="9">
        <v>85.4694366455078</v>
      </c>
      <c r="H215" s="9" t="s">
        <v>20</v>
      </c>
      <c r="I215" s="9" t="s">
        <v>20</v>
      </c>
      <c r="J215" s="9" t="s">
        <v>20</v>
      </c>
      <c r="K215" s="9" t="s">
        <v>20</v>
      </c>
      <c r="L215" s="9">
        <v>71.512336730957</v>
      </c>
      <c r="M215" s="9" t="s">
        <v>20</v>
      </c>
    </row>
    <row r="216" ht="15.75" customHeight="1">
      <c r="A216" s="9">
        <v>1995.0</v>
      </c>
      <c r="B216" s="9" t="s">
        <v>60</v>
      </c>
      <c r="C216" s="9" t="s">
        <v>31</v>
      </c>
      <c r="D216" s="9" t="s">
        <v>32</v>
      </c>
      <c r="E216" s="9" t="s">
        <v>20</v>
      </c>
      <c r="F216" s="9" t="s">
        <v>20</v>
      </c>
      <c r="G216" s="9" t="s">
        <v>20</v>
      </c>
      <c r="H216" s="9" t="s">
        <v>20</v>
      </c>
      <c r="I216" s="9" t="s">
        <v>20</v>
      </c>
      <c r="J216" s="9" t="s">
        <v>20</v>
      </c>
      <c r="K216" s="9" t="s">
        <v>20</v>
      </c>
      <c r="L216" s="9" t="s">
        <v>20</v>
      </c>
      <c r="M216" s="9" t="s">
        <v>20</v>
      </c>
    </row>
    <row r="217" ht="15.75" customHeight="1">
      <c r="A217" s="9">
        <v>1995.0</v>
      </c>
      <c r="B217" s="9" t="s">
        <v>60</v>
      </c>
      <c r="C217" s="9" t="s">
        <v>33</v>
      </c>
      <c r="D217" s="9" t="s">
        <v>34</v>
      </c>
      <c r="E217" s="9" t="s">
        <v>20</v>
      </c>
      <c r="F217" s="9" t="s">
        <v>20</v>
      </c>
      <c r="G217" s="9" t="s">
        <v>20</v>
      </c>
      <c r="H217" s="9" t="s">
        <v>20</v>
      </c>
      <c r="I217" s="9" t="s">
        <v>20</v>
      </c>
      <c r="J217" s="9" t="s">
        <v>20</v>
      </c>
      <c r="K217" s="9" t="s">
        <v>20</v>
      </c>
      <c r="L217" s="9" t="s">
        <v>20</v>
      </c>
      <c r="M217" s="9" t="s">
        <v>20</v>
      </c>
    </row>
    <row r="218" ht="15.75" customHeight="1">
      <c r="A218" s="9">
        <v>1996.0</v>
      </c>
      <c r="B218" s="9" t="s">
        <v>61</v>
      </c>
      <c r="C218" s="9" t="s">
        <v>18</v>
      </c>
      <c r="D218" s="9" t="s">
        <v>19</v>
      </c>
      <c r="E218" s="9" t="s">
        <v>20</v>
      </c>
      <c r="F218" s="9" t="s">
        <v>20</v>
      </c>
      <c r="G218" s="9" t="s">
        <v>20</v>
      </c>
      <c r="H218" s="9" t="s">
        <v>20</v>
      </c>
      <c r="I218" s="9" t="s">
        <v>20</v>
      </c>
      <c r="J218" s="9" t="s">
        <v>20</v>
      </c>
      <c r="K218" s="9" t="s">
        <v>20</v>
      </c>
      <c r="L218" s="9">
        <v>98.7617416381836</v>
      </c>
      <c r="M218" s="9">
        <v>98.5695571899414</v>
      </c>
    </row>
    <row r="219" ht="15.75" customHeight="1">
      <c r="A219" s="9">
        <v>1996.0</v>
      </c>
      <c r="B219" s="9" t="s">
        <v>61</v>
      </c>
      <c r="C219" s="9" t="s">
        <v>21</v>
      </c>
      <c r="D219" s="9" t="s">
        <v>22</v>
      </c>
      <c r="E219" s="9">
        <v>84.1670913696289</v>
      </c>
      <c r="F219" s="9">
        <v>81.9217834472656</v>
      </c>
      <c r="G219" s="9">
        <v>79.7668228149414</v>
      </c>
      <c r="H219" s="9" t="s">
        <v>20</v>
      </c>
      <c r="I219" s="9" t="s">
        <v>20</v>
      </c>
      <c r="J219" s="9" t="s">
        <v>20</v>
      </c>
      <c r="K219" s="9" t="s">
        <v>20</v>
      </c>
      <c r="L219" s="9" t="s">
        <v>20</v>
      </c>
      <c r="M219" s="9" t="s">
        <v>20</v>
      </c>
    </row>
    <row r="220" ht="15.75" customHeight="1">
      <c r="A220" s="9">
        <v>1996.0</v>
      </c>
      <c r="B220" s="9" t="s">
        <v>61</v>
      </c>
      <c r="C220" s="9" t="s">
        <v>23</v>
      </c>
      <c r="D220" s="9" t="s">
        <v>24</v>
      </c>
      <c r="E220" s="9">
        <v>86.3457565307617</v>
      </c>
      <c r="F220" s="9">
        <v>81.7338714599609</v>
      </c>
      <c r="G220" s="9">
        <v>77.3034820556641</v>
      </c>
      <c r="H220" s="9" t="s">
        <v>20</v>
      </c>
      <c r="I220" s="9" t="s">
        <v>20</v>
      </c>
      <c r="J220" s="9" t="s">
        <v>20</v>
      </c>
      <c r="K220" s="9" t="s">
        <v>20</v>
      </c>
      <c r="L220" s="9">
        <v>89.0983276367188</v>
      </c>
      <c r="M220" s="9">
        <v>91.2057113647461</v>
      </c>
    </row>
    <row r="221" ht="15.75" customHeight="1">
      <c r="A221" s="9">
        <v>1996.0</v>
      </c>
      <c r="B221" s="9" t="s">
        <v>61</v>
      </c>
      <c r="C221" s="9" t="s">
        <v>25</v>
      </c>
      <c r="D221" s="9" t="s">
        <v>26</v>
      </c>
      <c r="E221" s="9" t="s">
        <v>20</v>
      </c>
      <c r="F221" s="9" t="s">
        <v>20</v>
      </c>
      <c r="G221" s="9" t="s">
        <v>20</v>
      </c>
      <c r="H221" s="9" t="s">
        <v>20</v>
      </c>
      <c r="I221" s="9" t="s">
        <v>20</v>
      </c>
      <c r="J221" s="9" t="s">
        <v>20</v>
      </c>
      <c r="K221" s="9" t="s">
        <v>20</v>
      </c>
      <c r="L221" s="9" t="s">
        <v>20</v>
      </c>
      <c r="M221" s="9" t="s">
        <v>20</v>
      </c>
    </row>
    <row r="222" ht="15.75" customHeight="1">
      <c r="A222" s="9">
        <v>1996.0</v>
      </c>
      <c r="B222" s="9" t="s">
        <v>61</v>
      </c>
      <c r="C222" s="9" t="s">
        <v>27</v>
      </c>
      <c r="D222" s="9" t="s">
        <v>28</v>
      </c>
      <c r="E222" s="9">
        <v>94.8801574707031</v>
      </c>
      <c r="F222" s="9">
        <v>95.0162734985352</v>
      </c>
      <c r="G222" s="9">
        <v>95.1487274169922</v>
      </c>
      <c r="H222" s="9" t="s">
        <v>20</v>
      </c>
      <c r="I222" s="9" t="s">
        <v>20</v>
      </c>
      <c r="J222" s="9" t="s">
        <v>20</v>
      </c>
      <c r="K222" s="9" t="s">
        <v>20</v>
      </c>
      <c r="L222" s="9">
        <v>85.5722122192383</v>
      </c>
      <c r="M222" s="9">
        <v>85.5055236816406</v>
      </c>
    </row>
    <row r="223" ht="15.75" customHeight="1">
      <c r="A223" s="9">
        <v>1996.0</v>
      </c>
      <c r="B223" s="9" t="s">
        <v>61</v>
      </c>
      <c r="C223" s="9" t="s">
        <v>29</v>
      </c>
      <c r="D223" s="9" t="s">
        <v>30</v>
      </c>
      <c r="E223" s="9">
        <v>91.8169708251953</v>
      </c>
      <c r="F223" s="9">
        <v>89.4512023925781</v>
      </c>
      <c r="G223" s="9">
        <v>87.174690246582</v>
      </c>
      <c r="H223" s="9">
        <v>91.3140029907227</v>
      </c>
      <c r="I223" s="9">
        <v>91.207160949707</v>
      </c>
      <c r="J223" s="9">
        <v>91.0891036987305</v>
      </c>
      <c r="K223" s="9" t="s">
        <v>20</v>
      </c>
      <c r="L223" s="9" t="s">
        <v>20</v>
      </c>
      <c r="M223" s="9" t="s">
        <v>20</v>
      </c>
    </row>
    <row r="224" ht="15.75" customHeight="1">
      <c r="A224" s="9">
        <v>1996.0</v>
      </c>
      <c r="B224" s="9" t="s">
        <v>61</v>
      </c>
      <c r="C224" s="9" t="s">
        <v>31</v>
      </c>
      <c r="D224" s="9" t="s">
        <v>32</v>
      </c>
      <c r="E224" s="9" t="s">
        <v>20</v>
      </c>
      <c r="F224" s="9" t="s">
        <v>20</v>
      </c>
      <c r="G224" s="9" t="s">
        <v>20</v>
      </c>
      <c r="H224" s="9" t="s">
        <v>20</v>
      </c>
      <c r="I224" s="9" t="s">
        <v>20</v>
      </c>
      <c r="J224" s="9" t="s">
        <v>20</v>
      </c>
      <c r="K224" s="9" t="s">
        <v>20</v>
      </c>
      <c r="L224" s="9" t="s">
        <v>20</v>
      </c>
      <c r="M224" s="9" t="s">
        <v>20</v>
      </c>
    </row>
    <row r="225" ht="15.75" customHeight="1">
      <c r="A225" s="9">
        <v>1996.0</v>
      </c>
      <c r="B225" s="9" t="s">
        <v>61</v>
      </c>
      <c r="C225" s="9" t="s">
        <v>33</v>
      </c>
      <c r="D225" s="9" t="s">
        <v>34</v>
      </c>
      <c r="E225" s="9">
        <v>94.3285064697266</v>
      </c>
      <c r="F225" s="9">
        <v>92.9632568359375</v>
      </c>
      <c r="G225" s="9">
        <v>91.6290130615234</v>
      </c>
      <c r="H225" s="9" t="s">
        <v>20</v>
      </c>
      <c r="I225" s="9" t="s">
        <v>20</v>
      </c>
      <c r="J225" s="9" t="s">
        <v>20</v>
      </c>
      <c r="K225" s="9" t="s">
        <v>20</v>
      </c>
      <c r="L225" s="9">
        <v>70.1163864135742</v>
      </c>
      <c r="M225" s="9" t="s">
        <v>20</v>
      </c>
    </row>
    <row r="226" ht="15.75" customHeight="1">
      <c r="A226" s="9">
        <v>1997.0</v>
      </c>
      <c r="B226" s="9" t="s">
        <v>62</v>
      </c>
      <c r="C226" s="9" t="s">
        <v>18</v>
      </c>
      <c r="D226" s="9" t="s">
        <v>19</v>
      </c>
      <c r="E226" s="9" t="s">
        <v>20</v>
      </c>
      <c r="F226" s="9" t="s">
        <v>20</v>
      </c>
      <c r="G226" s="9" t="s">
        <v>20</v>
      </c>
      <c r="H226" s="9" t="s">
        <v>20</v>
      </c>
      <c r="I226" s="9" t="s">
        <v>20</v>
      </c>
      <c r="J226" s="9" t="s">
        <v>20</v>
      </c>
      <c r="K226" s="9" t="s">
        <v>20</v>
      </c>
      <c r="L226" s="9" t="s">
        <v>20</v>
      </c>
      <c r="M226" s="9" t="s">
        <v>20</v>
      </c>
    </row>
    <row r="227" ht="15.75" customHeight="1">
      <c r="A227" s="9">
        <v>1997.0</v>
      </c>
      <c r="B227" s="9" t="s">
        <v>62</v>
      </c>
      <c r="C227" s="9" t="s">
        <v>21</v>
      </c>
      <c r="D227" s="9" t="s">
        <v>22</v>
      </c>
      <c r="E227" s="9" t="s">
        <v>20</v>
      </c>
      <c r="F227" s="9" t="s">
        <v>20</v>
      </c>
      <c r="G227" s="9" t="s">
        <v>20</v>
      </c>
      <c r="H227" s="9" t="s">
        <v>20</v>
      </c>
      <c r="I227" s="9" t="s">
        <v>20</v>
      </c>
      <c r="J227" s="9" t="s">
        <v>20</v>
      </c>
      <c r="K227" s="9" t="s">
        <v>20</v>
      </c>
      <c r="L227" s="9" t="s">
        <v>20</v>
      </c>
      <c r="M227" s="9" t="s">
        <v>20</v>
      </c>
    </row>
    <row r="228" ht="15.75" customHeight="1">
      <c r="A228" s="9">
        <v>1997.0</v>
      </c>
      <c r="B228" s="9" t="s">
        <v>62</v>
      </c>
      <c r="C228" s="9" t="s">
        <v>23</v>
      </c>
      <c r="D228" s="9" t="s">
        <v>24</v>
      </c>
      <c r="E228" s="9">
        <v>85.5407104492188</v>
      </c>
      <c r="F228" s="9">
        <v>81.6587066650391</v>
      </c>
      <c r="G228" s="9">
        <v>77.9301223754883</v>
      </c>
      <c r="H228" s="9" t="s">
        <v>20</v>
      </c>
      <c r="I228" s="9" t="s">
        <v>20</v>
      </c>
      <c r="J228" s="9" t="s">
        <v>20</v>
      </c>
      <c r="K228" s="9" t="s">
        <v>20</v>
      </c>
      <c r="L228" s="9" t="s">
        <v>20</v>
      </c>
      <c r="M228" s="9" t="s">
        <v>20</v>
      </c>
    </row>
    <row r="229" ht="15.75" customHeight="1">
      <c r="A229" s="9">
        <v>1997.0</v>
      </c>
      <c r="B229" s="9" t="s">
        <v>62</v>
      </c>
      <c r="C229" s="9" t="s">
        <v>25</v>
      </c>
      <c r="D229" s="9" t="s">
        <v>26</v>
      </c>
      <c r="E229" s="9" t="s">
        <v>20</v>
      </c>
      <c r="F229" s="9" t="s">
        <v>20</v>
      </c>
      <c r="G229" s="9" t="s">
        <v>20</v>
      </c>
      <c r="H229" s="9" t="s">
        <v>20</v>
      </c>
      <c r="I229" s="9" t="s">
        <v>20</v>
      </c>
      <c r="J229" s="9" t="s">
        <v>20</v>
      </c>
      <c r="K229" s="9" t="s">
        <v>20</v>
      </c>
      <c r="L229" s="9" t="s">
        <v>20</v>
      </c>
      <c r="M229" s="9" t="s">
        <v>20</v>
      </c>
    </row>
    <row r="230" ht="15.75" customHeight="1">
      <c r="A230" s="9">
        <v>1997.0</v>
      </c>
      <c r="B230" s="9" t="s">
        <v>62</v>
      </c>
      <c r="C230" s="9" t="s">
        <v>27</v>
      </c>
      <c r="D230" s="9" t="s">
        <v>28</v>
      </c>
      <c r="E230" s="9">
        <v>94.5736770629883</v>
      </c>
      <c r="F230" s="9">
        <v>95.2060089111328</v>
      </c>
      <c r="G230" s="9">
        <v>95.8237380981445</v>
      </c>
      <c r="H230" s="9" t="s">
        <v>20</v>
      </c>
      <c r="I230" s="9" t="s">
        <v>20</v>
      </c>
      <c r="J230" s="9" t="s">
        <v>20</v>
      </c>
      <c r="K230" s="9" t="s">
        <v>20</v>
      </c>
      <c r="L230" s="9" t="s">
        <v>20</v>
      </c>
      <c r="M230" s="9" t="s">
        <v>20</v>
      </c>
    </row>
    <row r="231" ht="15.75" customHeight="1">
      <c r="A231" s="9">
        <v>1997.0</v>
      </c>
      <c r="B231" s="9" t="s">
        <v>62</v>
      </c>
      <c r="C231" s="9" t="s">
        <v>29</v>
      </c>
      <c r="D231" s="9" t="s">
        <v>30</v>
      </c>
      <c r="E231" s="9" t="s">
        <v>20</v>
      </c>
      <c r="F231" s="9" t="s">
        <v>20</v>
      </c>
      <c r="G231" s="9" t="s">
        <v>20</v>
      </c>
      <c r="H231" s="9" t="s">
        <v>20</v>
      </c>
      <c r="I231" s="9" t="s">
        <v>20</v>
      </c>
      <c r="J231" s="9" t="s">
        <v>20</v>
      </c>
      <c r="K231" s="9" t="s">
        <v>20</v>
      </c>
      <c r="L231" s="9" t="s">
        <v>20</v>
      </c>
      <c r="M231" s="9" t="s">
        <v>20</v>
      </c>
    </row>
    <row r="232" ht="15.75" customHeight="1">
      <c r="A232" s="9">
        <v>1997.0</v>
      </c>
      <c r="B232" s="9" t="s">
        <v>62</v>
      </c>
      <c r="C232" s="9" t="s">
        <v>31</v>
      </c>
      <c r="D232" s="9" t="s">
        <v>32</v>
      </c>
      <c r="E232" s="9" t="s">
        <v>20</v>
      </c>
      <c r="F232" s="9" t="s">
        <v>20</v>
      </c>
      <c r="G232" s="9" t="s">
        <v>20</v>
      </c>
      <c r="H232" s="9" t="s">
        <v>20</v>
      </c>
      <c r="I232" s="9" t="s">
        <v>20</v>
      </c>
      <c r="J232" s="9" t="s">
        <v>20</v>
      </c>
      <c r="K232" s="9" t="s">
        <v>20</v>
      </c>
      <c r="L232" s="9" t="s">
        <v>20</v>
      </c>
      <c r="M232" s="9" t="s">
        <v>20</v>
      </c>
    </row>
    <row r="233" ht="15.75" customHeight="1">
      <c r="A233" s="9">
        <v>1997.0</v>
      </c>
      <c r="B233" s="9" t="s">
        <v>62</v>
      </c>
      <c r="C233" s="9" t="s">
        <v>33</v>
      </c>
      <c r="D233" s="9" t="s">
        <v>34</v>
      </c>
      <c r="E233" s="9">
        <v>93.2516098022461</v>
      </c>
      <c r="F233" s="9">
        <v>91.5287628173828</v>
      </c>
      <c r="G233" s="9">
        <v>89.8430099487305</v>
      </c>
      <c r="H233" s="9" t="s">
        <v>20</v>
      </c>
      <c r="I233" s="9" t="s">
        <v>20</v>
      </c>
      <c r="J233" s="9" t="s">
        <v>20</v>
      </c>
      <c r="K233" s="9" t="s">
        <v>20</v>
      </c>
      <c r="L233" s="9" t="s">
        <v>20</v>
      </c>
      <c r="M233" s="9" t="s">
        <v>20</v>
      </c>
    </row>
    <row r="234" ht="15.75" customHeight="1">
      <c r="A234" s="9">
        <v>1998.0</v>
      </c>
      <c r="B234" s="9" t="s">
        <v>63</v>
      </c>
      <c r="C234" s="9" t="s">
        <v>18</v>
      </c>
      <c r="D234" s="9" t="s">
        <v>19</v>
      </c>
      <c r="E234" s="9" t="s">
        <v>20</v>
      </c>
      <c r="F234" s="9" t="s">
        <v>20</v>
      </c>
      <c r="G234" s="9" t="s">
        <v>20</v>
      </c>
      <c r="H234" s="9" t="s">
        <v>20</v>
      </c>
      <c r="I234" s="9" t="s">
        <v>20</v>
      </c>
      <c r="J234" s="9" t="s">
        <v>20</v>
      </c>
      <c r="K234" s="9">
        <v>8.0</v>
      </c>
      <c r="L234" s="9" t="s">
        <v>20</v>
      </c>
      <c r="M234" s="9" t="s">
        <v>20</v>
      </c>
    </row>
    <row r="235" ht="15.75" customHeight="1">
      <c r="A235" s="9">
        <v>1998.0</v>
      </c>
      <c r="B235" s="9" t="s">
        <v>63</v>
      </c>
      <c r="C235" s="9" t="s">
        <v>21</v>
      </c>
      <c r="D235" s="9" t="s">
        <v>22</v>
      </c>
      <c r="E235" s="9" t="s">
        <v>20</v>
      </c>
      <c r="F235" s="9" t="s">
        <v>20</v>
      </c>
      <c r="G235" s="9" t="s">
        <v>20</v>
      </c>
      <c r="H235" s="9" t="s">
        <v>20</v>
      </c>
      <c r="I235" s="9" t="s">
        <v>20</v>
      </c>
      <c r="J235" s="9" t="s">
        <v>20</v>
      </c>
      <c r="K235" s="9">
        <v>11.0</v>
      </c>
      <c r="L235" s="9" t="s">
        <v>20</v>
      </c>
      <c r="M235" s="9" t="s">
        <v>20</v>
      </c>
    </row>
    <row r="236" ht="15.75" customHeight="1">
      <c r="A236" s="9">
        <v>1998.0</v>
      </c>
      <c r="B236" s="9" t="s">
        <v>63</v>
      </c>
      <c r="C236" s="9" t="s">
        <v>23</v>
      </c>
      <c r="D236" s="9" t="s">
        <v>24</v>
      </c>
      <c r="E236" s="9" t="s">
        <v>20</v>
      </c>
      <c r="F236" s="9" t="s">
        <v>20</v>
      </c>
      <c r="G236" s="9" t="s">
        <v>20</v>
      </c>
      <c r="H236" s="9" t="s">
        <v>20</v>
      </c>
      <c r="I236" s="9" t="s">
        <v>20</v>
      </c>
      <c r="J236" s="9" t="s">
        <v>20</v>
      </c>
      <c r="K236" s="9">
        <v>6.0</v>
      </c>
      <c r="L236" s="9" t="s">
        <v>20</v>
      </c>
      <c r="M236" s="9" t="s">
        <v>20</v>
      </c>
    </row>
    <row r="237" ht="15.75" customHeight="1">
      <c r="A237" s="9">
        <v>1998.0</v>
      </c>
      <c r="B237" s="9" t="s">
        <v>63</v>
      </c>
      <c r="C237" s="9" t="s">
        <v>25</v>
      </c>
      <c r="D237" s="9" t="s">
        <v>26</v>
      </c>
      <c r="E237" s="9">
        <v>91.9674911499023</v>
      </c>
      <c r="F237" s="9">
        <v>93.2454223632813</v>
      </c>
      <c r="G237" s="9">
        <v>94.4744186401367</v>
      </c>
      <c r="H237" s="9" t="s">
        <v>20</v>
      </c>
      <c r="I237" s="9" t="s">
        <v>20</v>
      </c>
      <c r="J237" s="9" t="s">
        <v>20</v>
      </c>
      <c r="K237" s="9">
        <v>12.0</v>
      </c>
      <c r="L237" s="9">
        <v>87.8934631347656</v>
      </c>
      <c r="M237" s="9">
        <v>95.8624420166016</v>
      </c>
    </row>
    <row r="238" ht="15.75" customHeight="1">
      <c r="A238" s="9">
        <v>1998.0</v>
      </c>
      <c r="B238" s="9" t="s">
        <v>63</v>
      </c>
      <c r="C238" s="9" t="s">
        <v>27</v>
      </c>
      <c r="D238" s="9" t="s">
        <v>28</v>
      </c>
      <c r="E238" s="9" t="s">
        <v>20</v>
      </c>
      <c r="F238" s="9" t="s">
        <v>20</v>
      </c>
      <c r="G238" s="9" t="s">
        <v>20</v>
      </c>
      <c r="H238" s="9" t="s">
        <v>20</v>
      </c>
      <c r="I238" s="9" t="s">
        <v>20</v>
      </c>
      <c r="J238" s="9" t="s">
        <v>20</v>
      </c>
      <c r="K238" s="9">
        <v>9.0</v>
      </c>
      <c r="L238" s="9">
        <v>88.9443588256836</v>
      </c>
      <c r="M238" s="9" t="s">
        <v>20</v>
      </c>
    </row>
    <row r="239" ht="15.75" customHeight="1">
      <c r="A239" s="9">
        <v>1998.0</v>
      </c>
      <c r="B239" s="9" t="s">
        <v>63</v>
      </c>
      <c r="C239" s="9" t="s">
        <v>29</v>
      </c>
      <c r="D239" s="9" t="s">
        <v>30</v>
      </c>
      <c r="E239" s="9">
        <v>98.0774230957031</v>
      </c>
      <c r="F239" s="9">
        <v>95.5641937255859</v>
      </c>
      <c r="G239" s="9">
        <v>93.1512603759766</v>
      </c>
      <c r="H239" s="9" t="s">
        <v>20</v>
      </c>
      <c r="I239" s="9" t="s">
        <v>20</v>
      </c>
      <c r="J239" s="9" t="s">
        <v>20</v>
      </c>
      <c r="K239" s="9">
        <v>10.0</v>
      </c>
      <c r="L239" s="9">
        <v>63.4347305297852</v>
      </c>
      <c r="M239" s="9">
        <v>96.3082580566406</v>
      </c>
    </row>
    <row r="240" ht="15.75" customHeight="1">
      <c r="A240" s="9">
        <v>1998.0</v>
      </c>
      <c r="B240" s="9" t="s">
        <v>63</v>
      </c>
      <c r="C240" s="9" t="s">
        <v>31</v>
      </c>
      <c r="D240" s="9" t="s">
        <v>32</v>
      </c>
      <c r="E240" s="9" t="s">
        <v>20</v>
      </c>
      <c r="F240" s="9" t="s">
        <v>20</v>
      </c>
      <c r="G240" s="9" t="s">
        <v>20</v>
      </c>
      <c r="H240" s="9" t="s">
        <v>20</v>
      </c>
      <c r="I240" s="9" t="s">
        <v>20</v>
      </c>
      <c r="J240" s="9" t="s">
        <v>20</v>
      </c>
      <c r="K240" s="9">
        <v>8.0</v>
      </c>
      <c r="L240" s="9" t="s">
        <v>20</v>
      </c>
      <c r="M240" s="9" t="s">
        <v>20</v>
      </c>
    </row>
    <row r="241" ht="15.75" customHeight="1">
      <c r="A241" s="9">
        <v>1998.0</v>
      </c>
      <c r="B241" s="9" t="s">
        <v>63</v>
      </c>
      <c r="C241" s="9" t="s">
        <v>33</v>
      </c>
      <c r="D241" s="9" t="s">
        <v>34</v>
      </c>
      <c r="E241" s="9">
        <v>100.607307434082</v>
      </c>
      <c r="F241" s="9">
        <v>99.1517181396484</v>
      </c>
      <c r="G241" s="9">
        <v>97.7288513183594</v>
      </c>
      <c r="H241" s="9" t="s">
        <v>20</v>
      </c>
      <c r="I241" s="9" t="s">
        <v>20</v>
      </c>
      <c r="J241" s="9" t="s">
        <v>20</v>
      </c>
      <c r="K241" s="9">
        <v>10.0</v>
      </c>
      <c r="L241" s="9">
        <v>90.4637069702148</v>
      </c>
      <c r="M241" s="9">
        <v>97.2121734619141</v>
      </c>
    </row>
    <row r="242" ht="15.75" customHeight="1">
      <c r="A242" s="9">
        <v>1999.0</v>
      </c>
      <c r="B242" s="9" t="s">
        <v>64</v>
      </c>
      <c r="C242" s="9" t="s">
        <v>18</v>
      </c>
      <c r="D242" s="9" t="s">
        <v>19</v>
      </c>
      <c r="E242" s="9" t="s">
        <v>20</v>
      </c>
      <c r="F242" s="9" t="s">
        <v>20</v>
      </c>
      <c r="G242" s="9" t="s">
        <v>20</v>
      </c>
      <c r="H242" s="9" t="s">
        <v>20</v>
      </c>
      <c r="I242" s="9" t="s">
        <v>20</v>
      </c>
      <c r="J242" s="9" t="s">
        <v>20</v>
      </c>
      <c r="K242" s="9">
        <v>8.0</v>
      </c>
      <c r="L242" s="9" t="s">
        <v>20</v>
      </c>
      <c r="M242" s="9" t="s">
        <v>20</v>
      </c>
    </row>
    <row r="243" ht="15.75" customHeight="1">
      <c r="A243" s="9">
        <v>1999.0</v>
      </c>
      <c r="B243" s="9" t="s">
        <v>64</v>
      </c>
      <c r="C243" s="9" t="s">
        <v>21</v>
      </c>
      <c r="D243" s="9" t="s">
        <v>22</v>
      </c>
      <c r="E243" s="9">
        <v>84.7387924194336</v>
      </c>
      <c r="F243" s="9">
        <v>82.9527130126953</v>
      </c>
      <c r="G243" s="9">
        <v>81.2388916015625</v>
      </c>
      <c r="H243" s="9" t="s">
        <v>20</v>
      </c>
      <c r="I243" s="9" t="s">
        <v>20</v>
      </c>
      <c r="J243" s="9" t="s">
        <v>20</v>
      </c>
      <c r="K243" s="9">
        <v>11.0</v>
      </c>
      <c r="L243" s="9">
        <v>91.4986801147461</v>
      </c>
      <c r="M243" s="9">
        <v>84.7550201416016</v>
      </c>
    </row>
    <row r="244" ht="15.75" customHeight="1">
      <c r="A244" s="9">
        <v>1999.0</v>
      </c>
      <c r="B244" s="9" t="s">
        <v>64</v>
      </c>
      <c r="C244" s="9" t="s">
        <v>23</v>
      </c>
      <c r="D244" s="9" t="s">
        <v>24</v>
      </c>
      <c r="E244" s="9">
        <v>85.5535430908203</v>
      </c>
      <c r="F244" s="9">
        <v>82.1106185913086</v>
      </c>
      <c r="G244" s="9">
        <v>78.8058700561523</v>
      </c>
      <c r="H244" s="9" t="s">
        <v>20</v>
      </c>
      <c r="I244" s="9" t="s">
        <v>20</v>
      </c>
      <c r="J244" s="9" t="s">
        <v>20</v>
      </c>
      <c r="K244" s="9">
        <v>14.0</v>
      </c>
      <c r="L244" s="9">
        <v>90.7970733642578</v>
      </c>
      <c r="M244" s="9">
        <v>96.0965118408203</v>
      </c>
    </row>
    <row r="245" ht="15.75" customHeight="1">
      <c r="A245" s="9">
        <v>1999.0</v>
      </c>
      <c r="B245" s="9" t="s">
        <v>64</v>
      </c>
      <c r="C245" s="9" t="s">
        <v>25</v>
      </c>
      <c r="D245" s="9" t="s">
        <v>26</v>
      </c>
      <c r="E245" s="9">
        <v>96.9753570556641</v>
      </c>
      <c r="F245" s="9">
        <v>97.9511108398438</v>
      </c>
      <c r="G245" s="9">
        <v>98.8899002075195</v>
      </c>
      <c r="H245" s="9" t="s">
        <v>20</v>
      </c>
      <c r="I245" s="9" t="s">
        <v>20</v>
      </c>
      <c r="J245" s="9" t="s">
        <v>20</v>
      </c>
      <c r="K245" s="9">
        <v>12.0</v>
      </c>
      <c r="L245" s="9">
        <v>87.4623031616211</v>
      </c>
      <c r="M245" s="9">
        <v>97.0418395996094</v>
      </c>
    </row>
    <row r="246" ht="15.75" customHeight="1">
      <c r="A246" s="9">
        <v>1999.0</v>
      </c>
      <c r="B246" s="9" t="s">
        <v>64</v>
      </c>
      <c r="C246" s="9" t="s">
        <v>27</v>
      </c>
      <c r="D246" s="9" t="s">
        <v>28</v>
      </c>
      <c r="E246" s="9">
        <v>95.1863708496094</v>
      </c>
      <c r="F246" s="9">
        <v>95.7679672241211</v>
      </c>
      <c r="G246" s="9">
        <v>96.3386611938477</v>
      </c>
      <c r="H246" s="9" t="s">
        <v>20</v>
      </c>
      <c r="I246" s="9" t="s">
        <v>20</v>
      </c>
      <c r="J246" s="9" t="s">
        <v>20</v>
      </c>
      <c r="K246" s="9">
        <v>9.0</v>
      </c>
      <c r="L246" s="9">
        <v>89.0037231445313</v>
      </c>
      <c r="M246" s="9">
        <v>90.0813293457031</v>
      </c>
    </row>
    <row r="247" ht="15.75" customHeight="1">
      <c r="A247" s="9">
        <v>1999.0</v>
      </c>
      <c r="B247" s="9" t="s">
        <v>64</v>
      </c>
      <c r="C247" s="9" t="s">
        <v>29</v>
      </c>
      <c r="D247" s="9" t="s">
        <v>30</v>
      </c>
      <c r="E247" s="9">
        <v>99.4553604125977</v>
      </c>
      <c r="F247" s="9">
        <v>96.7185363769531</v>
      </c>
      <c r="G247" s="9">
        <v>94.0941696166992</v>
      </c>
      <c r="H247" s="9" t="s">
        <v>20</v>
      </c>
      <c r="I247" s="9" t="s">
        <v>20</v>
      </c>
      <c r="J247" s="9" t="s">
        <v>20</v>
      </c>
      <c r="K247" s="9">
        <v>10.0</v>
      </c>
      <c r="L247" s="9">
        <v>66.5694274902344</v>
      </c>
      <c r="M247" s="9" t="s">
        <v>20</v>
      </c>
    </row>
    <row r="248" ht="15.75" customHeight="1">
      <c r="A248" s="9">
        <v>1999.0</v>
      </c>
      <c r="B248" s="9" t="s">
        <v>64</v>
      </c>
      <c r="C248" s="9" t="s">
        <v>31</v>
      </c>
      <c r="D248" s="9" t="s">
        <v>32</v>
      </c>
      <c r="E248" s="9" t="s">
        <v>20</v>
      </c>
      <c r="F248" s="9" t="s">
        <v>20</v>
      </c>
      <c r="G248" s="9" t="s">
        <v>20</v>
      </c>
      <c r="H248" s="9" t="s">
        <v>20</v>
      </c>
      <c r="I248" s="9" t="s">
        <v>20</v>
      </c>
      <c r="J248" s="9" t="s">
        <v>20</v>
      </c>
      <c r="K248" s="9">
        <v>8.0</v>
      </c>
      <c r="L248" s="9" t="s">
        <v>20</v>
      </c>
      <c r="M248" s="9" t="s">
        <v>20</v>
      </c>
    </row>
    <row r="249" ht="15.75" customHeight="1">
      <c r="A249" s="9">
        <v>1999.0</v>
      </c>
      <c r="B249" s="9" t="s">
        <v>64</v>
      </c>
      <c r="C249" s="9" t="s">
        <v>33</v>
      </c>
      <c r="D249" s="9" t="s">
        <v>34</v>
      </c>
      <c r="E249" s="9">
        <v>97.5162811279297</v>
      </c>
      <c r="F249" s="9">
        <v>97.2020416259766</v>
      </c>
      <c r="G249" s="9">
        <v>96.8948822021484</v>
      </c>
      <c r="H249" s="9" t="s">
        <v>20</v>
      </c>
      <c r="I249" s="9" t="s">
        <v>20</v>
      </c>
      <c r="J249" s="9" t="s">
        <v>20</v>
      </c>
      <c r="K249" s="9">
        <v>10.0</v>
      </c>
      <c r="L249" s="9">
        <v>96.2877807617188</v>
      </c>
      <c r="M249" s="9">
        <v>98.2009201049805</v>
      </c>
    </row>
    <row r="250" ht="15.75" customHeight="1">
      <c r="A250" s="9">
        <v>2000.0</v>
      </c>
      <c r="B250" s="9" t="s">
        <v>65</v>
      </c>
      <c r="C250" s="9" t="s">
        <v>18</v>
      </c>
      <c r="D250" s="9" t="s">
        <v>19</v>
      </c>
      <c r="E250" s="9" t="s">
        <v>20</v>
      </c>
      <c r="F250" s="9" t="s">
        <v>20</v>
      </c>
      <c r="G250" s="9" t="s">
        <v>20</v>
      </c>
      <c r="H250" s="9" t="s">
        <v>20</v>
      </c>
      <c r="I250" s="9" t="s">
        <v>20</v>
      </c>
      <c r="J250" s="9" t="s">
        <v>20</v>
      </c>
      <c r="K250" s="9">
        <v>8.0</v>
      </c>
      <c r="L250" s="9" t="s">
        <v>20</v>
      </c>
      <c r="M250" s="9" t="s">
        <v>20</v>
      </c>
    </row>
    <row r="251" ht="15.75" customHeight="1">
      <c r="A251" s="9">
        <v>2000.0</v>
      </c>
      <c r="B251" s="9" t="s">
        <v>65</v>
      </c>
      <c r="C251" s="9" t="s">
        <v>21</v>
      </c>
      <c r="D251" s="9" t="s">
        <v>22</v>
      </c>
      <c r="E251" s="9">
        <v>89.54874</v>
      </c>
      <c r="F251" s="9">
        <v>88.31564</v>
      </c>
      <c r="G251" s="9">
        <v>87.13276</v>
      </c>
      <c r="H251" s="9">
        <v>95.08079</v>
      </c>
      <c r="I251" s="9">
        <v>94.86819</v>
      </c>
      <c r="J251" s="9">
        <v>94.65018</v>
      </c>
      <c r="K251" s="9">
        <v>11.0</v>
      </c>
      <c r="L251" s="9">
        <v>93.68926</v>
      </c>
      <c r="M251" s="9">
        <v>82.92189</v>
      </c>
    </row>
    <row r="252" ht="15.75" customHeight="1">
      <c r="A252" s="9">
        <v>2000.0</v>
      </c>
      <c r="B252" s="9" t="s">
        <v>65</v>
      </c>
      <c r="C252" s="9" t="s">
        <v>23</v>
      </c>
      <c r="D252" s="9" t="s">
        <v>24</v>
      </c>
      <c r="E252" s="9">
        <v>86.92368</v>
      </c>
      <c r="F252" s="9">
        <v>83.87856</v>
      </c>
      <c r="G252" s="9">
        <v>80.95668</v>
      </c>
      <c r="H252" s="9" t="s">
        <v>20</v>
      </c>
      <c r="I252" s="9" t="s">
        <v>20</v>
      </c>
      <c r="J252" s="9" t="s">
        <v>20</v>
      </c>
      <c r="K252" s="9">
        <v>14.0</v>
      </c>
      <c r="L252" s="9" t="s">
        <v>20</v>
      </c>
      <c r="M252" s="9">
        <v>98.70896</v>
      </c>
    </row>
    <row r="253" ht="15.75" customHeight="1">
      <c r="A253" s="9">
        <v>2000.0</v>
      </c>
      <c r="B253" s="9" t="s">
        <v>65</v>
      </c>
      <c r="C253" s="9" t="s">
        <v>25</v>
      </c>
      <c r="D253" s="9" t="s">
        <v>26</v>
      </c>
      <c r="E253" s="9">
        <v>95.6831</v>
      </c>
      <c r="F253" s="9">
        <v>96.83504</v>
      </c>
      <c r="G253" s="9">
        <v>97.94272</v>
      </c>
      <c r="H253" s="9" t="s">
        <v>20</v>
      </c>
      <c r="I253" s="9" t="s">
        <v>20</v>
      </c>
      <c r="J253" s="9" t="s">
        <v>20</v>
      </c>
      <c r="K253" s="9">
        <v>12.0</v>
      </c>
      <c r="L253" s="9">
        <v>86.10147</v>
      </c>
      <c r="M253" s="9">
        <v>97.5475</v>
      </c>
    </row>
    <row r="254" ht="15.75" customHeight="1">
      <c r="A254" s="9">
        <v>2000.0</v>
      </c>
      <c r="B254" s="9" t="s">
        <v>65</v>
      </c>
      <c r="C254" s="9" t="s">
        <v>27</v>
      </c>
      <c r="D254" s="9" t="s">
        <v>28</v>
      </c>
      <c r="E254" s="9">
        <v>96.27886</v>
      </c>
      <c r="F254" s="9">
        <v>96.64558</v>
      </c>
      <c r="G254" s="9">
        <v>97.00605</v>
      </c>
      <c r="H254" s="9">
        <v>88.68204</v>
      </c>
      <c r="I254" s="9">
        <v>90.53562</v>
      </c>
      <c r="J254" s="9">
        <v>92.55937</v>
      </c>
      <c r="K254" s="9">
        <v>9.0</v>
      </c>
      <c r="L254" s="9">
        <v>88.28776</v>
      </c>
      <c r="M254" s="9">
        <v>90.62801</v>
      </c>
    </row>
    <row r="255" ht="15.75" customHeight="1">
      <c r="A255" s="9">
        <v>2000.0</v>
      </c>
      <c r="B255" s="9" t="s">
        <v>65</v>
      </c>
      <c r="C255" s="9" t="s">
        <v>29</v>
      </c>
      <c r="D255" s="9" t="s">
        <v>30</v>
      </c>
      <c r="E255" s="9">
        <v>98.68615</v>
      </c>
      <c r="F255" s="9">
        <v>96.01168</v>
      </c>
      <c r="G255" s="9">
        <v>93.44894</v>
      </c>
      <c r="H255" s="9" t="s">
        <v>20</v>
      </c>
      <c r="I255" s="9" t="s">
        <v>20</v>
      </c>
      <c r="J255" s="9" t="s">
        <v>20</v>
      </c>
      <c r="K255" s="9">
        <v>10.0</v>
      </c>
      <c r="L255" s="9">
        <v>60.93135</v>
      </c>
      <c r="M255" s="9">
        <v>92.33528</v>
      </c>
    </row>
    <row r="256" ht="15.75" customHeight="1">
      <c r="A256" s="9">
        <v>2000.0</v>
      </c>
      <c r="B256" s="9" t="s">
        <v>65</v>
      </c>
      <c r="C256" s="9" t="s">
        <v>31</v>
      </c>
      <c r="D256" s="9" t="s">
        <v>32</v>
      </c>
      <c r="E256" s="9" t="s">
        <v>20</v>
      </c>
      <c r="F256" s="9" t="s">
        <v>20</v>
      </c>
      <c r="G256" s="9" t="s">
        <v>20</v>
      </c>
      <c r="H256" s="9">
        <v>86.50005</v>
      </c>
      <c r="I256" s="9">
        <v>86.36788</v>
      </c>
      <c r="J256" s="9">
        <v>86.22798</v>
      </c>
      <c r="K256" s="9">
        <v>8.0</v>
      </c>
      <c r="L256" s="9" t="s">
        <v>20</v>
      </c>
      <c r="M256" s="9">
        <v>97.87674</v>
      </c>
    </row>
    <row r="257" ht="15.75" customHeight="1">
      <c r="A257" s="9">
        <v>2000.0</v>
      </c>
      <c r="B257" s="9" t="s">
        <v>65</v>
      </c>
      <c r="C257" s="9" t="s">
        <v>33</v>
      </c>
      <c r="D257" s="9" t="s">
        <v>34</v>
      </c>
      <c r="E257" s="9">
        <v>97.47156</v>
      </c>
      <c r="F257" s="9">
        <v>97.34647</v>
      </c>
      <c r="G257" s="9">
        <v>97.22431</v>
      </c>
      <c r="H257" s="9" t="s">
        <v>20</v>
      </c>
      <c r="I257" s="9" t="s">
        <v>20</v>
      </c>
      <c r="J257" s="9" t="s">
        <v>20</v>
      </c>
      <c r="K257" s="9">
        <v>10.0</v>
      </c>
      <c r="L257" s="9">
        <v>92.95915</v>
      </c>
      <c r="M257" s="9">
        <v>97.69371</v>
      </c>
    </row>
    <row r="258" ht="15.75" customHeight="1">
      <c r="A258" s="9">
        <v>2001.0</v>
      </c>
      <c r="B258" s="9" t="s">
        <v>66</v>
      </c>
      <c r="C258" s="9" t="s">
        <v>18</v>
      </c>
      <c r="D258" s="9" t="s">
        <v>19</v>
      </c>
      <c r="E258" s="9" t="s">
        <v>20</v>
      </c>
      <c r="F258" s="9" t="s">
        <v>20</v>
      </c>
      <c r="G258" s="9" t="s">
        <v>20</v>
      </c>
      <c r="H258" s="9" t="s">
        <v>20</v>
      </c>
      <c r="I258" s="9" t="s">
        <v>20</v>
      </c>
      <c r="J258" s="9" t="s">
        <v>20</v>
      </c>
      <c r="K258" s="9">
        <v>8.0</v>
      </c>
      <c r="L258" s="9" t="s">
        <v>20</v>
      </c>
      <c r="M258" s="9" t="s">
        <v>20</v>
      </c>
    </row>
    <row r="259" ht="15.75" customHeight="1">
      <c r="A259" s="9">
        <v>2001.0</v>
      </c>
      <c r="B259" s="9" t="s">
        <v>66</v>
      </c>
      <c r="C259" s="9" t="s">
        <v>21</v>
      </c>
      <c r="D259" s="9" t="s">
        <v>22</v>
      </c>
      <c r="E259" s="9">
        <v>92.53456</v>
      </c>
      <c r="F259" s="9">
        <v>91.27375</v>
      </c>
      <c r="G259" s="9">
        <v>90.06457</v>
      </c>
      <c r="H259" s="9" t="s">
        <v>20</v>
      </c>
      <c r="I259" s="9" t="s">
        <v>20</v>
      </c>
      <c r="J259" s="9" t="s">
        <v>20</v>
      </c>
      <c r="K259" s="9">
        <v>11.0</v>
      </c>
      <c r="L259" s="9">
        <v>91.59649</v>
      </c>
      <c r="M259" s="9">
        <v>87.88256</v>
      </c>
    </row>
    <row r="260" ht="15.75" customHeight="1">
      <c r="A260" s="9">
        <v>2001.0</v>
      </c>
      <c r="B260" s="9" t="s">
        <v>66</v>
      </c>
      <c r="C260" s="9" t="s">
        <v>23</v>
      </c>
      <c r="D260" s="9" t="s">
        <v>24</v>
      </c>
      <c r="E260" s="9">
        <v>88.41624</v>
      </c>
      <c r="F260" s="9">
        <v>85.2697</v>
      </c>
      <c r="G260" s="9">
        <v>82.25135</v>
      </c>
      <c r="H260" s="9">
        <v>92.71598</v>
      </c>
      <c r="I260" s="9">
        <v>92.97983</v>
      </c>
      <c r="J260" s="9">
        <v>93.25745</v>
      </c>
      <c r="K260" s="9">
        <v>14.0</v>
      </c>
      <c r="L260" s="9">
        <v>89.80823</v>
      </c>
      <c r="M260" s="9">
        <v>98.80335</v>
      </c>
    </row>
    <row r="261" ht="15.75" customHeight="1">
      <c r="A261" s="9">
        <v>2001.0</v>
      </c>
      <c r="B261" s="9" t="s">
        <v>66</v>
      </c>
      <c r="C261" s="9" t="s">
        <v>25</v>
      </c>
      <c r="D261" s="9" t="s">
        <v>26</v>
      </c>
      <c r="E261" s="9">
        <v>91.97514</v>
      </c>
      <c r="F261" s="9">
        <v>92.93535</v>
      </c>
      <c r="G261" s="9">
        <v>93.85806</v>
      </c>
      <c r="H261" s="9" t="s">
        <v>20</v>
      </c>
      <c r="I261" s="9" t="s">
        <v>20</v>
      </c>
      <c r="J261" s="9" t="s">
        <v>20</v>
      </c>
      <c r="K261" s="9">
        <v>12.0</v>
      </c>
      <c r="L261" s="9">
        <v>83.65252</v>
      </c>
      <c r="M261" s="9">
        <v>97.79948</v>
      </c>
    </row>
    <row r="262" ht="15.75" customHeight="1">
      <c r="A262" s="9">
        <v>2001.0</v>
      </c>
      <c r="B262" s="9" t="s">
        <v>66</v>
      </c>
      <c r="C262" s="9" t="s">
        <v>27</v>
      </c>
      <c r="D262" s="9" t="s">
        <v>28</v>
      </c>
      <c r="E262" s="9">
        <v>97.30491</v>
      </c>
      <c r="F262" s="9">
        <v>97.434</v>
      </c>
      <c r="G262" s="9">
        <v>97.56087</v>
      </c>
      <c r="H262" s="9" t="s">
        <v>20</v>
      </c>
      <c r="I262" s="9" t="s">
        <v>20</v>
      </c>
      <c r="J262" s="9" t="s">
        <v>20</v>
      </c>
      <c r="K262" s="9">
        <v>11.0</v>
      </c>
      <c r="L262" s="9">
        <v>90.47518</v>
      </c>
      <c r="M262" s="9">
        <v>92.74999</v>
      </c>
    </row>
    <row r="263" ht="15.75" customHeight="1">
      <c r="A263" s="9">
        <v>2001.0</v>
      </c>
      <c r="B263" s="9" t="s">
        <v>66</v>
      </c>
      <c r="C263" s="9" t="s">
        <v>29</v>
      </c>
      <c r="D263" s="9" t="s">
        <v>30</v>
      </c>
      <c r="E263" s="9" t="s">
        <v>20</v>
      </c>
      <c r="F263" s="9">
        <v>92.80086</v>
      </c>
      <c r="G263" s="9" t="s">
        <v>20</v>
      </c>
      <c r="H263" s="9" t="s">
        <v>20</v>
      </c>
      <c r="I263" s="9" t="s">
        <v>20</v>
      </c>
      <c r="J263" s="9" t="s">
        <v>20</v>
      </c>
      <c r="K263" s="9">
        <v>10.0</v>
      </c>
      <c r="L263" s="9">
        <v>69.40604</v>
      </c>
      <c r="M263" s="9">
        <v>100.0</v>
      </c>
    </row>
    <row r="264" ht="15.75" customHeight="1">
      <c r="A264" s="9">
        <v>2001.0</v>
      </c>
      <c r="B264" s="9" t="s">
        <v>66</v>
      </c>
      <c r="C264" s="9" t="s">
        <v>31</v>
      </c>
      <c r="D264" s="9" t="s">
        <v>32</v>
      </c>
      <c r="E264" s="9" t="s">
        <v>20</v>
      </c>
      <c r="F264" s="9">
        <v>112.22961</v>
      </c>
      <c r="G264" s="9" t="s">
        <v>20</v>
      </c>
      <c r="H264" s="9" t="s">
        <v>20</v>
      </c>
      <c r="I264" s="9" t="s">
        <v>20</v>
      </c>
      <c r="J264" s="9" t="s">
        <v>20</v>
      </c>
      <c r="K264" s="9">
        <v>8.0</v>
      </c>
      <c r="L264" s="9" t="s">
        <v>20</v>
      </c>
      <c r="M264" s="9">
        <v>97.90624</v>
      </c>
    </row>
    <row r="265" ht="15.75" customHeight="1">
      <c r="A265" s="9">
        <v>2001.0</v>
      </c>
      <c r="B265" s="9" t="s">
        <v>66</v>
      </c>
      <c r="C265" s="9" t="s">
        <v>33</v>
      </c>
      <c r="D265" s="9" t="s">
        <v>34</v>
      </c>
      <c r="E265" s="9">
        <v>97.09464</v>
      </c>
      <c r="F265" s="9">
        <v>96.82166</v>
      </c>
      <c r="G265" s="9">
        <v>96.55535</v>
      </c>
      <c r="H265" s="9">
        <v>97.19341</v>
      </c>
      <c r="I265" s="9">
        <v>97.19331</v>
      </c>
      <c r="J265" s="9">
        <v>97.1932</v>
      </c>
      <c r="K265" s="9">
        <v>10.0</v>
      </c>
      <c r="L265" s="9">
        <v>92.10876</v>
      </c>
      <c r="M265" s="9">
        <v>97.39566</v>
      </c>
    </row>
    <row r="266" ht="15.75" customHeight="1">
      <c r="A266" s="9">
        <v>2002.0</v>
      </c>
      <c r="B266" s="9" t="s">
        <v>67</v>
      </c>
      <c r="C266" s="9" t="s">
        <v>18</v>
      </c>
      <c r="D266" s="9" t="s">
        <v>19</v>
      </c>
      <c r="E266" s="9" t="s">
        <v>20</v>
      </c>
      <c r="F266" s="9" t="s">
        <v>20</v>
      </c>
      <c r="G266" s="9" t="s">
        <v>20</v>
      </c>
      <c r="H266" s="9">
        <v>95.64093</v>
      </c>
      <c r="I266" s="9">
        <v>95.71662</v>
      </c>
      <c r="J266" s="9">
        <v>95.79641</v>
      </c>
      <c r="K266" s="9">
        <v>8.0</v>
      </c>
      <c r="L266" s="9" t="s">
        <v>20</v>
      </c>
      <c r="M266" s="9" t="s">
        <v>20</v>
      </c>
    </row>
    <row r="267" ht="15.75" customHeight="1">
      <c r="A267" s="9">
        <v>2002.0</v>
      </c>
      <c r="B267" s="9" t="s">
        <v>67</v>
      </c>
      <c r="C267" s="9" t="s">
        <v>21</v>
      </c>
      <c r="D267" s="9" t="s">
        <v>22</v>
      </c>
      <c r="E267" s="9">
        <v>93.61452</v>
      </c>
      <c r="F267" s="9">
        <v>93.49245</v>
      </c>
      <c r="G267" s="9">
        <v>93.37542</v>
      </c>
      <c r="H267" s="9" t="s">
        <v>20</v>
      </c>
      <c r="I267" s="9" t="s">
        <v>20</v>
      </c>
      <c r="J267" s="9" t="s">
        <v>20</v>
      </c>
      <c r="K267" s="9">
        <v>11.0</v>
      </c>
      <c r="L267" s="9" t="s">
        <v>20</v>
      </c>
      <c r="M267" s="9" t="s">
        <v>20</v>
      </c>
    </row>
    <row r="268" ht="15.75" customHeight="1">
      <c r="A268" s="9">
        <v>2002.0</v>
      </c>
      <c r="B268" s="9" t="s">
        <v>67</v>
      </c>
      <c r="C268" s="9" t="s">
        <v>23</v>
      </c>
      <c r="D268" s="9" t="s">
        <v>24</v>
      </c>
      <c r="E268" s="9">
        <v>94.64554</v>
      </c>
      <c r="F268" s="9">
        <v>91.9578</v>
      </c>
      <c r="G268" s="9">
        <v>89.37966</v>
      </c>
      <c r="H268" s="9" t="s">
        <v>20</v>
      </c>
      <c r="I268" s="9" t="s">
        <v>20</v>
      </c>
      <c r="J268" s="9" t="s">
        <v>20</v>
      </c>
      <c r="K268" s="9">
        <v>14.0</v>
      </c>
      <c r="L268" s="9">
        <v>84.20771</v>
      </c>
      <c r="M268" s="9">
        <v>98.32584</v>
      </c>
    </row>
    <row r="269" ht="15.75" customHeight="1">
      <c r="A269" s="9">
        <v>2002.0</v>
      </c>
      <c r="B269" s="9" t="s">
        <v>67</v>
      </c>
      <c r="C269" s="9" t="s">
        <v>25</v>
      </c>
      <c r="D269" s="9" t="s">
        <v>26</v>
      </c>
      <c r="E269" s="9">
        <v>92.29425</v>
      </c>
      <c r="F269" s="9">
        <v>92.84632</v>
      </c>
      <c r="G269" s="9">
        <v>93.3768</v>
      </c>
      <c r="H269" s="9" t="s">
        <v>20</v>
      </c>
      <c r="I269" s="9" t="s">
        <v>20</v>
      </c>
      <c r="J269" s="9" t="s">
        <v>20</v>
      </c>
      <c r="K269" s="9">
        <v>12.0</v>
      </c>
      <c r="L269" s="9" t="s">
        <v>20</v>
      </c>
      <c r="M269" s="9" t="s">
        <v>20</v>
      </c>
    </row>
    <row r="270" ht="15.75" customHeight="1">
      <c r="A270" s="9">
        <v>2002.0</v>
      </c>
      <c r="B270" s="9" t="s">
        <v>67</v>
      </c>
      <c r="C270" s="9" t="s">
        <v>27</v>
      </c>
      <c r="D270" s="9" t="s">
        <v>28</v>
      </c>
      <c r="E270" s="9">
        <v>99.1907</v>
      </c>
      <c r="F270" s="9">
        <v>99.04663</v>
      </c>
      <c r="G270" s="9">
        <v>98.90501</v>
      </c>
      <c r="H270" s="9">
        <v>88.72863</v>
      </c>
      <c r="I270" s="9">
        <v>90.27465</v>
      </c>
      <c r="J270" s="9">
        <v>91.9978</v>
      </c>
      <c r="K270" s="9">
        <v>11.0</v>
      </c>
      <c r="L270" s="9">
        <v>92.8448</v>
      </c>
      <c r="M270" s="9">
        <v>93.30758</v>
      </c>
    </row>
    <row r="271" ht="15.75" customHeight="1">
      <c r="A271" s="9">
        <v>2002.0</v>
      </c>
      <c r="B271" s="9" t="s">
        <v>67</v>
      </c>
      <c r="C271" s="9" t="s">
        <v>29</v>
      </c>
      <c r="D271" s="9" t="s">
        <v>30</v>
      </c>
      <c r="E271" s="9">
        <v>95.25826</v>
      </c>
      <c r="F271" s="9">
        <v>92.8196</v>
      </c>
      <c r="G271" s="9">
        <v>90.4802</v>
      </c>
      <c r="H271" s="9" t="s">
        <v>20</v>
      </c>
      <c r="I271" s="9" t="s">
        <v>20</v>
      </c>
      <c r="J271" s="9" t="s">
        <v>20</v>
      </c>
      <c r="K271" s="9">
        <v>10.0</v>
      </c>
      <c r="L271" s="9" t="s">
        <v>20</v>
      </c>
      <c r="M271" s="9" t="s">
        <v>20</v>
      </c>
    </row>
    <row r="272" ht="15.75" customHeight="1">
      <c r="A272" s="9">
        <v>2002.0</v>
      </c>
      <c r="B272" s="9" t="s">
        <v>67</v>
      </c>
      <c r="C272" s="9" t="s">
        <v>31</v>
      </c>
      <c r="D272" s="9" t="s">
        <v>32</v>
      </c>
      <c r="E272" s="9" t="s">
        <v>20</v>
      </c>
      <c r="F272" s="9">
        <v>114.19943</v>
      </c>
      <c r="G272" s="9" t="s">
        <v>20</v>
      </c>
      <c r="H272" s="9" t="s">
        <v>20</v>
      </c>
      <c r="I272" s="9" t="s">
        <v>20</v>
      </c>
      <c r="J272" s="9" t="s">
        <v>20</v>
      </c>
      <c r="K272" s="9">
        <v>8.0</v>
      </c>
      <c r="L272" s="9" t="s">
        <v>20</v>
      </c>
      <c r="M272" s="9">
        <v>96.90012</v>
      </c>
    </row>
    <row r="273" ht="15.75" customHeight="1">
      <c r="A273" s="9">
        <v>2002.0</v>
      </c>
      <c r="B273" s="9" t="s">
        <v>67</v>
      </c>
      <c r="C273" s="9" t="s">
        <v>33</v>
      </c>
      <c r="D273" s="9" t="s">
        <v>34</v>
      </c>
      <c r="E273" s="9">
        <v>100.84929</v>
      </c>
      <c r="F273" s="9">
        <v>100.51583</v>
      </c>
      <c r="G273" s="9">
        <v>100.19097</v>
      </c>
      <c r="H273" s="9" t="s">
        <v>20</v>
      </c>
      <c r="I273" s="9" t="s">
        <v>20</v>
      </c>
      <c r="J273" s="9" t="s">
        <v>20</v>
      </c>
      <c r="K273" s="9">
        <v>10.0</v>
      </c>
      <c r="L273" s="9">
        <v>84.23222</v>
      </c>
      <c r="M273" s="9">
        <v>96.5178</v>
      </c>
    </row>
    <row r="274" ht="15.75" customHeight="1">
      <c r="A274" s="9">
        <v>2003.0</v>
      </c>
      <c r="B274" s="9" t="s">
        <v>68</v>
      </c>
      <c r="C274" s="9" t="s">
        <v>18</v>
      </c>
      <c r="D274" s="9" t="s">
        <v>19</v>
      </c>
      <c r="E274" s="9" t="s">
        <v>20</v>
      </c>
      <c r="F274" s="9" t="s">
        <v>20</v>
      </c>
      <c r="G274" s="9" t="s">
        <v>20</v>
      </c>
      <c r="H274" s="9" t="s">
        <v>20</v>
      </c>
      <c r="I274" s="9" t="s">
        <v>20</v>
      </c>
      <c r="J274" s="9" t="s">
        <v>20</v>
      </c>
      <c r="K274" s="9">
        <v>12.0</v>
      </c>
      <c r="L274" s="9" t="s">
        <v>20</v>
      </c>
      <c r="M274" s="9" t="s">
        <v>20</v>
      </c>
    </row>
    <row r="275" ht="15.75" customHeight="1">
      <c r="A275" s="9">
        <v>2003.0</v>
      </c>
      <c r="B275" s="9" t="s">
        <v>68</v>
      </c>
      <c r="C275" s="9" t="s">
        <v>21</v>
      </c>
      <c r="D275" s="9" t="s">
        <v>22</v>
      </c>
      <c r="E275" s="9" t="s">
        <v>20</v>
      </c>
      <c r="F275" s="9" t="s">
        <v>20</v>
      </c>
      <c r="G275" s="9" t="s">
        <v>20</v>
      </c>
      <c r="H275" s="9" t="s">
        <v>20</v>
      </c>
      <c r="I275" s="9" t="s">
        <v>20</v>
      </c>
      <c r="J275" s="9" t="s">
        <v>20</v>
      </c>
      <c r="K275" s="9">
        <v>11.0</v>
      </c>
      <c r="L275" s="9" t="s">
        <v>20</v>
      </c>
      <c r="M275" s="9" t="s">
        <v>20</v>
      </c>
    </row>
    <row r="276" ht="15.75" customHeight="1">
      <c r="A276" s="9">
        <v>2003.0</v>
      </c>
      <c r="B276" s="9" t="s">
        <v>68</v>
      </c>
      <c r="C276" s="9" t="s">
        <v>23</v>
      </c>
      <c r="D276" s="9" t="s">
        <v>24</v>
      </c>
      <c r="E276" s="9">
        <v>91.97767</v>
      </c>
      <c r="F276" s="9">
        <v>89.70029</v>
      </c>
      <c r="G276" s="9">
        <v>87.51623</v>
      </c>
      <c r="H276" s="9" t="s">
        <v>20</v>
      </c>
      <c r="I276" s="9" t="s">
        <v>20</v>
      </c>
      <c r="J276" s="9" t="s">
        <v>20</v>
      </c>
      <c r="K276" s="9">
        <v>14.0</v>
      </c>
      <c r="L276" s="9">
        <v>91.0346</v>
      </c>
      <c r="M276" s="9">
        <v>98.98654</v>
      </c>
    </row>
    <row r="277" ht="15.75" customHeight="1">
      <c r="A277" s="9">
        <v>2003.0</v>
      </c>
      <c r="B277" s="9" t="s">
        <v>68</v>
      </c>
      <c r="C277" s="9" t="s">
        <v>25</v>
      </c>
      <c r="D277" s="9" t="s">
        <v>26</v>
      </c>
      <c r="E277" s="9">
        <v>97.3319</v>
      </c>
      <c r="F277" s="9">
        <v>97.46296</v>
      </c>
      <c r="G277" s="9">
        <v>97.58895</v>
      </c>
      <c r="H277" s="9" t="s">
        <v>20</v>
      </c>
      <c r="I277" s="9" t="s">
        <v>20</v>
      </c>
      <c r="J277" s="9" t="s">
        <v>20</v>
      </c>
      <c r="K277" s="9">
        <v>12.0</v>
      </c>
      <c r="L277" s="9">
        <v>89.71713</v>
      </c>
      <c r="M277" s="9">
        <v>97.79053</v>
      </c>
    </row>
    <row r="278" ht="15.75" customHeight="1">
      <c r="A278" s="9">
        <v>2003.0</v>
      </c>
      <c r="B278" s="9" t="s">
        <v>68</v>
      </c>
      <c r="C278" s="9" t="s">
        <v>27</v>
      </c>
      <c r="D278" s="9" t="s">
        <v>28</v>
      </c>
      <c r="E278" s="9">
        <v>99.07552</v>
      </c>
      <c r="F278" s="9">
        <v>98.93366</v>
      </c>
      <c r="G278" s="9">
        <v>98.79444</v>
      </c>
      <c r="H278" s="9" t="s">
        <v>20</v>
      </c>
      <c r="I278" s="9" t="s">
        <v>20</v>
      </c>
      <c r="J278" s="9" t="s">
        <v>20</v>
      </c>
      <c r="K278" s="9">
        <v>11.0</v>
      </c>
      <c r="L278" s="9">
        <v>92.64365</v>
      </c>
      <c r="M278" s="9">
        <v>94.10595</v>
      </c>
    </row>
    <row r="279" ht="15.75" customHeight="1">
      <c r="A279" s="9">
        <v>2003.0</v>
      </c>
      <c r="B279" s="9" t="s">
        <v>68</v>
      </c>
      <c r="C279" s="9" t="s">
        <v>29</v>
      </c>
      <c r="D279" s="9" t="s">
        <v>30</v>
      </c>
      <c r="E279" s="9" t="s">
        <v>20</v>
      </c>
      <c r="F279" s="9" t="s">
        <v>20</v>
      </c>
      <c r="G279" s="9" t="s">
        <v>20</v>
      </c>
      <c r="H279" s="9" t="s">
        <v>20</v>
      </c>
      <c r="I279" s="9" t="s">
        <v>20</v>
      </c>
      <c r="J279" s="9" t="s">
        <v>20</v>
      </c>
      <c r="K279" s="9">
        <v>10.0</v>
      </c>
      <c r="L279" s="9" t="s">
        <v>20</v>
      </c>
      <c r="M279" s="9" t="s">
        <v>20</v>
      </c>
    </row>
    <row r="280" ht="15.75" customHeight="1">
      <c r="A280" s="9">
        <v>2003.0</v>
      </c>
      <c r="B280" s="9" t="s">
        <v>68</v>
      </c>
      <c r="C280" s="9" t="s">
        <v>31</v>
      </c>
      <c r="D280" s="9" t="s">
        <v>32</v>
      </c>
      <c r="E280" s="9" t="s">
        <v>20</v>
      </c>
      <c r="F280" s="9">
        <v>109.36661</v>
      </c>
      <c r="G280" s="9" t="s">
        <v>20</v>
      </c>
      <c r="H280" s="9" t="s">
        <v>20</v>
      </c>
      <c r="I280" s="9" t="s">
        <v>20</v>
      </c>
      <c r="J280" s="9" t="s">
        <v>20</v>
      </c>
      <c r="K280" s="9">
        <v>8.0</v>
      </c>
      <c r="L280" s="9" t="s">
        <v>20</v>
      </c>
      <c r="M280" s="9">
        <v>95.21936</v>
      </c>
    </row>
    <row r="281" ht="15.75" customHeight="1">
      <c r="A281" s="9">
        <v>2003.0</v>
      </c>
      <c r="B281" s="9" t="s">
        <v>68</v>
      </c>
      <c r="C281" s="9" t="s">
        <v>33</v>
      </c>
      <c r="D281" s="9" t="s">
        <v>34</v>
      </c>
      <c r="E281" s="9">
        <v>98.35381</v>
      </c>
      <c r="F281" s="9">
        <v>98.16794</v>
      </c>
      <c r="G281" s="9">
        <v>97.98714</v>
      </c>
      <c r="H281" s="9" t="s">
        <v>20</v>
      </c>
      <c r="I281" s="9" t="s">
        <v>20</v>
      </c>
      <c r="J281" s="9" t="s">
        <v>20</v>
      </c>
      <c r="K281" s="9">
        <v>10.0</v>
      </c>
      <c r="L281" s="9">
        <v>96.31289</v>
      </c>
      <c r="M281" s="9">
        <v>96.70928</v>
      </c>
    </row>
    <row r="282" ht="15.75" customHeight="1">
      <c r="A282" s="9">
        <v>2004.0</v>
      </c>
      <c r="B282" s="9" t="s">
        <v>69</v>
      </c>
      <c r="C282" s="9" t="s">
        <v>18</v>
      </c>
      <c r="D282" s="9" t="s">
        <v>19</v>
      </c>
      <c r="E282" s="9" t="s">
        <v>20</v>
      </c>
      <c r="F282" s="9" t="s">
        <v>20</v>
      </c>
      <c r="G282" s="9" t="s">
        <v>20</v>
      </c>
      <c r="H282" s="9" t="s">
        <v>20</v>
      </c>
      <c r="I282" s="9" t="s">
        <v>20</v>
      </c>
      <c r="J282" s="9" t="s">
        <v>20</v>
      </c>
      <c r="K282" s="9">
        <v>12.0</v>
      </c>
      <c r="L282" s="9" t="s">
        <v>20</v>
      </c>
      <c r="M282" s="9" t="s">
        <v>20</v>
      </c>
    </row>
    <row r="283" ht="15.75" customHeight="1">
      <c r="A283" s="9">
        <v>2004.0</v>
      </c>
      <c r="B283" s="9" t="s">
        <v>69</v>
      </c>
      <c r="C283" s="9" t="s">
        <v>21</v>
      </c>
      <c r="D283" s="9" t="s">
        <v>22</v>
      </c>
      <c r="E283" s="9">
        <v>94.45744</v>
      </c>
      <c r="F283" s="9">
        <v>94.08341</v>
      </c>
      <c r="G283" s="9">
        <v>93.72504</v>
      </c>
      <c r="H283" s="9" t="s">
        <v>20</v>
      </c>
      <c r="I283" s="9" t="s">
        <v>20</v>
      </c>
      <c r="J283" s="9" t="s">
        <v>20</v>
      </c>
      <c r="K283" s="9">
        <v>11.0</v>
      </c>
      <c r="L283" s="9">
        <v>86.60286</v>
      </c>
      <c r="M283" s="9">
        <v>96.80526</v>
      </c>
    </row>
    <row r="284" ht="15.75" customHeight="1">
      <c r="A284" s="9">
        <v>2004.0</v>
      </c>
      <c r="B284" s="9" t="s">
        <v>69</v>
      </c>
      <c r="C284" s="9" t="s">
        <v>23</v>
      </c>
      <c r="D284" s="9" t="s">
        <v>24</v>
      </c>
      <c r="E284" s="9">
        <v>92.33321</v>
      </c>
      <c r="F284" s="9">
        <v>89.7403</v>
      </c>
      <c r="G284" s="9">
        <v>87.25452</v>
      </c>
      <c r="H284" s="9" t="s">
        <v>20</v>
      </c>
      <c r="I284" s="9" t="s">
        <v>20</v>
      </c>
      <c r="J284" s="9" t="s">
        <v>20</v>
      </c>
      <c r="K284" s="9">
        <v>14.0</v>
      </c>
      <c r="L284" s="9">
        <v>91.42974</v>
      </c>
      <c r="M284" s="9">
        <v>99.79924</v>
      </c>
    </row>
    <row r="285" ht="15.75" customHeight="1">
      <c r="A285" s="9">
        <v>2004.0</v>
      </c>
      <c r="B285" s="9" t="s">
        <v>69</v>
      </c>
      <c r="C285" s="9" t="s">
        <v>25</v>
      </c>
      <c r="D285" s="9" t="s">
        <v>26</v>
      </c>
      <c r="E285" s="9">
        <v>96.9688</v>
      </c>
      <c r="F285" s="9">
        <v>97.17108</v>
      </c>
      <c r="G285" s="9">
        <v>97.36558</v>
      </c>
      <c r="H285" s="9">
        <v>82.06262</v>
      </c>
      <c r="I285" s="9">
        <v>87.66985</v>
      </c>
      <c r="J285" s="9">
        <v>93.4607</v>
      </c>
      <c r="K285" s="9">
        <v>12.0</v>
      </c>
      <c r="L285" s="9">
        <v>90.27917</v>
      </c>
      <c r="M285" s="9">
        <v>98.36119</v>
      </c>
    </row>
    <row r="286" ht="15.75" customHeight="1">
      <c r="A286" s="9">
        <v>2004.0</v>
      </c>
      <c r="B286" s="9" t="s">
        <v>69</v>
      </c>
      <c r="C286" s="9" t="s">
        <v>27</v>
      </c>
      <c r="D286" s="9" t="s">
        <v>28</v>
      </c>
      <c r="E286" s="9">
        <v>100.95468</v>
      </c>
      <c r="F286" s="9">
        <v>100.29503</v>
      </c>
      <c r="G286" s="9">
        <v>99.65096</v>
      </c>
      <c r="H286" s="9">
        <v>89.63102</v>
      </c>
      <c r="I286" s="9">
        <v>90.95374</v>
      </c>
      <c r="J286" s="9">
        <v>92.44961</v>
      </c>
      <c r="K286" s="9">
        <v>11.0</v>
      </c>
      <c r="L286" s="9">
        <v>93.83748</v>
      </c>
      <c r="M286" s="9">
        <v>94.28875</v>
      </c>
    </row>
    <row r="287" ht="15.75" customHeight="1">
      <c r="A287" s="9">
        <v>2004.0</v>
      </c>
      <c r="B287" s="9" t="s">
        <v>69</v>
      </c>
      <c r="C287" s="9" t="s">
        <v>29</v>
      </c>
      <c r="D287" s="9" t="s">
        <v>30</v>
      </c>
      <c r="E287" s="9">
        <v>102.33311</v>
      </c>
      <c r="F287" s="9">
        <v>100.10397</v>
      </c>
      <c r="G287" s="9">
        <v>97.96599</v>
      </c>
      <c r="H287" s="9">
        <v>92.71463</v>
      </c>
      <c r="I287" s="9">
        <v>92.80378</v>
      </c>
      <c r="J287" s="9">
        <v>92.90412</v>
      </c>
      <c r="K287" s="9">
        <v>10.0</v>
      </c>
      <c r="L287" s="9">
        <v>80.87263</v>
      </c>
      <c r="M287" s="9">
        <v>99.61797</v>
      </c>
    </row>
    <row r="288" ht="15.75" customHeight="1">
      <c r="A288" s="9">
        <v>2004.0</v>
      </c>
      <c r="B288" s="9" t="s">
        <v>69</v>
      </c>
      <c r="C288" s="9" t="s">
        <v>31</v>
      </c>
      <c r="D288" s="9" t="s">
        <v>32</v>
      </c>
      <c r="E288" s="9" t="s">
        <v>20</v>
      </c>
      <c r="F288" s="9">
        <v>100.68465</v>
      </c>
      <c r="G288" s="9" t="s">
        <v>20</v>
      </c>
      <c r="H288" s="9">
        <v>88.80613</v>
      </c>
      <c r="I288" s="9">
        <v>88.61624</v>
      </c>
      <c r="J288" s="9">
        <v>88.40946</v>
      </c>
      <c r="K288" s="9">
        <v>8.0</v>
      </c>
      <c r="L288" s="9" t="s">
        <v>20</v>
      </c>
      <c r="M288" s="9" t="s">
        <v>20</v>
      </c>
    </row>
    <row r="289" ht="15.75" customHeight="1">
      <c r="A289" s="9">
        <v>2004.0</v>
      </c>
      <c r="B289" s="9" t="s">
        <v>69</v>
      </c>
      <c r="C289" s="9" t="s">
        <v>33</v>
      </c>
      <c r="D289" s="9" t="s">
        <v>34</v>
      </c>
      <c r="E289" s="9">
        <v>96.72996</v>
      </c>
      <c r="F289" s="9">
        <v>96.57995</v>
      </c>
      <c r="G289" s="9">
        <v>96.43425</v>
      </c>
      <c r="H289" s="9" t="s">
        <v>20</v>
      </c>
      <c r="I289" s="9" t="s">
        <v>20</v>
      </c>
      <c r="J289" s="9" t="s">
        <v>20</v>
      </c>
      <c r="K289" s="9">
        <v>10.0</v>
      </c>
      <c r="L289" s="9">
        <v>89.68296</v>
      </c>
      <c r="M289" s="9">
        <v>95.86633</v>
      </c>
    </row>
    <row r="290" ht="15.75" customHeight="1">
      <c r="A290" s="9">
        <v>2005.0</v>
      </c>
      <c r="B290" s="9" t="s">
        <v>70</v>
      </c>
      <c r="C290" s="9" t="s">
        <v>18</v>
      </c>
      <c r="D290" s="9" t="s">
        <v>19</v>
      </c>
      <c r="E290" s="9" t="s">
        <v>20</v>
      </c>
      <c r="F290" s="9" t="s">
        <v>20</v>
      </c>
      <c r="G290" s="9" t="s">
        <v>20</v>
      </c>
      <c r="H290" s="9" t="s">
        <v>20</v>
      </c>
      <c r="I290" s="9" t="s">
        <v>20</v>
      </c>
      <c r="J290" s="9" t="s">
        <v>20</v>
      </c>
      <c r="K290" s="9">
        <v>12.0</v>
      </c>
      <c r="L290" s="9" t="s">
        <v>20</v>
      </c>
      <c r="M290" s="9" t="s">
        <v>20</v>
      </c>
    </row>
    <row r="291" ht="15.75" customHeight="1">
      <c r="A291" s="9">
        <v>2005.0</v>
      </c>
      <c r="B291" s="9" t="s">
        <v>70</v>
      </c>
      <c r="C291" s="9" t="s">
        <v>21</v>
      </c>
      <c r="D291" s="9" t="s">
        <v>22</v>
      </c>
      <c r="E291" s="9">
        <v>93.75507</v>
      </c>
      <c r="F291" s="9">
        <v>93.50606</v>
      </c>
      <c r="G291" s="9">
        <v>93.26756</v>
      </c>
      <c r="H291" s="9" t="s">
        <v>20</v>
      </c>
      <c r="I291" s="9" t="s">
        <v>20</v>
      </c>
      <c r="J291" s="9" t="s">
        <v>20</v>
      </c>
      <c r="K291" s="9">
        <v>11.0</v>
      </c>
      <c r="L291" s="9">
        <v>93.76646</v>
      </c>
      <c r="M291" s="9">
        <v>98.15391</v>
      </c>
    </row>
    <row r="292" ht="15.75" customHeight="1">
      <c r="A292" s="9">
        <v>2005.0</v>
      </c>
      <c r="B292" s="9" t="s">
        <v>70</v>
      </c>
      <c r="C292" s="9" t="s">
        <v>23</v>
      </c>
      <c r="D292" s="9" t="s">
        <v>24</v>
      </c>
      <c r="E292" s="9">
        <v>94.45179</v>
      </c>
      <c r="F292" s="9">
        <v>91.47278</v>
      </c>
      <c r="G292" s="9">
        <v>88.61787</v>
      </c>
      <c r="H292" s="9" t="s">
        <v>20</v>
      </c>
      <c r="I292" s="9" t="s">
        <v>20</v>
      </c>
      <c r="J292" s="9" t="s">
        <v>20</v>
      </c>
      <c r="K292" s="9">
        <v>14.0</v>
      </c>
      <c r="L292" s="9">
        <v>92.02608</v>
      </c>
      <c r="M292" s="9">
        <v>99.58137</v>
      </c>
    </row>
    <row r="293" ht="15.75" customHeight="1">
      <c r="A293" s="9">
        <v>2005.0</v>
      </c>
      <c r="B293" s="9" t="s">
        <v>70</v>
      </c>
      <c r="C293" s="9" t="s">
        <v>25</v>
      </c>
      <c r="D293" s="9" t="s">
        <v>26</v>
      </c>
      <c r="E293" s="9">
        <v>97.40734</v>
      </c>
      <c r="F293" s="9">
        <v>97.35833</v>
      </c>
      <c r="G293" s="9">
        <v>97.31122</v>
      </c>
      <c r="H293" s="9">
        <v>82.45437</v>
      </c>
      <c r="I293" s="9">
        <v>87.90867</v>
      </c>
      <c r="J293" s="9">
        <v>93.71831</v>
      </c>
      <c r="K293" s="9">
        <v>12.0</v>
      </c>
      <c r="L293" s="9">
        <v>89.47172</v>
      </c>
      <c r="M293" s="9">
        <v>98.05131</v>
      </c>
    </row>
    <row r="294" ht="15.75" customHeight="1">
      <c r="A294" s="9">
        <v>2005.0</v>
      </c>
      <c r="B294" s="9" t="s">
        <v>70</v>
      </c>
      <c r="C294" s="9" t="s">
        <v>27</v>
      </c>
      <c r="D294" s="9" t="s">
        <v>28</v>
      </c>
      <c r="E294" s="9">
        <v>101.5484</v>
      </c>
      <c r="F294" s="9">
        <v>100.57364</v>
      </c>
      <c r="G294" s="9">
        <v>99.62754</v>
      </c>
      <c r="H294" s="9">
        <v>90.21041</v>
      </c>
      <c r="I294" s="9">
        <v>91.63027</v>
      </c>
      <c r="J294" s="9">
        <v>93.19041</v>
      </c>
      <c r="K294" s="9">
        <v>11.0</v>
      </c>
      <c r="L294" s="9">
        <v>94.35303</v>
      </c>
      <c r="M294" s="9">
        <v>94.33534</v>
      </c>
    </row>
    <row r="295" ht="15.75" customHeight="1">
      <c r="A295" s="9">
        <v>2005.0</v>
      </c>
      <c r="B295" s="9" t="s">
        <v>70</v>
      </c>
      <c r="C295" s="9" t="s">
        <v>29</v>
      </c>
      <c r="D295" s="9" t="s">
        <v>30</v>
      </c>
      <c r="E295" s="9">
        <v>106.29671</v>
      </c>
      <c r="F295" s="9">
        <v>104.17311</v>
      </c>
      <c r="G295" s="9">
        <v>102.13764</v>
      </c>
      <c r="H295" s="9">
        <v>92.91125</v>
      </c>
      <c r="I295" s="9">
        <v>92.84866</v>
      </c>
      <c r="J295" s="9">
        <v>92.77795</v>
      </c>
      <c r="K295" s="9">
        <v>10.0</v>
      </c>
      <c r="L295" s="9">
        <v>80.83211</v>
      </c>
      <c r="M295" s="9">
        <v>99.54083</v>
      </c>
    </row>
    <row r="296" ht="15.75" customHeight="1">
      <c r="A296" s="9">
        <v>2005.0</v>
      </c>
      <c r="B296" s="9" t="s">
        <v>70</v>
      </c>
      <c r="C296" s="9" t="s">
        <v>31</v>
      </c>
      <c r="D296" s="9" t="s">
        <v>32</v>
      </c>
      <c r="E296" s="9" t="s">
        <v>20</v>
      </c>
      <c r="F296" s="9" t="s">
        <v>20</v>
      </c>
      <c r="G296" s="9" t="s">
        <v>20</v>
      </c>
      <c r="H296" s="9" t="s">
        <v>20</v>
      </c>
      <c r="I296" s="9" t="s">
        <v>20</v>
      </c>
      <c r="J296" s="9" t="s">
        <v>20</v>
      </c>
      <c r="K296" s="9">
        <v>8.0</v>
      </c>
      <c r="L296" s="9" t="s">
        <v>20</v>
      </c>
      <c r="M296" s="9" t="s">
        <v>20</v>
      </c>
    </row>
    <row r="297" ht="15.75" customHeight="1">
      <c r="A297" s="9">
        <v>2005.0</v>
      </c>
      <c r="B297" s="9" t="s">
        <v>70</v>
      </c>
      <c r="C297" s="9" t="s">
        <v>33</v>
      </c>
      <c r="D297" s="9" t="s">
        <v>34</v>
      </c>
      <c r="E297" s="9">
        <v>94.81124</v>
      </c>
      <c r="F297" s="9">
        <v>94.64183</v>
      </c>
      <c r="G297" s="9">
        <v>94.47753</v>
      </c>
      <c r="H297" s="9" t="s">
        <v>20</v>
      </c>
      <c r="I297" s="9" t="s">
        <v>20</v>
      </c>
      <c r="J297" s="9" t="s">
        <v>20</v>
      </c>
      <c r="K297" s="9">
        <v>10.0</v>
      </c>
      <c r="L297" s="9">
        <v>95.98793</v>
      </c>
      <c r="M297" s="9">
        <v>95.38558</v>
      </c>
    </row>
    <row r="298" ht="15.75" customHeight="1">
      <c r="A298" s="9">
        <v>2006.0</v>
      </c>
      <c r="B298" s="9" t="s">
        <v>71</v>
      </c>
      <c r="C298" s="9" t="s">
        <v>18</v>
      </c>
      <c r="D298" s="9" t="s">
        <v>19</v>
      </c>
      <c r="E298" s="9" t="s">
        <v>20</v>
      </c>
      <c r="F298" s="9" t="s">
        <v>20</v>
      </c>
      <c r="G298" s="9" t="s">
        <v>20</v>
      </c>
      <c r="H298" s="9" t="s">
        <v>20</v>
      </c>
      <c r="I298" s="9" t="s">
        <v>20</v>
      </c>
      <c r="J298" s="9" t="s">
        <v>20</v>
      </c>
      <c r="K298" s="9">
        <v>12.0</v>
      </c>
      <c r="L298" s="9" t="s">
        <v>20</v>
      </c>
      <c r="M298" s="9" t="s">
        <v>20</v>
      </c>
    </row>
    <row r="299" ht="15.75" customHeight="1">
      <c r="A299" s="9">
        <v>2006.0</v>
      </c>
      <c r="B299" s="9" t="s">
        <v>71</v>
      </c>
      <c r="C299" s="9" t="s">
        <v>21</v>
      </c>
      <c r="D299" s="9" t="s">
        <v>22</v>
      </c>
      <c r="E299" s="9">
        <v>91.29455</v>
      </c>
      <c r="F299" s="9">
        <v>90.26893</v>
      </c>
      <c r="G299" s="9">
        <v>89.28698</v>
      </c>
      <c r="H299" s="9" t="s">
        <v>20</v>
      </c>
      <c r="I299" s="9" t="s">
        <v>20</v>
      </c>
      <c r="J299" s="9" t="s">
        <v>20</v>
      </c>
      <c r="K299" s="9">
        <v>11.0</v>
      </c>
      <c r="L299" s="9">
        <v>87.62576</v>
      </c>
      <c r="M299" s="9">
        <v>96.71145</v>
      </c>
    </row>
    <row r="300" ht="15.75" customHeight="1">
      <c r="A300" s="9">
        <v>2006.0</v>
      </c>
      <c r="B300" s="9" t="s">
        <v>71</v>
      </c>
      <c r="C300" s="9" t="s">
        <v>23</v>
      </c>
      <c r="D300" s="9" t="s">
        <v>24</v>
      </c>
      <c r="E300" s="9">
        <v>98.27355</v>
      </c>
      <c r="F300" s="9">
        <v>95.29815</v>
      </c>
      <c r="G300" s="9">
        <v>92.44733</v>
      </c>
      <c r="H300" s="9" t="s">
        <v>20</v>
      </c>
      <c r="I300" s="9" t="s">
        <v>20</v>
      </c>
      <c r="J300" s="9" t="s">
        <v>20</v>
      </c>
      <c r="K300" s="9">
        <v>14.0</v>
      </c>
      <c r="L300" s="9">
        <v>97.73134</v>
      </c>
      <c r="M300" s="9">
        <v>99.24663</v>
      </c>
    </row>
    <row r="301" ht="15.75" customHeight="1">
      <c r="A301" s="9">
        <v>2006.0</v>
      </c>
      <c r="B301" s="9" t="s">
        <v>71</v>
      </c>
      <c r="C301" s="9" t="s">
        <v>25</v>
      </c>
      <c r="D301" s="9" t="s">
        <v>26</v>
      </c>
      <c r="E301" s="9">
        <v>100.09596</v>
      </c>
      <c r="F301" s="9">
        <v>99.45909</v>
      </c>
      <c r="G301" s="9">
        <v>98.85325</v>
      </c>
      <c r="H301" s="9">
        <v>83.45487</v>
      </c>
      <c r="I301" s="9">
        <v>88.69934</v>
      </c>
      <c r="J301" s="9">
        <v>94.22582</v>
      </c>
      <c r="K301" s="9">
        <v>12.0</v>
      </c>
      <c r="L301" s="9">
        <v>93.17694</v>
      </c>
      <c r="M301" s="9">
        <v>97.96078</v>
      </c>
    </row>
    <row r="302" ht="15.75" customHeight="1">
      <c r="A302" s="9">
        <v>2006.0</v>
      </c>
      <c r="B302" s="9" t="s">
        <v>71</v>
      </c>
      <c r="C302" s="9" t="s">
        <v>27</v>
      </c>
      <c r="D302" s="9" t="s">
        <v>28</v>
      </c>
      <c r="E302" s="9">
        <v>101.621</v>
      </c>
      <c r="F302" s="9">
        <v>100.8882</v>
      </c>
      <c r="G302" s="9">
        <v>100.17871</v>
      </c>
      <c r="H302" s="9">
        <v>89.83451</v>
      </c>
      <c r="I302" s="9">
        <v>91.73452</v>
      </c>
      <c r="J302" s="9">
        <v>93.9012</v>
      </c>
      <c r="K302" s="9">
        <v>11.0</v>
      </c>
      <c r="L302" s="9">
        <v>94.62081</v>
      </c>
      <c r="M302" s="9">
        <v>94.69763</v>
      </c>
    </row>
    <row r="303" ht="15.75" customHeight="1">
      <c r="A303" s="9">
        <v>2006.0</v>
      </c>
      <c r="B303" s="9" t="s">
        <v>71</v>
      </c>
      <c r="C303" s="9" t="s">
        <v>29</v>
      </c>
      <c r="D303" s="9" t="s">
        <v>30</v>
      </c>
      <c r="E303" s="9">
        <v>112.69968</v>
      </c>
      <c r="F303" s="9">
        <v>110.58097</v>
      </c>
      <c r="G303" s="9">
        <v>108.54956</v>
      </c>
      <c r="H303" s="9">
        <v>92.2206</v>
      </c>
      <c r="I303" s="9">
        <v>92.29968</v>
      </c>
      <c r="J303" s="9">
        <v>92.3928</v>
      </c>
      <c r="K303" s="9">
        <v>10.0</v>
      </c>
      <c r="L303" s="9">
        <v>85.22291</v>
      </c>
      <c r="M303" s="9">
        <v>99.79537</v>
      </c>
    </row>
    <row r="304" ht="15.75" customHeight="1">
      <c r="A304" s="9">
        <v>2006.0</v>
      </c>
      <c r="B304" s="9" t="s">
        <v>71</v>
      </c>
      <c r="C304" s="9" t="s">
        <v>31</v>
      </c>
      <c r="D304" s="9" t="s">
        <v>32</v>
      </c>
      <c r="E304" s="9" t="s">
        <v>20</v>
      </c>
      <c r="F304" s="9" t="s">
        <v>20</v>
      </c>
      <c r="G304" s="9" t="s">
        <v>20</v>
      </c>
      <c r="H304" s="9">
        <v>89.85559</v>
      </c>
      <c r="I304" s="9">
        <v>89.61523</v>
      </c>
      <c r="J304" s="9">
        <v>89.35324</v>
      </c>
      <c r="K304" s="9">
        <v>8.0</v>
      </c>
      <c r="L304" s="9" t="s">
        <v>20</v>
      </c>
      <c r="M304" s="9" t="s">
        <v>20</v>
      </c>
    </row>
    <row r="305" ht="15.75" customHeight="1">
      <c r="A305" s="9">
        <v>2006.0</v>
      </c>
      <c r="B305" s="9" t="s">
        <v>71</v>
      </c>
      <c r="C305" s="9" t="s">
        <v>33</v>
      </c>
      <c r="D305" s="9" t="s">
        <v>34</v>
      </c>
      <c r="E305" s="9">
        <v>97.14913</v>
      </c>
      <c r="F305" s="9">
        <v>97.10248</v>
      </c>
      <c r="G305" s="9">
        <v>97.05729</v>
      </c>
      <c r="H305" s="9">
        <v>98.51077</v>
      </c>
      <c r="I305" s="9">
        <v>98.6108</v>
      </c>
      <c r="J305" s="9">
        <v>98.72719</v>
      </c>
      <c r="K305" s="9">
        <v>13.0</v>
      </c>
      <c r="L305" s="9">
        <v>96.30182</v>
      </c>
      <c r="M305" s="9">
        <v>94.96292</v>
      </c>
    </row>
    <row r="306" ht="15.75" customHeight="1">
      <c r="A306" s="9">
        <v>2007.0</v>
      </c>
      <c r="B306" s="9" t="s">
        <v>72</v>
      </c>
      <c r="C306" s="9" t="s">
        <v>18</v>
      </c>
      <c r="D306" s="9" t="s">
        <v>19</v>
      </c>
      <c r="E306" s="9" t="s">
        <v>20</v>
      </c>
      <c r="F306" s="9" t="s">
        <v>20</v>
      </c>
      <c r="G306" s="9" t="s">
        <v>20</v>
      </c>
      <c r="H306" s="9" t="s">
        <v>20</v>
      </c>
      <c r="I306" s="9" t="s">
        <v>20</v>
      </c>
      <c r="J306" s="9" t="s">
        <v>20</v>
      </c>
      <c r="K306" s="9">
        <v>12.0</v>
      </c>
      <c r="L306" s="9" t="s">
        <v>20</v>
      </c>
      <c r="M306" s="9" t="s">
        <v>20</v>
      </c>
    </row>
    <row r="307" ht="15.75" customHeight="1">
      <c r="A307" s="9">
        <v>2007.0</v>
      </c>
      <c r="B307" s="9" t="s">
        <v>72</v>
      </c>
      <c r="C307" s="9" t="s">
        <v>21</v>
      </c>
      <c r="D307" s="9" t="s">
        <v>22</v>
      </c>
      <c r="E307" s="9">
        <v>93.64821</v>
      </c>
      <c r="F307" s="9">
        <v>92.70089</v>
      </c>
      <c r="G307" s="9">
        <v>91.79417</v>
      </c>
      <c r="H307" s="9" t="s">
        <v>20</v>
      </c>
      <c r="I307" s="9" t="s">
        <v>20</v>
      </c>
      <c r="J307" s="9" t="s">
        <v>20</v>
      </c>
      <c r="K307" s="9">
        <v>11.0</v>
      </c>
      <c r="L307" s="9">
        <v>95.74179</v>
      </c>
      <c r="M307" s="9">
        <v>96.93127</v>
      </c>
    </row>
    <row r="308" ht="15.75" customHeight="1">
      <c r="A308" s="9">
        <v>2007.0</v>
      </c>
      <c r="B308" s="9" t="s">
        <v>72</v>
      </c>
      <c r="C308" s="9" t="s">
        <v>23</v>
      </c>
      <c r="D308" s="9" t="s">
        <v>24</v>
      </c>
      <c r="E308" s="9">
        <v>99.46324</v>
      </c>
      <c r="F308" s="9">
        <v>97.2884</v>
      </c>
      <c r="G308" s="9">
        <v>95.204</v>
      </c>
      <c r="H308" s="9">
        <v>94.92964</v>
      </c>
      <c r="I308" s="9">
        <v>95.15464</v>
      </c>
      <c r="J308" s="9">
        <v>95.38173</v>
      </c>
      <c r="K308" s="9">
        <v>14.0</v>
      </c>
      <c r="L308" s="9">
        <v>84.33504</v>
      </c>
      <c r="M308" s="9">
        <v>95.96714</v>
      </c>
    </row>
    <row r="309" ht="15.75" customHeight="1">
      <c r="A309" s="9">
        <v>2007.0</v>
      </c>
      <c r="B309" s="9" t="s">
        <v>72</v>
      </c>
      <c r="C309" s="9" t="s">
        <v>25</v>
      </c>
      <c r="D309" s="9" t="s">
        <v>26</v>
      </c>
      <c r="E309" s="9">
        <v>103.39216</v>
      </c>
      <c r="F309" s="9">
        <v>102.44877</v>
      </c>
      <c r="G309" s="9">
        <v>101.55411</v>
      </c>
      <c r="H309" s="9">
        <v>84.64688</v>
      </c>
      <c r="I309" s="9">
        <v>89.59081</v>
      </c>
      <c r="J309" s="9">
        <v>94.85703</v>
      </c>
      <c r="K309" s="9">
        <v>12.0</v>
      </c>
      <c r="L309" s="9">
        <v>86.1862</v>
      </c>
      <c r="M309" s="9">
        <v>96.39112</v>
      </c>
    </row>
    <row r="310" ht="15.75" customHeight="1">
      <c r="A310" s="9">
        <v>2007.0</v>
      </c>
      <c r="B310" s="9" t="s">
        <v>72</v>
      </c>
      <c r="C310" s="9" t="s">
        <v>27</v>
      </c>
      <c r="D310" s="9" t="s">
        <v>28</v>
      </c>
      <c r="E310" s="9">
        <v>102.54152</v>
      </c>
      <c r="F310" s="9">
        <v>101.96069</v>
      </c>
      <c r="G310" s="9">
        <v>101.39647</v>
      </c>
      <c r="H310" s="9">
        <v>91.35555</v>
      </c>
      <c r="I310" s="9">
        <v>92.79517</v>
      </c>
      <c r="J310" s="9">
        <v>94.44151</v>
      </c>
      <c r="K310" s="9">
        <v>11.0</v>
      </c>
      <c r="L310" s="9">
        <v>93.93512</v>
      </c>
      <c r="M310" s="9">
        <v>94.24679</v>
      </c>
    </row>
    <row r="311" ht="15.75" customHeight="1">
      <c r="A311" s="9">
        <v>2007.0</v>
      </c>
      <c r="B311" s="9" t="s">
        <v>72</v>
      </c>
      <c r="C311" s="9" t="s">
        <v>29</v>
      </c>
      <c r="D311" s="9" t="s">
        <v>30</v>
      </c>
      <c r="E311" s="9">
        <v>115.14825</v>
      </c>
      <c r="F311" s="9">
        <v>112.73173</v>
      </c>
      <c r="G311" s="9">
        <v>110.41396</v>
      </c>
      <c r="H311" s="9">
        <v>92.84562</v>
      </c>
      <c r="I311" s="9">
        <v>92.65179</v>
      </c>
      <c r="J311" s="9">
        <v>92.4297</v>
      </c>
      <c r="K311" s="9">
        <v>10.0</v>
      </c>
      <c r="L311" s="9">
        <v>84.72122</v>
      </c>
      <c r="M311" s="9">
        <v>99.58443</v>
      </c>
    </row>
    <row r="312" ht="15.75" customHeight="1">
      <c r="A312" s="9">
        <v>2007.0</v>
      </c>
      <c r="B312" s="9" t="s">
        <v>72</v>
      </c>
      <c r="C312" s="9" t="s">
        <v>31</v>
      </c>
      <c r="D312" s="9" t="s">
        <v>32</v>
      </c>
      <c r="E312" s="9" t="s">
        <v>20</v>
      </c>
      <c r="F312" s="9" t="s">
        <v>20</v>
      </c>
      <c r="G312" s="9" t="s">
        <v>20</v>
      </c>
      <c r="H312" s="9">
        <v>90.22801</v>
      </c>
      <c r="I312" s="9">
        <v>90.00937</v>
      </c>
      <c r="J312" s="9">
        <v>89.77214</v>
      </c>
      <c r="K312" s="9">
        <v>8.0</v>
      </c>
      <c r="L312" s="9" t="s">
        <v>20</v>
      </c>
      <c r="M312" s="9" t="s">
        <v>20</v>
      </c>
    </row>
    <row r="313" ht="15.75" customHeight="1">
      <c r="A313" s="9">
        <v>2007.0</v>
      </c>
      <c r="B313" s="9" t="s">
        <v>72</v>
      </c>
      <c r="C313" s="9" t="s">
        <v>33</v>
      </c>
      <c r="D313" s="9" t="s">
        <v>34</v>
      </c>
      <c r="E313" s="9">
        <v>99.95811</v>
      </c>
      <c r="F313" s="9">
        <v>99.86782</v>
      </c>
      <c r="G313" s="9">
        <v>99.78045</v>
      </c>
      <c r="H313" s="9" t="s">
        <v>20</v>
      </c>
      <c r="I313" s="9" t="s">
        <v>20</v>
      </c>
      <c r="J313" s="9" t="s">
        <v>20</v>
      </c>
      <c r="K313" s="9">
        <v>13.0</v>
      </c>
      <c r="L313" s="9">
        <v>98.16814</v>
      </c>
      <c r="M313" s="9">
        <v>95.16004</v>
      </c>
    </row>
    <row r="314" ht="15.75" customHeight="1">
      <c r="A314" s="9">
        <v>2008.0</v>
      </c>
      <c r="B314" s="9" t="s">
        <v>73</v>
      </c>
      <c r="C314" s="9" t="s">
        <v>18</v>
      </c>
      <c r="D314" s="9" t="s">
        <v>19</v>
      </c>
      <c r="E314" s="9" t="s">
        <v>20</v>
      </c>
      <c r="F314" s="9" t="s">
        <v>20</v>
      </c>
      <c r="G314" s="9" t="s">
        <v>20</v>
      </c>
      <c r="H314" s="9">
        <v>98.69557</v>
      </c>
      <c r="I314" s="9">
        <v>98.64901</v>
      </c>
      <c r="J314" s="9">
        <v>98.60164</v>
      </c>
      <c r="K314" s="9">
        <v>12.0</v>
      </c>
      <c r="L314" s="9" t="s">
        <v>20</v>
      </c>
      <c r="M314" s="9" t="s">
        <v>20</v>
      </c>
    </row>
    <row r="315" ht="15.75" customHeight="1">
      <c r="A315" s="9">
        <v>2008.0</v>
      </c>
      <c r="B315" s="9" t="s">
        <v>73</v>
      </c>
      <c r="C315" s="9" t="s">
        <v>21</v>
      </c>
      <c r="D315" s="9" t="s">
        <v>22</v>
      </c>
      <c r="E315" s="9">
        <v>96.2172</v>
      </c>
      <c r="F315" s="9">
        <v>94.4894</v>
      </c>
      <c r="G315" s="9">
        <v>92.83622</v>
      </c>
      <c r="H315" s="9" t="s">
        <v>20</v>
      </c>
      <c r="I315" s="9" t="s">
        <v>20</v>
      </c>
      <c r="J315" s="9" t="s">
        <v>20</v>
      </c>
      <c r="K315" s="9">
        <v>11.0</v>
      </c>
      <c r="L315" s="9">
        <v>95.66199</v>
      </c>
      <c r="M315" s="9">
        <v>94.56556</v>
      </c>
    </row>
    <row r="316" ht="15.75" customHeight="1">
      <c r="A316" s="9">
        <v>2008.0</v>
      </c>
      <c r="B316" s="9" t="s">
        <v>73</v>
      </c>
      <c r="C316" s="9" t="s">
        <v>23</v>
      </c>
      <c r="D316" s="9" t="s">
        <v>24</v>
      </c>
      <c r="E316" s="9">
        <v>96.23497</v>
      </c>
      <c r="F316" s="9">
        <v>95.04342</v>
      </c>
      <c r="G316" s="9">
        <v>93.90151</v>
      </c>
      <c r="H316" s="9" t="s">
        <v>20</v>
      </c>
      <c r="I316" s="9" t="s">
        <v>20</v>
      </c>
      <c r="J316" s="9" t="s">
        <v>20</v>
      </c>
      <c r="K316" s="9">
        <v>14.0</v>
      </c>
      <c r="L316" s="9">
        <v>94.06964</v>
      </c>
      <c r="M316" s="9">
        <v>97.81162</v>
      </c>
    </row>
    <row r="317" ht="15.75" customHeight="1">
      <c r="A317" s="9">
        <v>2008.0</v>
      </c>
      <c r="B317" s="9" t="s">
        <v>73</v>
      </c>
      <c r="C317" s="9" t="s">
        <v>25</v>
      </c>
      <c r="D317" s="9" t="s">
        <v>26</v>
      </c>
      <c r="E317" s="9">
        <v>102.77959</v>
      </c>
      <c r="F317" s="9">
        <v>101.93165</v>
      </c>
      <c r="G317" s="9">
        <v>101.12278</v>
      </c>
      <c r="H317" s="9" t="s">
        <v>20</v>
      </c>
      <c r="I317" s="9" t="s">
        <v>20</v>
      </c>
      <c r="J317" s="9" t="s">
        <v>20</v>
      </c>
      <c r="K317" s="9">
        <v>12.0</v>
      </c>
      <c r="L317" s="9">
        <v>91.03858</v>
      </c>
      <c r="M317" s="9">
        <v>97.62561</v>
      </c>
    </row>
    <row r="318" ht="15.75" customHeight="1">
      <c r="A318" s="9">
        <v>2008.0</v>
      </c>
      <c r="B318" s="9" t="s">
        <v>73</v>
      </c>
      <c r="C318" s="9" t="s">
        <v>27</v>
      </c>
      <c r="D318" s="9" t="s">
        <v>28</v>
      </c>
      <c r="E318" s="9">
        <v>101.7078</v>
      </c>
      <c r="F318" s="9">
        <v>101.29036</v>
      </c>
      <c r="G318" s="9">
        <v>100.88431</v>
      </c>
      <c r="H318" s="9">
        <v>91.45361</v>
      </c>
      <c r="I318" s="9">
        <v>92.9256</v>
      </c>
      <c r="J318" s="9">
        <v>94.59216</v>
      </c>
      <c r="K318" s="9">
        <v>11.0</v>
      </c>
      <c r="L318" s="9">
        <v>95.95852</v>
      </c>
      <c r="M318" s="9">
        <v>94.86564</v>
      </c>
    </row>
    <row r="319" ht="15.75" customHeight="1">
      <c r="A319" s="9">
        <v>2008.0</v>
      </c>
      <c r="B319" s="9" t="s">
        <v>73</v>
      </c>
      <c r="C319" s="9" t="s">
        <v>29</v>
      </c>
      <c r="D319" s="9" t="s">
        <v>30</v>
      </c>
      <c r="E319" s="9">
        <v>114.82813</v>
      </c>
      <c r="F319" s="9">
        <v>113.02171</v>
      </c>
      <c r="G319" s="9">
        <v>111.2887</v>
      </c>
      <c r="H319" s="9">
        <v>93.43537</v>
      </c>
      <c r="I319" s="9">
        <v>93.37818</v>
      </c>
      <c r="J319" s="9">
        <v>93.31688</v>
      </c>
      <c r="K319" s="9">
        <v>10.0</v>
      </c>
      <c r="L319" s="9" t="s">
        <v>20</v>
      </c>
      <c r="M319" s="9">
        <v>99.65519</v>
      </c>
    </row>
    <row r="320" ht="15.75" customHeight="1">
      <c r="A320" s="9">
        <v>2008.0</v>
      </c>
      <c r="B320" s="9" t="s">
        <v>73</v>
      </c>
      <c r="C320" s="9" t="s">
        <v>31</v>
      </c>
      <c r="D320" s="9" t="s">
        <v>32</v>
      </c>
      <c r="E320" s="9" t="s">
        <v>20</v>
      </c>
      <c r="F320" s="9" t="s">
        <v>20</v>
      </c>
      <c r="G320" s="9" t="s">
        <v>20</v>
      </c>
      <c r="H320" s="9">
        <v>90.21955</v>
      </c>
      <c r="I320" s="9">
        <v>90.03662</v>
      </c>
      <c r="J320" s="9">
        <v>89.83787</v>
      </c>
      <c r="K320" s="9">
        <v>8.0</v>
      </c>
      <c r="L320" s="9" t="s">
        <v>20</v>
      </c>
      <c r="M320" s="9" t="s">
        <v>20</v>
      </c>
    </row>
    <row r="321" ht="15.75" customHeight="1">
      <c r="A321" s="9">
        <v>2008.0</v>
      </c>
      <c r="B321" s="9" t="s">
        <v>73</v>
      </c>
      <c r="C321" s="9" t="s">
        <v>33</v>
      </c>
      <c r="D321" s="9" t="s">
        <v>34</v>
      </c>
      <c r="E321" s="9">
        <v>103.09781</v>
      </c>
      <c r="F321" s="9">
        <v>103.14217</v>
      </c>
      <c r="G321" s="9">
        <v>103.18504</v>
      </c>
      <c r="H321" s="9" t="s">
        <v>20</v>
      </c>
      <c r="I321" s="9" t="s">
        <v>20</v>
      </c>
      <c r="J321" s="9" t="s">
        <v>20</v>
      </c>
      <c r="K321" s="9">
        <v>13.0</v>
      </c>
      <c r="L321" s="9">
        <v>95.34542</v>
      </c>
      <c r="M321" s="9">
        <v>95.31151</v>
      </c>
    </row>
    <row r="322" ht="15.75" customHeight="1">
      <c r="A322" s="9">
        <v>2009.0</v>
      </c>
      <c r="B322" s="9" t="s">
        <v>74</v>
      </c>
      <c r="C322" s="9" t="s">
        <v>18</v>
      </c>
      <c r="D322" s="9" t="s">
        <v>19</v>
      </c>
      <c r="E322" s="9" t="s">
        <v>20</v>
      </c>
      <c r="F322" s="9" t="s">
        <v>20</v>
      </c>
      <c r="G322" s="9" t="s">
        <v>20</v>
      </c>
      <c r="H322" s="9">
        <v>98.49128</v>
      </c>
      <c r="I322" s="9">
        <v>98.55368</v>
      </c>
      <c r="J322" s="9">
        <v>98.6072</v>
      </c>
      <c r="K322" s="9">
        <v>12.0</v>
      </c>
      <c r="L322" s="9" t="s">
        <v>20</v>
      </c>
      <c r="M322" s="9" t="s">
        <v>20</v>
      </c>
    </row>
    <row r="323" ht="15.75" customHeight="1">
      <c r="A323" s="9">
        <v>2009.0</v>
      </c>
      <c r="B323" s="9" t="s">
        <v>74</v>
      </c>
      <c r="C323" s="9" t="s">
        <v>21</v>
      </c>
      <c r="D323" s="9" t="s">
        <v>22</v>
      </c>
      <c r="E323" s="9">
        <v>98.30652</v>
      </c>
      <c r="F323" s="9">
        <v>97.94899</v>
      </c>
      <c r="G323" s="9">
        <v>97.60701</v>
      </c>
      <c r="H323" s="9" t="s">
        <v>20</v>
      </c>
      <c r="I323" s="9" t="s">
        <v>20</v>
      </c>
      <c r="J323" s="9" t="s">
        <v>20</v>
      </c>
      <c r="K323" s="9">
        <v>11.0</v>
      </c>
      <c r="L323" s="9">
        <v>91.17663</v>
      </c>
      <c r="M323" s="9">
        <v>92.02745</v>
      </c>
    </row>
    <row r="324" ht="15.75" customHeight="1">
      <c r="A324" s="9">
        <v>2009.0</v>
      </c>
      <c r="B324" s="9" t="s">
        <v>74</v>
      </c>
      <c r="C324" s="9" t="s">
        <v>23</v>
      </c>
      <c r="D324" s="9" t="s">
        <v>24</v>
      </c>
      <c r="E324" s="9">
        <v>96.38665</v>
      </c>
      <c r="F324" s="9">
        <v>95.08797</v>
      </c>
      <c r="G324" s="9">
        <v>93.84406</v>
      </c>
      <c r="H324" s="9">
        <v>95.3504</v>
      </c>
      <c r="I324" s="9">
        <v>95.51199</v>
      </c>
      <c r="J324" s="9">
        <v>95.67537</v>
      </c>
      <c r="K324" s="9">
        <v>14.0</v>
      </c>
      <c r="L324" s="9">
        <v>93.81088</v>
      </c>
      <c r="M324" s="9">
        <v>97.80642</v>
      </c>
    </row>
    <row r="325" ht="15.75" customHeight="1">
      <c r="A325" s="9">
        <v>2009.0</v>
      </c>
      <c r="B325" s="9" t="s">
        <v>74</v>
      </c>
      <c r="C325" s="9" t="s">
        <v>25</v>
      </c>
      <c r="D325" s="9" t="s">
        <v>26</v>
      </c>
      <c r="E325" s="9">
        <v>99.76108</v>
      </c>
      <c r="F325" s="9">
        <v>99.36102</v>
      </c>
      <c r="G325" s="9">
        <v>98.97569</v>
      </c>
      <c r="H325" s="9" t="s">
        <v>20</v>
      </c>
      <c r="I325" s="9" t="s">
        <v>20</v>
      </c>
      <c r="J325" s="9" t="s">
        <v>20</v>
      </c>
      <c r="K325" s="9">
        <v>12.0</v>
      </c>
      <c r="L325" s="9">
        <v>93.15511</v>
      </c>
      <c r="M325" s="9">
        <v>96.65637</v>
      </c>
    </row>
    <row r="326" ht="15.75" customHeight="1">
      <c r="A326" s="9">
        <v>2009.0</v>
      </c>
      <c r="B326" s="9" t="s">
        <v>74</v>
      </c>
      <c r="C326" s="9" t="s">
        <v>27</v>
      </c>
      <c r="D326" s="9" t="s">
        <v>28</v>
      </c>
      <c r="E326" s="9">
        <v>99.93876</v>
      </c>
      <c r="F326" s="9">
        <v>99.82452</v>
      </c>
      <c r="G326" s="9">
        <v>99.71332</v>
      </c>
      <c r="H326" s="9">
        <v>92.11625</v>
      </c>
      <c r="I326" s="9">
        <v>93.44188</v>
      </c>
      <c r="J326" s="9">
        <v>94.91657</v>
      </c>
      <c r="K326" s="9">
        <v>11.0</v>
      </c>
      <c r="L326" s="9">
        <v>95.96971</v>
      </c>
      <c r="M326" s="9">
        <v>95.30712</v>
      </c>
    </row>
    <row r="327" ht="15.75" customHeight="1">
      <c r="A327" s="9">
        <v>2009.0</v>
      </c>
      <c r="B327" s="9" t="s">
        <v>74</v>
      </c>
      <c r="C327" s="9" t="s">
        <v>29</v>
      </c>
      <c r="D327" s="9" t="s">
        <v>30</v>
      </c>
      <c r="E327" s="9">
        <v>119.96297</v>
      </c>
      <c r="F327" s="9">
        <v>117.86193</v>
      </c>
      <c r="G327" s="9">
        <v>115.84661</v>
      </c>
      <c r="H327" s="9">
        <v>93.41513</v>
      </c>
      <c r="I327" s="9">
        <v>93.24469</v>
      </c>
      <c r="J327" s="9">
        <v>93.06254</v>
      </c>
      <c r="K327" s="9">
        <v>10.0</v>
      </c>
      <c r="L327" s="9">
        <v>84.53239</v>
      </c>
      <c r="M327" s="9">
        <v>98.26013</v>
      </c>
    </row>
    <row r="328" ht="15.75" customHeight="1">
      <c r="A328" s="9">
        <v>2009.0</v>
      </c>
      <c r="B328" s="9" t="s">
        <v>74</v>
      </c>
      <c r="C328" s="9" t="s">
        <v>31</v>
      </c>
      <c r="D328" s="9" t="s">
        <v>32</v>
      </c>
      <c r="E328" s="9" t="s">
        <v>20</v>
      </c>
      <c r="F328" s="9" t="s">
        <v>20</v>
      </c>
      <c r="G328" s="9" t="s">
        <v>20</v>
      </c>
      <c r="H328" s="9">
        <v>90.41122</v>
      </c>
      <c r="I328" s="9">
        <v>90.29821</v>
      </c>
      <c r="J328" s="9">
        <v>90.17484</v>
      </c>
      <c r="K328" s="9">
        <v>8.0</v>
      </c>
      <c r="L328" s="9" t="s">
        <v>20</v>
      </c>
      <c r="M328" s="9" t="s">
        <v>20</v>
      </c>
    </row>
    <row r="329" ht="15.75" customHeight="1">
      <c r="A329" s="9">
        <v>2009.0</v>
      </c>
      <c r="B329" s="9" t="s">
        <v>74</v>
      </c>
      <c r="C329" s="9" t="s">
        <v>33</v>
      </c>
      <c r="D329" s="9" t="s">
        <v>34</v>
      </c>
      <c r="E329" s="9">
        <v>103.1103</v>
      </c>
      <c r="F329" s="9">
        <v>103.30387</v>
      </c>
      <c r="G329" s="9">
        <v>103.49085</v>
      </c>
      <c r="H329" s="9">
        <v>99.00176</v>
      </c>
      <c r="I329" s="9">
        <v>98.98342</v>
      </c>
      <c r="J329" s="9">
        <v>98.96272</v>
      </c>
      <c r="K329" s="9">
        <v>13.0</v>
      </c>
      <c r="L329" s="9">
        <v>96.56891</v>
      </c>
      <c r="M329" s="9">
        <v>95.87691</v>
      </c>
    </row>
    <row r="330" ht="15.75" customHeight="1">
      <c r="A330" s="9">
        <v>2010.0</v>
      </c>
      <c r="B330" s="9" t="s">
        <v>75</v>
      </c>
      <c r="C330" s="9" t="s">
        <v>18</v>
      </c>
      <c r="D330" s="9" t="s">
        <v>19</v>
      </c>
      <c r="E330" s="9" t="s">
        <v>20</v>
      </c>
      <c r="F330" s="9" t="s">
        <v>20</v>
      </c>
      <c r="G330" s="9" t="s">
        <v>20</v>
      </c>
      <c r="H330" s="9" t="s">
        <v>20</v>
      </c>
      <c r="I330" s="9" t="s">
        <v>20</v>
      </c>
      <c r="J330" s="9" t="s">
        <v>20</v>
      </c>
      <c r="K330" s="9">
        <v>12.0</v>
      </c>
      <c r="L330" s="9">
        <v>98.1455</v>
      </c>
      <c r="M330" s="9">
        <v>96.528</v>
      </c>
    </row>
    <row r="331" ht="15.75" customHeight="1">
      <c r="A331" s="9">
        <v>2010.0</v>
      </c>
      <c r="B331" s="9" t="s">
        <v>75</v>
      </c>
      <c r="C331" s="9" t="s">
        <v>21</v>
      </c>
      <c r="D331" s="9" t="s">
        <v>22</v>
      </c>
      <c r="E331" s="9">
        <v>99.89013</v>
      </c>
      <c r="F331" s="9">
        <v>99.32607</v>
      </c>
      <c r="G331" s="9">
        <v>98.78665</v>
      </c>
      <c r="H331" s="9" t="s">
        <v>20</v>
      </c>
      <c r="I331" s="9" t="s">
        <v>20</v>
      </c>
      <c r="J331" s="9" t="s">
        <v>20</v>
      </c>
      <c r="K331" s="9">
        <v>11.0</v>
      </c>
      <c r="L331" s="9">
        <v>92.88155</v>
      </c>
      <c r="M331" s="9">
        <v>92.9103</v>
      </c>
    </row>
    <row r="332" ht="15.75" customHeight="1">
      <c r="A332" s="9">
        <v>2010.0</v>
      </c>
      <c r="B332" s="9" t="s">
        <v>75</v>
      </c>
      <c r="C332" s="9" t="s">
        <v>23</v>
      </c>
      <c r="D332" s="9" t="s">
        <v>24</v>
      </c>
      <c r="E332" s="9">
        <v>95.0222</v>
      </c>
      <c r="F332" s="9">
        <v>93.87697</v>
      </c>
      <c r="G332" s="9">
        <v>92.78084</v>
      </c>
      <c r="H332" s="9" t="s">
        <v>20</v>
      </c>
      <c r="I332" s="9" t="s">
        <v>20</v>
      </c>
      <c r="J332" s="9" t="s">
        <v>20</v>
      </c>
      <c r="K332" s="9">
        <v>14.0</v>
      </c>
      <c r="L332" s="9">
        <v>95.99905</v>
      </c>
      <c r="M332" s="9">
        <v>99.51086</v>
      </c>
    </row>
    <row r="333" ht="15.75" customHeight="1">
      <c r="A333" s="9">
        <v>2010.0</v>
      </c>
      <c r="B333" s="9" t="s">
        <v>75</v>
      </c>
      <c r="C333" s="9" t="s">
        <v>25</v>
      </c>
      <c r="D333" s="9" t="s">
        <v>26</v>
      </c>
      <c r="E333" s="9">
        <v>101.5084</v>
      </c>
      <c r="F333" s="9">
        <v>101.1632</v>
      </c>
      <c r="G333" s="9">
        <v>100.8293</v>
      </c>
      <c r="H333" s="9" t="s">
        <v>20</v>
      </c>
      <c r="I333" s="9" t="s">
        <v>20</v>
      </c>
      <c r="J333" s="9" t="s">
        <v>20</v>
      </c>
      <c r="K333" s="9">
        <v>12.0</v>
      </c>
      <c r="L333" s="9">
        <v>85.06344</v>
      </c>
      <c r="M333" s="9">
        <v>94.37639</v>
      </c>
    </row>
    <row r="334" ht="15.75" customHeight="1">
      <c r="A334" s="9">
        <v>2010.0</v>
      </c>
      <c r="B334" s="9" t="s">
        <v>75</v>
      </c>
      <c r="C334" s="9" t="s">
        <v>27</v>
      </c>
      <c r="D334" s="9" t="s">
        <v>28</v>
      </c>
      <c r="E334" s="9">
        <v>100.4644</v>
      </c>
      <c r="F334" s="9">
        <v>100.2394</v>
      </c>
      <c r="G334" s="9">
        <v>100.0203</v>
      </c>
      <c r="H334" s="9">
        <v>91.85342</v>
      </c>
      <c r="I334" s="9">
        <v>93.06894</v>
      </c>
      <c r="J334" s="9">
        <v>94.38394</v>
      </c>
      <c r="K334" s="9">
        <v>11.0</v>
      </c>
      <c r="L334" s="9">
        <v>96.46774</v>
      </c>
      <c r="M334" s="9">
        <v>96.35422</v>
      </c>
    </row>
    <row r="335" ht="15.75" customHeight="1">
      <c r="A335" s="9">
        <v>2010.0</v>
      </c>
      <c r="B335" s="9" t="s">
        <v>75</v>
      </c>
      <c r="C335" s="9" t="s">
        <v>29</v>
      </c>
      <c r="D335" s="9" t="s">
        <v>30</v>
      </c>
      <c r="E335" s="9">
        <v>118.4399</v>
      </c>
      <c r="F335" s="9">
        <v>116.956</v>
      </c>
      <c r="G335" s="9">
        <v>115.5335</v>
      </c>
      <c r="H335" s="9">
        <v>93.48679</v>
      </c>
      <c r="I335" s="9">
        <v>93.37233</v>
      </c>
      <c r="J335" s="9">
        <v>93.25019</v>
      </c>
      <c r="K335" s="9">
        <v>10.0</v>
      </c>
      <c r="L335" s="9">
        <v>87.36096</v>
      </c>
      <c r="M335" s="9">
        <v>98.59564</v>
      </c>
    </row>
    <row r="336" ht="15.75" customHeight="1">
      <c r="A336" s="9">
        <v>2010.0</v>
      </c>
      <c r="B336" s="9" t="s">
        <v>75</v>
      </c>
      <c r="C336" s="9" t="s">
        <v>31</v>
      </c>
      <c r="D336" s="9" t="s">
        <v>32</v>
      </c>
      <c r="E336" s="9" t="s">
        <v>20</v>
      </c>
      <c r="F336" s="9" t="s">
        <v>20</v>
      </c>
      <c r="G336" s="9" t="s">
        <v>20</v>
      </c>
      <c r="H336" s="9">
        <v>90.6817</v>
      </c>
      <c r="I336" s="9">
        <v>90.37918</v>
      </c>
      <c r="J336" s="9">
        <v>90.05618</v>
      </c>
      <c r="K336" s="9">
        <v>8.0</v>
      </c>
      <c r="L336" s="9" t="s">
        <v>20</v>
      </c>
      <c r="M336" s="9" t="s">
        <v>20</v>
      </c>
    </row>
    <row r="337" ht="15.75" customHeight="1">
      <c r="A337" s="9">
        <v>2010.0</v>
      </c>
      <c r="B337" s="9" t="s">
        <v>75</v>
      </c>
      <c r="C337" s="9" t="s">
        <v>33</v>
      </c>
      <c r="D337" s="9" t="s">
        <v>34</v>
      </c>
      <c r="E337" s="9">
        <v>103.1453</v>
      </c>
      <c r="F337" s="9">
        <v>103.5674</v>
      </c>
      <c r="G337" s="9">
        <v>103.9749</v>
      </c>
      <c r="H337" s="9">
        <v>98.92807</v>
      </c>
      <c r="I337" s="9">
        <v>98.95497</v>
      </c>
      <c r="J337" s="9">
        <v>98.98532</v>
      </c>
      <c r="K337" s="9">
        <v>13.0</v>
      </c>
      <c r="L337" s="9">
        <v>94.89816</v>
      </c>
      <c r="M337" s="9">
        <v>96.17801</v>
      </c>
    </row>
    <row r="338" ht="15.75" customHeight="1">
      <c r="A338" s="9">
        <v>2011.0</v>
      </c>
      <c r="B338" s="9" t="s">
        <v>76</v>
      </c>
      <c r="C338" s="9" t="s">
        <v>18</v>
      </c>
      <c r="D338" s="9" t="s">
        <v>19</v>
      </c>
      <c r="E338" s="9">
        <v>95.82259</v>
      </c>
      <c r="F338" s="9">
        <v>95.71445</v>
      </c>
      <c r="G338" s="9">
        <v>95.61014</v>
      </c>
      <c r="H338" s="9">
        <v>96.53071</v>
      </c>
      <c r="I338" s="9">
        <v>96.70301</v>
      </c>
      <c r="J338" s="9">
        <v>96.89878</v>
      </c>
      <c r="K338" s="9">
        <v>12.0</v>
      </c>
      <c r="L338" s="9">
        <v>98.7274</v>
      </c>
      <c r="M338" s="9">
        <v>97.394</v>
      </c>
    </row>
    <row r="339" ht="15.75" customHeight="1">
      <c r="A339" s="9">
        <v>2011.0</v>
      </c>
      <c r="B339" s="9" t="s">
        <v>76</v>
      </c>
      <c r="C339" s="9" t="s">
        <v>21</v>
      </c>
      <c r="D339" s="9" t="s">
        <v>22</v>
      </c>
      <c r="E339" s="9">
        <v>105.7038</v>
      </c>
      <c r="F339" s="9">
        <v>104.3605</v>
      </c>
      <c r="G339" s="9">
        <v>103.0761</v>
      </c>
      <c r="H339" s="9">
        <v>97.50041</v>
      </c>
      <c r="I339" s="9">
        <v>97.40658</v>
      </c>
      <c r="J339" s="9">
        <v>97.30633</v>
      </c>
      <c r="K339" s="9">
        <v>13.0</v>
      </c>
      <c r="L339" s="9">
        <v>91.02858</v>
      </c>
      <c r="M339" s="9">
        <v>94.02844</v>
      </c>
    </row>
    <row r="340" ht="15.75" customHeight="1">
      <c r="A340" s="9">
        <v>2011.0</v>
      </c>
      <c r="B340" s="9" t="s">
        <v>76</v>
      </c>
      <c r="C340" s="9" t="s">
        <v>23</v>
      </c>
      <c r="D340" s="9" t="s">
        <v>24</v>
      </c>
      <c r="E340" s="9">
        <v>96.58501</v>
      </c>
      <c r="F340" s="9">
        <v>95.17514</v>
      </c>
      <c r="G340" s="9">
        <v>93.82646</v>
      </c>
      <c r="H340" s="9">
        <v>95.02888</v>
      </c>
      <c r="I340" s="9">
        <v>94.77022</v>
      </c>
      <c r="J340" s="9">
        <v>94.50232</v>
      </c>
      <c r="K340" s="9">
        <v>14.0</v>
      </c>
      <c r="L340" s="9">
        <v>96.04122</v>
      </c>
      <c r="M340" s="9">
        <v>98.76286</v>
      </c>
    </row>
    <row r="341" ht="15.75" customHeight="1">
      <c r="A341" s="9">
        <v>2011.0</v>
      </c>
      <c r="B341" s="9" t="s">
        <v>76</v>
      </c>
      <c r="C341" s="9" t="s">
        <v>25</v>
      </c>
      <c r="D341" s="9" t="s">
        <v>26</v>
      </c>
      <c r="E341" s="9">
        <v>99.73837</v>
      </c>
      <c r="F341" s="9">
        <v>99.37334</v>
      </c>
      <c r="G341" s="9">
        <v>99.02222</v>
      </c>
      <c r="H341" s="9" t="s">
        <v>20</v>
      </c>
      <c r="I341" s="9" t="s">
        <v>20</v>
      </c>
      <c r="J341" s="9" t="s">
        <v>20</v>
      </c>
      <c r="K341" s="9">
        <v>12.0</v>
      </c>
      <c r="L341" s="9">
        <v>78.83867</v>
      </c>
      <c r="M341" s="9">
        <v>90.85626</v>
      </c>
    </row>
    <row r="342" ht="15.75" customHeight="1">
      <c r="A342" s="9">
        <v>2011.0</v>
      </c>
      <c r="B342" s="9" t="s">
        <v>76</v>
      </c>
      <c r="C342" s="9" t="s">
        <v>27</v>
      </c>
      <c r="D342" s="9" t="s">
        <v>28</v>
      </c>
      <c r="E342" s="9">
        <v>100.2406</v>
      </c>
      <c r="F342" s="9">
        <v>100.1975</v>
      </c>
      <c r="G342" s="9">
        <v>100.1556</v>
      </c>
      <c r="H342" s="9">
        <v>92.33828</v>
      </c>
      <c r="I342" s="9">
        <v>93.51998</v>
      </c>
      <c r="J342" s="9">
        <v>94.78277</v>
      </c>
      <c r="K342" s="9">
        <v>11.0</v>
      </c>
      <c r="L342" s="9">
        <v>96.74033</v>
      </c>
      <c r="M342" s="9">
        <v>96.85811</v>
      </c>
    </row>
    <row r="343" ht="15.75" customHeight="1">
      <c r="A343" s="9">
        <v>2011.0</v>
      </c>
      <c r="B343" s="9" t="s">
        <v>76</v>
      </c>
      <c r="C343" s="9" t="s">
        <v>29</v>
      </c>
      <c r="D343" s="9" t="s">
        <v>30</v>
      </c>
      <c r="E343" s="9">
        <v>115.2384</v>
      </c>
      <c r="F343" s="9">
        <v>115.31</v>
      </c>
      <c r="G343" s="9">
        <v>115.3787</v>
      </c>
      <c r="H343" s="9">
        <v>93.66713</v>
      </c>
      <c r="I343" s="9">
        <v>93.58053</v>
      </c>
      <c r="J343" s="9">
        <v>93.48826</v>
      </c>
      <c r="K343" s="9">
        <v>10.0</v>
      </c>
      <c r="L343" s="9">
        <v>84.71189</v>
      </c>
      <c r="M343" s="9">
        <v>99.40911</v>
      </c>
    </row>
    <row r="344" ht="15.75" customHeight="1">
      <c r="A344" s="9">
        <v>2011.0</v>
      </c>
      <c r="B344" s="9" t="s">
        <v>76</v>
      </c>
      <c r="C344" s="9" t="s">
        <v>31</v>
      </c>
      <c r="D344" s="9" t="s">
        <v>32</v>
      </c>
      <c r="E344" s="9" t="s">
        <v>20</v>
      </c>
      <c r="F344" s="9" t="s">
        <v>20</v>
      </c>
      <c r="G344" s="9" t="s">
        <v>20</v>
      </c>
      <c r="H344" s="9">
        <v>91.63315</v>
      </c>
      <c r="I344" s="9">
        <v>91.41124</v>
      </c>
      <c r="J344" s="9">
        <v>91.16898</v>
      </c>
      <c r="K344" s="9">
        <v>8.0</v>
      </c>
      <c r="L344" s="9" t="s">
        <v>20</v>
      </c>
      <c r="M344" s="9" t="s">
        <v>20</v>
      </c>
    </row>
    <row r="345" ht="15.75" customHeight="1">
      <c r="A345" s="9">
        <v>2011.0</v>
      </c>
      <c r="B345" s="9" t="s">
        <v>76</v>
      </c>
      <c r="C345" s="9" t="s">
        <v>33</v>
      </c>
      <c r="D345" s="9" t="s">
        <v>34</v>
      </c>
      <c r="E345" s="9">
        <v>103.6579</v>
      </c>
      <c r="F345" s="9">
        <v>103.8877</v>
      </c>
      <c r="G345" s="9">
        <v>104.1096</v>
      </c>
      <c r="H345" s="9">
        <v>98.99984</v>
      </c>
      <c r="I345" s="9">
        <v>99.10833</v>
      </c>
      <c r="J345" s="9">
        <v>99.22831</v>
      </c>
      <c r="K345" s="9">
        <v>13.0</v>
      </c>
      <c r="L345" s="9">
        <v>97.36656</v>
      </c>
      <c r="M345" s="9">
        <v>96.62407</v>
      </c>
    </row>
    <row r="346" ht="15.75" customHeight="1">
      <c r="A346" s="9">
        <v>2012.0</v>
      </c>
      <c r="B346" s="9" t="s">
        <v>77</v>
      </c>
      <c r="C346" s="9" t="s">
        <v>18</v>
      </c>
      <c r="D346" s="9" t="s">
        <v>19</v>
      </c>
      <c r="E346" s="9">
        <v>98.91621</v>
      </c>
      <c r="F346" s="9">
        <v>98.82017</v>
      </c>
      <c r="G346" s="9">
        <v>98.7275</v>
      </c>
      <c r="H346" s="9" t="s">
        <v>20</v>
      </c>
      <c r="I346" s="9" t="s">
        <v>20</v>
      </c>
      <c r="J346" s="9" t="s">
        <v>20</v>
      </c>
      <c r="K346" s="9">
        <v>12.0</v>
      </c>
      <c r="L346" s="9" t="s">
        <v>20</v>
      </c>
      <c r="M346" s="9">
        <v>97.35059</v>
      </c>
    </row>
    <row r="347" ht="15.75" customHeight="1">
      <c r="A347" s="9">
        <v>2012.0</v>
      </c>
      <c r="B347" s="9" t="s">
        <v>77</v>
      </c>
      <c r="C347" s="9" t="s">
        <v>21</v>
      </c>
      <c r="D347" s="9" t="s">
        <v>22</v>
      </c>
      <c r="E347" s="9">
        <v>103.4795</v>
      </c>
      <c r="F347" s="9">
        <v>102.4104</v>
      </c>
      <c r="G347" s="9">
        <v>101.3885</v>
      </c>
      <c r="H347" s="9" t="s">
        <v>20</v>
      </c>
      <c r="I347" s="9" t="s">
        <v>20</v>
      </c>
      <c r="J347" s="9" t="s">
        <v>20</v>
      </c>
      <c r="K347" s="9">
        <v>13.0</v>
      </c>
      <c r="L347" s="9">
        <v>89.88104</v>
      </c>
      <c r="M347" s="9">
        <v>84.37573</v>
      </c>
    </row>
    <row r="348" ht="15.75" customHeight="1">
      <c r="A348" s="9">
        <v>2012.0</v>
      </c>
      <c r="B348" s="9" t="s">
        <v>77</v>
      </c>
      <c r="C348" s="9" t="s">
        <v>23</v>
      </c>
      <c r="D348" s="9" t="s">
        <v>24</v>
      </c>
      <c r="E348" s="9">
        <v>97.75418</v>
      </c>
      <c r="F348" s="9">
        <v>96.32139</v>
      </c>
      <c r="G348" s="9">
        <v>94.95017</v>
      </c>
      <c r="H348" s="9" t="s">
        <v>20</v>
      </c>
      <c r="I348" s="9" t="s">
        <v>20</v>
      </c>
      <c r="J348" s="9" t="s">
        <v>20</v>
      </c>
      <c r="K348" s="9">
        <v>14.0</v>
      </c>
      <c r="L348" s="9">
        <v>96.41682</v>
      </c>
      <c r="M348" s="9">
        <v>99.47765</v>
      </c>
    </row>
    <row r="349" ht="15.75" customHeight="1">
      <c r="A349" s="9">
        <v>2012.0</v>
      </c>
      <c r="B349" s="9" t="s">
        <v>77</v>
      </c>
      <c r="C349" s="9" t="s">
        <v>25</v>
      </c>
      <c r="D349" s="9" t="s">
        <v>26</v>
      </c>
      <c r="E349" s="9">
        <v>94.86151</v>
      </c>
      <c r="F349" s="9">
        <v>94.78259</v>
      </c>
      <c r="G349" s="9">
        <v>94.70698</v>
      </c>
      <c r="H349" s="9">
        <v>90.66883</v>
      </c>
      <c r="I349" s="9">
        <v>93.84173</v>
      </c>
      <c r="J349" s="9">
        <v>96.95013</v>
      </c>
      <c r="K349" s="9">
        <v>14.0</v>
      </c>
      <c r="L349" s="9" t="s">
        <v>20</v>
      </c>
      <c r="M349" s="9">
        <v>99.14629</v>
      </c>
    </row>
    <row r="350" ht="15.75" customHeight="1">
      <c r="A350" s="9">
        <v>2012.0</v>
      </c>
      <c r="B350" s="9" t="s">
        <v>77</v>
      </c>
      <c r="C350" s="9" t="s">
        <v>27</v>
      </c>
      <c r="D350" s="9" t="s">
        <v>28</v>
      </c>
      <c r="E350" s="9">
        <v>106.6098</v>
      </c>
      <c r="F350" s="9">
        <v>106.011</v>
      </c>
      <c r="G350" s="9">
        <v>105.4296</v>
      </c>
      <c r="H350" s="9">
        <v>93.17924</v>
      </c>
      <c r="I350" s="9">
        <v>94.2284</v>
      </c>
      <c r="J350" s="9">
        <v>95.39163</v>
      </c>
      <c r="K350" s="9">
        <v>14.0</v>
      </c>
      <c r="L350" s="9">
        <v>95.65823</v>
      </c>
      <c r="M350" s="9">
        <v>96.54607</v>
      </c>
    </row>
    <row r="351" ht="15.75" customHeight="1">
      <c r="A351" s="9">
        <v>2012.0</v>
      </c>
      <c r="B351" s="9" t="s">
        <v>77</v>
      </c>
      <c r="C351" s="9" t="s">
        <v>29</v>
      </c>
      <c r="D351" s="9" t="s">
        <v>30</v>
      </c>
      <c r="E351" s="9">
        <v>109.1178</v>
      </c>
      <c r="F351" s="9">
        <v>109.6682</v>
      </c>
      <c r="G351" s="9">
        <v>110.1955</v>
      </c>
      <c r="H351" s="9" t="s">
        <v>20</v>
      </c>
      <c r="I351" s="9" t="s">
        <v>20</v>
      </c>
      <c r="J351" s="9" t="s">
        <v>20</v>
      </c>
      <c r="K351" s="9">
        <v>10.0</v>
      </c>
      <c r="L351" s="9">
        <v>71.96651</v>
      </c>
      <c r="M351" s="9">
        <v>96.66362</v>
      </c>
    </row>
    <row r="352" ht="15.75" customHeight="1">
      <c r="A352" s="9">
        <v>2012.0</v>
      </c>
      <c r="B352" s="9" t="s">
        <v>77</v>
      </c>
      <c r="C352" s="9" t="s">
        <v>31</v>
      </c>
      <c r="D352" s="9" t="s">
        <v>32</v>
      </c>
      <c r="E352" s="9" t="s">
        <v>20</v>
      </c>
      <c r="F352" s="9" t="s">
        <v>20</v>
      </c>
      <c r="G352" s="9" t="s">
        <v>20</v>
      </c>
      <c r="H352" s="9">
        <v>91.6249</v>
      </c>
      <c r="I352" s="9">
        <v>91.33785</v>
      </c>
      <c r="J352" s="9">
        <v>91.02567</v>
      </c>
      <c r="K352" s="9">
        <v>8.0</v>
      </c>
      <c r="L352" s="9" t="s">
        <v>20</v>
      </c>
      <c r="M352" s="9" t="s">
        <v>20</v>
      </c>
    </row>
    <row r="353" ht="15.75" customHeight="1">
      <c r="A353" s="9">
        <v>2012.0</v>
      </c>
      <c r="B353" s="9" t="s">
        <v>77</v>
      </c>
      <c r="C353" s="9" t="s">
        <v>33</v>
      </c>
      <c r="D353" s="9" t="s">
        <v>34</v>
      </c>
      <c r="E353" s="9">
        <v>102.9941</v>
      </c>
      <c r="F353" s="9">
        <v>103.3522</v>
      </c>
      <c r="G353" s="9">
        <v>103.6979</v>
      </c>
      <c r="H353" s="9">
        <v>99.09995</v>
      </c>
      <c r="I353" s="9">
        <v>99.10523</v>
      </c>
      <c r="J353" s="9">
        <v>99.11113</v>
      </c>
      <c r="K353" s="9">
        <v>13.0</v>
      </c>
      <c r="L353" s="9">
        <v>95.97455</v>
      </c>
      <c r="M353" s="9">
        <v>96.84399</v>
      </c>
    </row>
    <row r="354" ht="15.75" customHeight="1">
      <c r="A354" s="9">
        <v>2013.0</v>
      </c>
      <c r="B354" s="9" t="s">
        <v>78</v>
      </c>
      <c r="C354" s="9" t="s">
        <v>18</v>
      </c>
      <c r="D354" s="9" t="s">
        <v>19</v>
      </c>
      <c r="E354" s="9">
        <v>98.27724</v>
      </c>
      <c r="F354" s="9">
        <v>98.69904</v>
      </c>
      <c r="G354" s="9">
        <v>99.10612</v>
      </c>
      <c r="H354" s="9">
        <v>96.16175</v>
      </c>
      <c r="I354" s="9">
        <v>96.26706</v>
      </c>
      <c r="J354" s="9">
        <v>96.38801</v>
      </c>
      <c r="K354" s="9">
        <v>12.0</v>
      </c>
      <c r="L354" s="9">
        <v>99.63693</v>
      </c>
      <c r="M354" s="9">
        <v>97.31431</v>
      </c>
    </row>
    <row r="355" ht="15.75" customHeight="1">
      <c r="A355" s="9">
        <v>2013.0</v>
      </c>
      <c r="B355" s="9" t="s">
        <v>78</v>
      </c>
      <c r="C355" s="9" t="s">
        <v>21</v>
      </c>
      <c r="D355" s="9" t="s">
        <v>22</v>
      </c>
      <c r="E355" s="9">
        <v>99.00431</v>
      </c>
      <c r="F355" s="9">
        <v>98.64965</v>
      </c>
      <c r="G355" s="9">
        <v>98.3107</v>
      </c>
      <c r="H355" s="9" t="s">
        <v>20</v>
      </c>
      <c r="I355" s="9" t="s">
        <v>20</v>
      </c>
      <c r="J355" s="9" t="s">
        <v>20</v>
      </c>
      <c r="K355" s="9">
        <v>13.0</v>
      </c>
      <c r="L355" s="9">
        <v>91.81236</v>
      </c>
      <c r="M355" s="9">
        <v>84.83775</v>
      </c>
    </row>
    <row r="356" ht="15.75" customHeight="1">
      <c r="A356" s="9">
        <v>2013.0</v>
      </c>
      <c r="B356" s="9" t="s">
        <v>78</v>
      </c>
      <c r="C356" s="9" t="s">
        <v>23</v>
      </c>
      <c r="D356" s="9" t="s">
        <v>24</v>
      </c>
      <c r="E356" s="9">
        <v>97.5266</v>
      </c>
      <c r="F356" s="9">
        <v>96.05864</v>
      </c>
      <c r="G356" s="9">
        <v>94.65446</v>
      </c>
      <c r="H356" s="9" t="s">
        <v>20</v>
      </c>
      <c r="I356" s="9" t="s">
        <v>20</v>
      </c>
      <c r="J356" s="9" t="s">
        <v>20</v>
      </c>
      <c r="K356" s="9">
        <v>14.0</v>
      </c>
      <c r="L356" s="9">
        <v>91.36229</v>
      </c>
      <c r="M356" s="9">
        <v>99.58563</v>
      </c>
    </row>
    <row r="357" ht="15.75" customHeight="1">
      <c r="A357" s="9">
        <v>2013.0</v>
      </c>
      <c r="B357" s="9" t="s">
        <v>78</v>
      </c>
      <c r="C357" s="9" t="s">
        <v>25</v>
      </c>
      <c r="D357" s="9" t="s">
        <v>26</v>
      </c>
      <c r="E357" s="9">
        <v>97.51477</v>
      </c>
      <c r="F357" s="9">
        <v>96.8406</v>
      </c>
      <c r="G357" s="9">
        <v>96.19756</v>
      </c>
      <c r="H357" s="9" t="s">
        <v>20</v>
      </c>
      <c r="I357" s="9" t="s">
        <v>20</v>
      </c>
      <c r="J357" s="9" t="s">
        <v>20</v>
      </c>
      <c r="K357" s="9">
        <v>14.0</v>
      </c>
      <c r="L357" s="9">
        <v>92.56405</v>
      </c>
      <c r="M357" s="9">
        <v>94.46829</v>
      </c>
    </row>
    <row r="358" ht="15.75" customHeight="1">
      <c r="A358" s="9">
        <v>2013.0</v>
      </c>
      <c r="B358" s="9" t="s">
        <v>78</v>
      </c>
      <c r="C358" s="9" t="s">
        <v>27</v>
      </c>
      <c r="D358" s="9" t="s">
        <v>28</v>
      </c>
      <c r="E358" s="9">
        <v>109.9266</v>
      </c>
      <c r="F358" s="9">
        <v>109.425</v>
      </c>
      <c r="G358" s="9">
        <v>108.9388</v>
      </c>
      <c r="H358" s="9">
        <v>92.90394</v>
      </c>
      <c r="I358" s="9">
        <v>93.96285</v>
      </c>
      <c r="J358" s="9">
        <v>95.11211</v>
      </c>
      <c r="K358" s="9">
        <v>14.0</v>
      </c>
      <c r="L358" s="9">
        <v>96.68953</v>
      </c>
      <c r="M358" s="9">
        <v>96.77148</v>
      </c>
    </row>
    <row r="359" ht="15.75" customHeight="1">
      <c r="A359" s="9">
        <v>2013.0</v>
      </c>
      <c r="B359" s="9" t="s">
        <v>78</v>
      </c>
      <c r="C359" s="9" t="s">
        <v>29</v>
      </c>
      <c r="D359" s="9" t="s">
        <v>30</v>
      </c>
      <c r="E359" s="9">
        <v>99.07472</v>
      </c>
      <c r="F359" s="9">
        <v>99.79444</v>
      </c>
      <c r="G359" s="9">
        <v>100.4838</v>
      </c>
      <c r="H359" s="9" t="s">
        <v>20</v>
      </c>
      <c r="I359" s="9" t="s">
        <v>20</v>
      </c>
      <c r="J359" s="9" t="s">
        <v>20</v>
      </c>
      <c r="K359" s="9">
        <v>10.0</v>
      </c>
      <c r="L359" s="9">
        <v>83.49704</v>
      </c>
      <c r="M359" s="9">
        <v>98.4025</v>
      </c>
    </row>
    <row r="360" ht="15.75" customHeight="1">
      <c r="A360" s="9">
        <v>2013.0</v>
      </c>
      <c r="B360" s="9" t="s">
        <v>78</v>
      </c>
      <c r="C360" s="9" t="s">
        <v>31</v>
      </c>
      <c r="D360" s="9" t="s">
        <v>32</v>
      </c>
      <c r="E360" s="9" t="s">
        <v>20</v>
      </c>
      <c r="F360" s="9" t="s">
        <v>20</v>
      </c>
      <c r="G360" s="9" t="s">
        <v>20</v>
      </c>
      <c r="H360" s="9">
        <v>91.76496</v>
      </c>
      <c r="I360" s="9">
        <v>91.48424</v>
      </c>
      <c r="J360" s="9">
        <v>91.17796</v>
      </c>
      <c r="K360" s="9">
        <v>14.0</v>
      </c>
      <c r="L360" s="9" t="s">
        <v>20</v>
      </c>
      <c r="M360" s="9" t="s">
        <v>20</v>
      </c>
    </row>
    <row r="361" ht="15.75" customHeight="1">
      <c r="A361" s="9">
        <v>2013.0</v>
      </c>
      <c r="B361" s="9" t="s">
        <v>78</v>
      </c>
      <c r="C361" s="9" t="s">
        <v>33</v>
      </c>
      <c r="D361" s="9" t="s">
        <v>34</v>
      </c>
      <c r="E361" s="9">
        <v>101.1752</v>
      </c>
      <c r="F361" s="9">
        <v>101.645</v>
      </c>
      <c r="G361" s="9">
        <v>102.0984</v>
      </c>
      <c r="H361" s="9">
        <v>99.09121</v>
      </c>
      <c r="I361" s="9">
        <v>99.12195</v>
      </c>
      <c r="J361" s="9">
        <v>99.15603</v>
      </c>
      <c r="K361" s="9">
        <v>13.0</v>
      </c>
      <c r="L361" s="9">
        <v>97.11264</v>
      </c>
      <c r="M361" s="9">
        <v>97.31649</v>
      </c>
    </row>
    <row r="362" ht="15.75" customHeight="1">
      <c r="A362" s="9">
        <v>2014.0</v>
      </c>
      <c r="B362" s="9" t="s">
        <v>79</v>
      </c>
      <c r="C362" s="9" t="s">
        <v>18</v>
      </c>
      <c r="D362" s="9" t="s">
        <v>19</v>
      </c>
      <c r="E362" s="9">
        <v>98.89923</v>
      </c>
      <c r="F362" s="9">
        <v>98.90056</v>
      </c>
      <c r="G362" s="9">
        <v>98.90184</v>
      </c>
      <c r="H362" s="9" t="s">
        <v>20</v>
      </c>
      <c r="I362" s="9" t="s">
        <v>20</v>
      </c>
      <c r="J362" s="9" t="s">
        <v>20</v>
      </c>
      <c r="K362" s="9">
        <v>12.0</v>
      </c>
      <c r="L362" s="9">
        <v>99.6205</v>
      </c>
      <c r="M362" s="9">
        <v>97.39676</v>
      </c>
    </row>
    <row r="363" ht="15.75" customHeight="1">
      <c r="A363" s="9">
        <v>2014.0</v>
      </c>
      <c r="B363" s="9" t="s">
        <v>79</v>
      </c>
      <c r="C363" s="9" t="s">
        <v>21</v>
      </c>
      <c r="D363" s="9" t="s">
        <v>22</v>
      </c>
      <c r="E363" s="9">
        <v>98.14424</v>
      </c>
      <c r="F363" s="9">
        <v>98.42607</v>
      </c>
      <c r="G363" s="9">
        <v>98.69536</v>
      </c>
      <c r="H363" s="9" t="s">
        <v>20</v>
      </c>
      <c r="I363" s="9" t="s">
        <v>20</v>
      </c>
      <c r="J363" s="9" t="s">
        <v>20</v>
      </c>
      <c r="K363" s="9">
        <v>13.0</v>
      </c>
      <c r="L363" s="9">
        <v>94.76844</v>
      </c>
      <c r="M363" s="9">
        <v>83.64136</v>
      </c>
    </row>
    <row r="364" ht="15.75" customHeight="1">
      <c r="A364" s="9">
        <v>2014.0</v>
      </c>
      <c r="B364" s="9" t="s">
        <v>79</v>
      </c>
      <c r="C364" s="9" t="s">
        <v>23</v>
      </c>
      <c r="D364" s="9" t="s">
        <v>24</v>
      </c>
      <c r="E364" s="9">
        <v>97.74922</v>
      </c>
      <c r="F364" s="9">
        <v>96.83641</v>
      </c>
      <c r="G364" s="9">
        <v>95.96425</v>
      </c>
      <c r="H364" s="9" t="s">
        <v>20</v>
      </c>
      <c r="I364" s="9" t="s">
        <v>20</v>
      </c>
      <c r="J364" s="9" t="s">
        <v>20</v>
      </c>
      <c r="K364" s="9">
        <v>14.0</v>
      </c>
      <c r="L364" s="9">
        <v>92.58962</v>
      </c>
      <c r="M364" s="9">
        <v>98.5652</v>
      </c>
    </row>
    <row r="365" ht="15.75" customHeight="1">
      <c r="A365" s="9">
        <v>2014.0</v>
      </c>
      <c r="B365" s="9" t="s">
        <v>79</v>
      </c>
      <c r="C365" s="9" t="s">
        <v>25</v>
      </c>
      <c r="D365" s="9" t="s">
        <v>26</v>
      </c>
      <c r="E365" s="9">
        <v>98.95203</v>
      </c>
      <c r="F365" s="9">
        <v>97.8636</v>
      </c>
      <c r="G365" s="9">
        <v>96.82984</v>
      </c>
      <c r="H365" s="9">
        <v>90.44918</v>
      </c>
      <c r="I365" s="9">
        <v>93.70795</v>
      </c>
      <c r="J365" s="9">
        <v>96.94898</v>
      </c>
      <c r="K365" s="9">
        <v>14.0</v>
      </c>
      <c r="L365" s="9" t="s">
        <v>20</v>
      </c>
      <c r="M365" s="9">
        <v>95.45288</v>
      </c>
    </row>
    <row r="366" ht="15.75" customHeight="1">
      <c r="A366" s="9">
        <v>2014.0</v>
      </c>
      <c r="B366" s="9" t="s">
        <v>79</v>
      </c>
      <c r="C366" s="9" t="s">
        <v>27</v>
      </c>
      <c r="D366" s="9" t="s">
        <v>28</v>
      </c>
      <c r="E366" s="9">
        <v>110.7743</v>
      </c>
      <c r="F366" s="9">
        <v>110.5088</v>
      </c>
      <c r="G366" s="9">
        <v>110.2519</v>
      </c>
      <c r="H366" s="9">
        <v>93.59134</v>
      </c>
      <c r="I366" s="9">
        <v>94.55588</v>
      </c>
      <c r="J366" s="9">
        <v>95.62047</v>
      </c>
      <c r="K366" s="9">
        <v>14.0</v>
      </c>
      <c r="L366" s="9">
        <v>96.85468</v>
      </c>
      <c r="M366" s="9">
        <v>97.06493</v>
      </c>
    </row>
    <row r="367" ht="15.75" customHeight="1">
      <c r="A367" s="9">
        <v>2014.0</v>
      </c>
      <c r="B367" s="9" t="s">
        <v>79</v>
      </c>
      <c r="C367" s="9" t="s">
        <v>29</v>
      </c>
      <c r="D367" s="9" t="s">
        <v>30</v>
      </c>
      <c r="E367" s="9">
        <v>98.60758</v>
      </c>
      <c r="F367" s="9">
        <v>99.2422</v>
      </c>
      <c r="G367" s="9">
        <v>99.84982</v>
      </c>
      <c r="H367" s="9">
        <v>94.48466</v>
      </c>
      <c r="I367" s="9">
        <v>94.18625</v>
      </c>
      <c r="J367" s="9">
        <v>93.8674</v>
      </c>
      <c r="K367" s="9">
        <v>10.0</v>
      </c>
      <c r="L367" s="9">
        <v>88.25821</v>
      </c>
      <c r="M367" s="9">
        <v>98.29638</v>
      </c>
    </row>
    <row r="368" ht="15.75" customHeight="1">
      <c r="A368" s="9">
        <v>2014.0</v>
      </c>
      <c r="B368" s="9" t="s">
        <v>79</v>
      </c>
      <c r="C368" s="9" t="s">
        <v>31</v>
      </c>
      <c r="D368" s="9" t="s">
        <v>32</v>
      </c>
      <c r="E368" s="9" t="s">
        <v>20</v>
      </c>
      <c r="F368" s="9" t="s">
        <v>20</v>
      </c>
      <c r="G368" s="9" t="s">
        <v>20</v>
      </c>
      <c r="H368" s="9">
        <v>92.06052</v>
      </c>
      <c r="I368" s="9">
        <v>91.72943</v>
      </c>
      <c r="J368" s="9">
        <v>91.36677</v>
      </c>
      <c r="K368" s="9">
        <v>14.0</v>
      </c>
      <c r="L368" s="9" t="s">
        <v>20</v>
      </c>
      <c r="M368" s="9" t="s">
        <v>20</v>
      </c>
    </row>
    <row r="369" ht="15.75" customHeight="1">
      <c r="A369" s="9">
        <v>2014.0</v>
      </c>
      <c r="B369" s="9" t="s">
        <v>79</v>
      </c>
      <c r="C369" s="9" t="s">
        <v>33</v>
      </c>
      <c r="D369" s="9" t="s">
        <v>34</v>
      </c>
      <c r="E369" s="9">
        <v>102.5904</v>
      </c>
      <c r="F369" s="9">
        <v>103.1064</v>
      </c>
      <c r="G369" s="9">
        <v>103.6045</v>
      </c>
      <c r="H369" s="9">
        <v>98.93282</v>
      </c>
      <c r="I369" s="9">
        <v>98.99389</v>
      </c>
      <c r="J369" s="9">
        <v>99.06125</v>
      </c>
      <c r="K369" s="9">
        <v>13.0</v>
      </c>
      <c r="L369" s="9">
        <v>96.37509</v>
      </c>
      <c r="M369" s="9">
        <v>97.40726</v>
      </c>
    </row>
    <row r="370" ht="15.75" customHeight="1">
      <c r="A370" s="9">
        <v>2015.0</v>
      </c>
      <c r="B370" s="9" t="s">
        <v>80</v>
      </c>
      <c r="C370" s="9" t="s">
        <v>18</v>
      </c>
      <c r="D370" s="9" t="s">
        <v>19</v>
      </c>
      <c r="E370" s="9">
        <v>96.83778</v>
      </c>
      <c r="F370" s="9">
        <v>96.97696</v>
      </c>
      <c r="G370" s="9">
        <v>97.11126</v>
      </c>
      <c r="H370" s="9">
        <v>96.74396</v>
      </c>
      <c r="I370" s="9">
        <v>96.87413</v>
      </c>
      <c r="J370" s="9">
        <v>97.02469</v>
      </c>
      <c r="K370" s="9">
        <v>12.0</v>
      </c>
      <c r="L370" s="9">
        <v>99.6204</v>
      </c>
      <c r="M370" s="9">
        <v>97.57968</v>
      </c>
    </row>
    <row r="371" ht="15.75" customHeight="1">
      <c r="A371" s="9">
        <v>2015.0</v>
      </c>
      <c r="B371" s="9" t="s">
        <v>80</v>
      </c>
      <c r="C371" s="9" t="s">
        <v>21</v>
      </c>
      <c r="D371" s="9" t="s">
        <v>22</v>
      </c>
      <c r="E371" s="9">
        <v>99.89063</v>
      </c>
      <c r="F371" s="9">
        <v>99.5866</v>
      </c>
      <c r="G371" s="9">
        <v>99.29614</v>
      </c>
      <c r="H371" s="9" t="s">
        <v>20</v>
      </c>
      <c r="I371" s="9" t="s">
        <v>20</v>
      </c>
      <c r="J371" s="9" t="s">
        <v>20</v>
      </c>
      <c r="K371" s="9">
        <v>13.0</v>
      </c>
      <c r="L371" s="9">
        <v>95.23518</v>
      </c>
      <c r="M371" s="9">
        <v>84.64545</v>
      </c>
    </row>
    <row r="372" ht="15.75" customHeight="1">
      <c r="A372" s="9">
        <v>2015.0</v>
      </c>
      <c r="B372" s="9" t="s">
        <v>80</v>
      </c>
      <c r="C372" s="9" t="s">
        <v>23</v>
      </c>
      <c r="D372" s="9" t="s">
        <v>24</v>
      </c>
      <c r="E372" s="9">
        <v>96.81315</v>
      </c>
      <c r="F372" s="9">
        <v>96.11709</v>
      </c>
      <c r="G372" s="9">
        <v>95.45262</v>
      </c>
      <c r="H372" s="9">
        <v>96.56007</v>
      </c>
      <c r="I372" s="9">
        <v>96.60522</v>
      </c>
      <c r="J372" s="9">
        <v>96.65108</v>
      </c>
      <c r="K372" s="9">
        <v>14.0</v>
      </c>
      <c r="L372" s="9">
        <v>86.71287</v>
      </c>
      <c r="M372" s="9">
        <v>97.81687</v>
      </c>
    </row>
    <row r="373" ht="15.75" customHeight="1">
      <c r="A373" s="9">
        <v>2015.0</v>
      </c>
      <c r="B373" s="9" t="s">
        <v>80</v>
      </c>
      <c r="C373" s="9" t="s">
        <v>25</v>
      </c>
      <c r="D373" s="9" t="s">
        <v>26</v>
      </c>
      <c r="E373" s="9">
        <v>101.2932</v>
      </c>
      <c r="F373" s="9">
        <v>100.4051</v>
      </c>
      <c r="G373" s="9">
        <v>99.56171</v>
      </c>
      <c r="H373" s="9">
        <v>91.24653</v>
      </c>
      <c r="I373" s="9">
        <v>94.16234</v>
      </c>
      <c r="J373" s="9">
        <v>97.10638</v>
      </c>
      <c r="K373" s="9">
        <v>14.0</v>
      </c>
      <c r="L373" s="9" t="s">
        <v>20</v>
      </c>
      <c r="M373" s="9">
        <v>94.94114</v>
      </c>
    </row>
    <row r="374" ht="15.75" customHeight="1">
      <c r="A374" s="9">
        <v>2015.0</v>
      </c>
      <c r="B374" s="9" t="s">
        <v>80</v>
      </c>
      <c r="C374" s="9" t="s">
        <v>27</v>
      </c>
      <c r="D374" s="9" t="s">
        <v>28</v>
      </c>
      <c r="E374" s="9">
        <v>105.0175</v>
      </c>
      <c r="F374" s="9">
        <v>104.9098</v>
      </c>
      <c r="G374" s="9">
        <v>104.8058</v>
      </c>
      <c r="H374" s="9">
        <v>93.4855</v>
      </c>
      <c r="I374" s="9">
        <v>94.47228</v>
      </c>
      <c r="J374" s="9">
        <v>95.54933</v>
      </c>
      <c r="K374" s="9">
        <v>14.0</v>
      </c>
      <c r="L374" s="9">
        <v>93.21087</v>
      </c>
      <c r="M374" s="9">
        <v>96.22451</v>
      </c>
    </row>
    <row r="375" ht="15.75" customHeight="1">
      <c r="A375" s="9">
        <v>2015.0</v>
      </c>
      <c r="B375" s="9" t="s">
        <v>80</v>
      </c>
      <c r="C375" s="9" t="s">
        <v>29</v>
      </c>
      <c r="D375" s="9" t="s">
        <v>30</v>
      </c>
      <c r="E375" s="9">
        <v>99.43529</v>
      </c>
      <c r="F375" s="9">
        <v>100.0331</v>
      </c>
      <c r="G375" s="9">
        <v>100.6051</v>
      </c>
      <c r="H375" s="9">
        <v>94.41582</v>
      </c>
      <c r="I375" s="9">
        <v>94.24505</v>
      </c>
      <c r="J375" s="9">
        <v>94.06317</v>
      </c>
      <c r="K375" s="9">
        <v>12.0</v>
      </c>
      <c r="L375" s="9">
        <v>89.98095</v>
      </c>
      <c r="M375" s="9" t="s">
        <v>20</v>
      </c>
    </row>
    <row r="376" ht="15.75" customHeight="1">
      <c r="A376" s="9">
        <v>2015.0</v>
      </c>
      <c r="B376" s="9" t="s">
        <v>80</v>
      </c>
      <c r="C376" s="9" t="s">
        <v>31</v>
      </c>
      <c r="D376" s="9" t="s">
        <v>32</v>
      </c>
      <c r="E376" s="9" t="s">
        <v>20</v>
      </c>
      <c r="F376" s="9" t="s">
        <v>20</v>
      </c>
      <c r="G376" s="9" t="s">
        <v>20</v>
      </c>
      <c r="H376" s="9">
        <v>92.34379</v>
      </c>
      <c r="I376" s="9">
        <v>92.0479</v>
      </c>
      <c r="J376" s="9">
        <v>91.72516</v>
      </c>
      <c r="K376" s="9">
        <v>14.0</v>
      </c>
      <c r="L376" s="9" t="s">
        <v>20</v>
      </c>
      <c r="M376" s="9" t="s">
        <v>20</v>
      </c>
    </row>
    <row r="377" ht="15.75" customHeight="1">
      <c r="A377" s="9">
        <v>2015.0</v>
      </c>
      <c r="B377" s="9" t="s">
        <v>80</v>
      </c>
      <c r="C377" s="9" t="s">
        <v>33</v>
      </c>
      <c r="D377" s="9" t="s">
        <v>34</v>
      </c>
      <c r="E377" s="9">
        <v>102.4773</v>
      </c>
      <c r="F377" s="9">
        <v>102.9737</v>
      </c>
      <c r="G377" s="9">
        <v>103.4527</v>
      </c>
      <c r="H377" s="9">
        <v>99.20877</v>
      </c>
      <c r="I377" s="9">
        <v>99.17996</v>
      </c>
      <c r="J377" s="9">
        <v>99.14825</v>
      </c>
      <c r="K377" s="9">
        <v>14.0</v>
      </c>
      <c r="L377" s="9">
        <v>98.26012</v>
      </c>
      <c r="M377" s="9">
        <v>99.48824</v>
      </c>
    </row>
    <row r="378" ht="15.75" customHeight="1">
      <c r="A378" s="9">
        <v>2016.0</v>
      </c>
      <c r="B378" s="9" t="s">
        <v>81</v>
      </c>
      <c r="C378" s="9" t="s">
        <v>18</v>
      </c>
      <c r="D378" s="9" t="s">
        <v>19</v>
      </c>
      <c r="E378" s="9">
        <v>94.91738</v>
      </c>
      <c r="F378" s="9">
        <v>95.48255</v>
      </c>
      <c r="G378" s="9">
        <v>96.02816</v>
      </c>
      <c r="H378" s="9" t="s">
        <v>20</v>
      </c>
      <c r="I378" s="9" t="s">
        <v>20</v>
      </c>
      <c r="J378" s="9" t="s">
        <v>20</v>
      </c>
      <c r="K378" s="9">
        <v>12.0</v>
      </c>
      <c r="L378" s="9">
        <v>99.64203</v>
      </c>
      <c r="M378" s="9">
        <v>97.90418</v>
      </c>
    </row>
    <row r="379" ht="15.75" customHeight="1">
      <c r="A379" s="9">
        <v>2016.0</v>
      </c>
      <c r="B379" s="9" t="s">
        <v>81</v>
      </c>
      <c r="C379" s="9" t="s">
        <v>21</v>
      </c>
      <c r="D379" s="9" t="s">
        <v>22</v>
      </c>
      <c r="E379" s="9">
        <v>98.15663</v>
      </c>
      <c r="F379" s="9">
        <v>97.32091</v>
      </c>
      <c r="G379" s="9">
        <v>96.5227</v>
      </c>
      <c r="H379" s="9" t="s">
        <v>20</v>
      </c>
      <c r="I379" s="9" t="s">
        <v>20</v>
      </c>
      <c r="J379" s="9" t="s">
        <v>20</v>
      </c>
      <c r="K379" s="9">
        <v>13.0</v>
      </c>
      <c r="L379" s="9">
        <v>94.89308</v>
      </c>
      <c r="M379" s="9">
        <v>85.28271</v>
      </c>
    </row>
    <row r="380" ht="15.75" customHeight="1">
      <c r="A380" s="9">
        <v>2016.0</v>
      </c>
      <c r="B380" s="9" t="s">
        <v>81</v>
      </c>
      <c r="C380" s="9" t="s">
        <v>23</v>
      </c>
      <c r="D380" s="9" t="s">
        <v>24</v>
      </c>
      <c r="E380" s="9">
        <v>94.6676</v>
      </c>
      <c r="F380" s="9">
        <v>94.0508</v>
      </c>
      <c r="G380" s="9">
        <v>93.46187</v>
      </c>
      <c r="H380" s="9">
        <v>97.21371</v>
      </c>
      <c r="I380" s="9">
        <v>97.12709</v>
      </c>
      <c r="J380" s="9">
        <v>97.03911</v>
      </c>
      <c r="K380" s="9">
        <v>14.0</v>
      </c>
      <c r="L380" s="9">
        <v>87.03022</v>
      </c>
      <c r="M380" s="9">
        <v>98.55073</v>
      </c>
    </row>
    <row r="381" ht="15.75" customHeight="1">
      <c r="A381" s="9">
        <v>2016.0</v>
      </c>
      <c r="B381" s="9" t="s">
        <v>81</v>
      </c>
      <c r="C381" s="9" t="s">
        <v>25</v>
      </c>
      <c r="D381" s="9" t="s">
        <v>26</v>
      </c>
      <c r="E381" s="9">
        <v>104.1295</v>
      </c>
      <c r="F381" s="9">
        <v>104.5289</v>
      </c>
      <c r="G381" s="9">
        <v>104.9166</v>
      </c>
      <c r="H381" s="9">
        <v>91.18853</v>
      </c>
      <c r="I381" s="9">
        <v>94.17367</v>
      </c>
      <c r="J381" s="9">
        <v>97.18846</v>
      </c>
      <c r="K381" s="9">
        <v>14.0</v>
      </c>
      <c r="L381" s="9">
        <v>94.52409</v>
      </c>
      <c r="M381" s="9">
        <v>93.79209</v>
      </c>
    </row>
    <row r="382" ht="15.75" customHeight="1">
      <c r="A382" s="9">
        <v>2016.0</v>
      </c>
      <c r="B382" s="9" t="s">
        <v>81</v>
      </c>
      <c r="C382" s="9" t="s">
        <v>27</v>
      </c>
      <c r="D382" s="9" t="s">
        <v>28</v>
      </c>
      <c r="E382" s="9">
        <v>104.0165</v>
      </c>
      <c r="F382" s="9">
        <v>103.9694</v>
      </c>
      <c r="G382" s="9">
        <v>103.924</v>
      </c>
      <c r="H382" s="9">
        <v>93.96852</v>
      </c>
      <c r="I382" s="9">
        <v>94.85962</v>
      </c>
      <c r="J382" s="9">
        <v>95.84482</v>
      </c>
      <c r="K382" s="9">
        <v>14.0</v>
      </c>
      <c r="L382" s="9">
        <v>99.08648</v>
      </c>
      <c r="M382" s="9">
        <v>96.57231</v>
      </c>
    </row>
    <row r="383" ht="15.75" customHeight="1">
      <c r="A383" s="9">
        <v>2016.0</v>
      </c>
      <c r="B383" s="9" t="s">
        <v>81</v>
      </c>
      <c r="C383" s="9" t="s">
        <v>29</v>
      </c>
      <c r="D383" s="9" t="s">
        <v>30</v>
      </c>
      <c r="E383" s="9">
        <v>101.1495</v>
      </c>
      <c r="F383" s="9">
        <v>101.7113</v>
      </c>
      <c r="G383" s="9">
        <v>102.2489</v>
      </c>
      <c r="H383" s="9">
        <v>94.89022</v>
      </c>
      <c r="I383" s="9">
        <v>94.65385</v>
      </c>
      <c r="J383" s="9">
        <v>94.40228</v>
      </c>
      <c r="K383" s="9">
        <v>12.0</v>
      </c>
      <c r="L383" s="9">
        <v>91.67863</v>
      </c>
      <c r="M383" s="9" t="s">
        <v>20</v>
      </c>
    </row>
    <row r="384" ht="15.75" customHeight="1">
      <c r="A384" s="9">
        <v>2016.0</v>
      </c>
      <c r="B384" s="9" t="s">
        <v>81</v>
      </c>
      <c r="C384" s="9" t="s">
        <v>31</v>
      </c>
      <c r="D384" s="9" t="s">
        <v>32</v>
      </c>
      <c r="E384" s="9" t="s">
        <v>20</v>
      </c>
      <c r="F384" s="9" t="s">
        <v>20</v>
      </c>
      <c r="G384" s="9" t="s">
        <v>20</v>
      </c>
      <c r="H384" s="9">
        <v>93.0212</v>
      </c>
      <c r="I384" s="9">
        <v>92.80844</v>
      </c>
      <c r="J384" s="9">
        <v>92.57516</v>
      </c>
      <c r="K384" s="9">
        <v>14.0</v>
      </c>
      <c r="L384" s="9" t="s">
        <v>20</v>
      </c>
      <c r="M384" s="9" t="s">
        <v>20</v>
      </c>
    </row>
    <row r="385" ht="15.75" customHeight="1">
      <c r="A385" s="9">
        <v>2016.0</v>
      </c>
      <c r="B385" s="9" t="s">
        <v>81</v>
      </c>
      <c r="C385" s="9" t="s">
        <v>33</v>
      </c>
      <c r="D385" s="9" t="s">
        <v>34</v>
      </c>
      <c r="E385" s="9">
        <v>104.3349</v>
      </c>
      <c r="F385" s="9">
        <v>103.8936</v>
      </c>
      <c r="G385" s="9">
        <v>103.4678</v>
      </c>
      <c r="H385" s="9">
        <v>99.1431</v>
      </c>
      <c r="I385" s="9">
        <v>99.12501</v>
      </c>
      <c r="J385" s="9">
        <v>99.10499</v>
      </c>
      <c r="K385" s="9">
        <v>14.0</v>
      </c>
      <c r="L385" s="9">
        <v>95.49637</v>
      </c>
      <c r="M385" s="9">
        <v>99.85158</v>
      </c>
    </row>
    <row r="386" ht="15.75" customHeight="1">
      <c r="A386" s="9">
        <v>2017.0</v>
      </c>
      <c r="B386" s="9" t="s">
        <v>82</v>
      </c>
      <c r="C386" s="9" t="s">
        <v>18</v>
      </c>
      <c r="D386" s="9" t="s">
        <v>19</v>
      </c>
      <c r="E386" s="9">
        <v>94.13013</v>
      </c>
      <c r="F386" s="9">
        <v>94.75356</v>
      </c>
      <c r="G386" s="9">
        <v>95.35554</v>
      </c>
      <c r="H386" s="9">
        <v>96.33402</v>
      </c>
      <c r="I386" s="9">
        <v>96.40228</v>
      </c>
      <c r="J386" s="9">
        <v>96.48063</v>
      </c>
      <c r="K386" s="9">
        <v>12.0</v>
      </c>
      <c r="L386" s="9" t="s">
        <v>20</v>
      </c>
      <c r="M386" s="9" t="s">
        <v>20</v>
      </c>
    </row>
    <row r="387" ht="15.75" customHeight="1">
      <c r="A387" s="9">
        <v>2017.0</v>
      </c>
      <c r="B387" s="9" t="s">
        <v>82</v>
      </c>
      <c r="C387" s="9" t="s">
        <v>21</v>
      </c>
      <c r="D387" s="9" t="s">
        <v>22</v>
      </c>
      <c r="E387" s="9">
        <v>97.52011</v>
      </c>
      <c r="F387" s="9">
        <v>96.77837</v>
      </c>
      <c r="G387" s="9">
        <v>96.06995</v>
      </c>
      <c r="H387" s="9" t="s">
        <v>20</v>
      </c>
      <c r="I387" s="9" t="s">
        <v>20</v>
      </c>
      <c r="J387" s="9" t="s">
        <v>20</v>
      </c>
      <c r="K387" s="9">
        <v>13.0</v>
      </c>
      <c r="L387" s="9" t="s">
        <v>20</v>
      </c>
      <c r="M387" s="9">
        <v>91.70589</v>
      </c>
    </row>
    <row r="388" ht="15.75" customHeight="1">
      <c r="A388" s="9">
        <v>2017.0</v>
      </c>
      <c r="B388" s="9" t="s">
        <v>82</v>
      </c>
      <c r="C388" s="9" t="s">
        <v>23</v>
      </c>
      <c r="D388" s="9" t="s">
        <v>24</v>
      </c>
      <c r="E388" s="9">
        <v>93.10266</v>
      </c>
      <c r="F388" s="9">
        <v>92.58874</v>
      </c>
      <c r="G388" s="9">
        <v>92.09788</v>
      </c>
      <c r="H388" s="9" t="s">
        <v>20</v>
      </c>
      <c r="I388" s="9" t="s">
        <v>20</v>
      </c>
      <c r="J388" s="9" t="s">
        <v>20</v>
      </c>
      <c r="K388" s="9">
        <v>17.0</v>
      </c>
      <c r="L388" s="9" t="s">
        <v>20</v>
      </c>
      <c r="M388" s="9" t="s">
        <v>20</v>
      </c>
    </row>
    <row r="389" ht="15.75" customHeight="1">
      <c r="A389" s="9">
        <v>2017.0</v>
      </c>
      <c r="B389" s="9" t="s">
        <v>82</v>
      </c>
      <c r="C389" s="9" t="s">
        <v>25</v>
      </c>
      <c r="D389" s="9" t="s">
        <v>26</v>
      </c>
      <c r="E389" s="9">
        <v>95.97288</v>
      </c>
      <c r="F389" s="9">
        <v>97.44566</v>
      </c>
      <c r="G389" s="9">
        <v>98.90328</v>
      </c>
      <c r="H389" s="9">
        <v>91.27013</v>
      </c>
      <c r="I389" s="9">
        <v>94.14961</v>
      </c>
      <c r="J389" s="9">
        <v>97.03974</v>
      </c>
      <c r="K389" s="9">
        <v>14.0</v>
      </c>
      <c r="L389" s="9" t="s">
        <v>20</v>
      </c>
      <c r="M389" s="9">
        <v>95.42862</v>
      </c>
    </row>
    <row r="390" ht="15.75" customHeight="1">
      <c r="A390" s="9">
        <v>2017.0</v>
      </c>
      <c r="B390" s="9" t="s">
        <v>82</v>
      </c>
      <c r="C390" s="9" t="s">
        <v>27</v>
      </c>
      <c r="D390" s="9" t="s">
        <v>28</v>
      </c>
      <c r="E390" s="9">
        <v>104.321</v>
      </c>
      <c r="F390" s="9">
        <v>104.0978</v>
      </c>
      <c r="G390" s="9">
        <v>103.8833</v>
      </c>
      <c r="H390" s="9">
        <v>94.16576</v>
      </c>
      <c r="I390" s="9">
        <v>94.97278</v>
      </c>
      <c r="J390" s="9">
        <v>95.87237</v>
      </c>
      <c r="K390" s="9">
        <v>14.0</v>
      </c>
      <c r="L390" s="9" t="s">
        <v>20</v>
      </c>
      <c r="M390" s="9" t="s">
        <v>20</v>
      </c>
    </row>
    <row r="391" ht="15.75" customHeight="1">
      <c r="A391" s="9">
        <v>2017.0</v>
      </c>
      <c r="B391" s="9" t="s">
        <v>82</v>
      </c>
      <c r="C391" s="9" t="s">
        <v>29</v>
      </c>
      <c r="D391" s="9" t="s">
        <v>30</v>
      </c>
      <c r="E391" s="9">
        <v>105.9745</v>
      </c>
      <c r="F391" s="9">
        <v>105.9868</v>
      </c>
      <c r="G391" s="9">
        <v>105.9986</v>
      </c>
      <c r="H391" s="9" t="s">
        <v>20</v>
      </c>
      <c r="I391" s="9" t="s">
        <v>20</v>
      </c>
      <c r="J391" s="9" t="s">
        <v>20</v>
      </c>
      <c r="K391" s="9">
        <v>12.0</v>
      </c>
      <c r="L391" s="9">
        <v>92.16034</v>
      </c>
      <c r="M391" s="9" t="s">
        <v>20</v>
      </c>
    </row>
    <row r="392" ht="15.75" customHeight="1">
      <c r="A392" s="9">
        <v>2017.0</v>
      </c>
      <c r="B392" s="9" t="s">
        <v>82</v>
      </c>
      <c r="C392" s="9" t="s">
        <v>31</v>
      </c>
      <c r="D392" s="9" t="s">
        <v>32</v>
      </c>
      <c r="E392" s="9" t="s">
        <v>20</v>
      </c>
      <c r="F392" s="9" t="s">
        <v>20</v>
      </c>
      <c r="G392" s="9" t="s">
        <v>20</v>
      </c>
      <c r="H392" s="9">
        <v>93.24371</v>
      </c>
      <c r="I392" s="9">
        <v>93.07582</v>
      </c>
      <c r="J392" s="9">
        <v>92.89153</v>
      </c>
      <c r="K392" s="9">
        <v>14.0</v>
      </c>
      <c r="L392" s="9" t="s">
        <v>20</v>
      </c>
      <c r="M392" s="9" t="s">
        <v>20</v>
      </c>
    </row>
    <row r="393" ht="15.75" customHeight="1">
      <c r="A393" s="9">
        <v>2017.0</v>
      </c>
      <c r="B393" s="9" t="s">
        <v>82</v>
      </c>
      <c r="C393" s="9" t="s">
        <v>33</v>
      </c>
      <c r="D393" s="9" t="s">
        <v>34</v>
      </c>
      <c r="E393" s="9">
        <v>99.69321</v>
      </c>
      <c r="F393" s="9">
        <v>99.96276</v>
      </c>
      <c r="G393" s="9">
        <v>100.2228</v>
      </c>
      <c r="H393" s="9" t="s">
        <v>20</v>
      </c>
      <c r="I393" s="9" t="s">
        <v>20</v>
      </c>
      <c r="J393" s="9" t="s">
        <v>20</v>
      </c>
      <c r="K393" s="9">
        <v>14.0</v>
      </c>
      <c r="L393" s="9" t="s">
        <v>20</v>
      </c>
      <c r="M393" s="9" t="s">
        <v>20</v>
      </c>
    </row>
    <row r="394" ht="15.75" customHeight="1">
      <c r="A394" s="9">
        <v>2018.0</v>
      </c>
      <c r="B394" s="9" t="s">
        <v>83</v>
      </c>
      <c r="C394" s="9" t="s">
        <v>18</v>
      </c>
      <c r="D394" s="9" t="s">
        <v>19</v>
      </c>
      <c r="E394" s="9" t="s">
        <v>20</v>
      </c>
      <c r="F394" s="9" t="s">
        <v>20</v>
      </c>
      <c r="G394" s="9" t="s">
        <v>20</v>
      </c>
      <c r="H394" s="9" t="s">
        <v>20</v>
      </c>
      <c r="I394" s="9" t="s">
        <v>20</v>
      </c>
      <c r="J394" s="9" t="s">
        <v>20</v>
      </c>
      <c r="K394" s="9">
        <v>12.0</v>
      </c>
      <c r="L394" s="9" t="s">
        <v>20</v>
      </c>
      <c r="M394" s="9" t="s">
        <v>20</v>
      </c>
    </row>
    <row r="395" ht="15.75" customHeight="1">
      <c r="A395" s="9">
        <v>2018.0</v>
      </c>
      <c r="B395" s="9" t="s">
        <v>83</v>
      </c>
      <c r="C395" s="9" t="s">
        <v>21</v>
      </c>
      <c r="D395" s="9" t="s">
        <v>22</v>
      </c>
      <c r="E395" s="9">
        <v>99.14283</v>
      </c>
      <c r="F395" s="9">
        <v>98.59437</v>
      </c>
      <c r="G395" s="9">
        <v>98.07056</v>
      </c>
      <c r="H395" s="9">
        <v>97.92443</v>
      </c>
      <c r="I395" s="9">
        <v>97.86379</v>
      </c>
      <c r="J395" s="9">
        <v>97.80235</v>
      </c>
      <c r="K395" s="9">
        <v>13.0</v>
      </c>
      <c r="L395" s="9" t="s">
        <v>20</v>
      </c>
      <c r="M395" s="9" t="s">
        <v>20</v>
      </c>
    </row>
    <row r="396" ht="15.75" customHeight="1">
      <c r="A396" s="9">
        <v>2018.0</v>
      </c>
      <c r="B396" s="9" t="s">
        <v>83</v>
      </c>
      <c r="C396" s="9" t="s">
        <v>23</v>
      </c>
      <c r="D396" s="9" t="s">
        <v>24</v>
      </c>
      <c r="E396" s="9" t="s">
        <v>20</v>
      </c>
      <c r="F396" s="9" t="s">
        <v>20</v>
      </c>
      <c r="G396" s="9" t="s">
        <v>20</v>
      </c>
      <c r="H396" s="9" t="s">
        <v>20</v>
      </c>
      <c r="I396" s="9" t="s">
        <v>20</v>
      </c>
      <c r="J396" s="9" t="s">
        <v>20</v>
      </c>
      <c r="K396" s="9">
        <v>17.0</v>
      </c>
      <c r="L396" s="9" t="s">
        <v>20</v>
      </c>
      <c r="M396" s="9" t="s">
        <v>20</v>
      </c>
    </row>
    <row r="397" ht="15.75" customHeight="1">
      <c r="A397" s="9">
        <v>2018.0</v>
      </c>
      <c r="B397" s="9" t="s">
        <v>83</v>
      </c>
      <c r="C397" s="9" t="s">
        <v>25</v>
      </c>
      <c r="D397" s="9" t="s">
        <v>26</v>
      </c>
      <c r="E397" s="9">
        <v>94.08626</v>
      </c>
      <c r="F397" s="9">
        <v>96.10074</v>
      </c>
      <c r="G397" s="9">
        <v>98.12895</v>
      </c>
      <c r="H397" s="9">
        <v>91.70311</v>
      </c>
      <c r="I397" s="9">
        <v>94.40827</v>
      </c>
      <c r="J397" s="9">
        <v>97.12137</v>
      </c>
      <c r="K397" s="9">
        <v>14.0</v>
      </c>
      <c r="L397" s="9" t="s">
        <v>20</v>
      </c>
      <c r="M397" s="9" t="s">
        <v>20</v>
      </c>
    </row>
    <row r="398" ht="15.75" customHeight="1">
      <c r="A398" s="9">
        <v>2018.0</v>
      </c>
      <c r="B398" s="9" t="s">
        <v>83</v>
      </c>
      <c r="C398" s="9" t="s">
        <v>27</v>
      </c>
      <c r="D398" s="9" t="s">
        <v>28</v>
      </c>
      <c r="E398" s="9" t="s">
        <v>20</v>
      </c>
      <c r="F398" s="9" t="s">
        <v>20</v>
      </c>
      <c r="G398" s="9" t="s">
        <v>20</v>
      </c>
      <c r="H398" s="9">
        <v>94.60805</v>
      </c>
      <c r="I398" s="9">
        <v>95.37991</v>
      </c>
      <c r="J398" s="9">
        <v>96.2329</v>
      </c>
      <c r="K398" s="9">
        <v>14.0</v>
      </c>
      <c r="L398" s="9" t="s">
        <v>20</v>
      </c>
      <c r="M398" s="9" t="s">
        <v>20</v>
      </c>
    </row>
    <row r="399" ht="15.75" customHeight="1">
      <c r="A399" s="9">
        <v>2018.0</v>
      </c>
      <c r="B399" s="9" t="s">
        <v>83</v>
      </c>
      <c r="C399" s="9" t="s">
        <v>29</v>
      </c>
      <c r="D399" s="9" t="s">
        <v>30</v>
      </c>
      <c r="E399" s="9">
        <v>105.7573</v>
      </c>
      <c r="F399" s="9">
        <v>106.4633</v>
      </c>
      <c r="G399" s="9">
        <v>107.1389</v>
      </c>
      <c r="H399" s="9">
        <v>95.31892</v>
      </c>
      <c r="I399" s="9">
        <v>95.09251</v>
      </c>
      <c r="J399" s="9">
        <v>94.85183</v>
      </c>
      <c r="K399" s="9">
        <v>12.0</v>
      </c>
      <c r="L399" s="9" t="s">
        <v>20</v>
      </c>
      <c r="M399" s="9" t="s">
        <v>20</v>
      </c>
    </row>
    <row r="400" ht="15.75" customHeight="1">
      <c r="A400" s="9">
        <v>2018.0</v>
      </c>
      <c r="B400" s="9" t="s">
        <v>83</v>
      </c>
      <c r="C400" s="9" t="s">
        <v>31</v>
      </c>
      <c r="D400" s="9" t="s">
        <v>32</v>
      </c>
      <c r="E400" s="9" t="s">
        <v>20</v>
      </c>
      <c r="F400" s="9" t="s">
        <v>20</v>
      </c>
      <c r="G400" s="9" t="s">
        <v>20</v>
      </c>
      <c r="H400" s="9">
        <v>93.42507</v>
      </c>
      <c r="I400" s="9">
        <v>93.2275</v>
      </c>
      <c r="J400" s="9">
        <v>93.00904</v>
      </c>
      <c r="K400" s="9">
        <v>14.0</v>
      </c>
      <c r="L400" s="9" t="s">
        <v>20</v>
      </c>
      <c r="M400" s="9" t="s">
        <v>20</v>
      </c>
    </row>
    <row r="401" ht="15.75" customHeight="1">
      <c r="A401" s="9">
        <v>2018.0</v>
      </c>
      <c r="B401" s="9" t="s">
        <v>83</v>
      </c>
      <c r="C401" s="9" t="s">
        <v>33</v>
      </c>
      <c r="D401" s="9" t="s">
        <v>34</v>
      </c>
      <c r="E401" s="9" t="s">
        <v>20</v>
      </c>
      <c r="F401" s="9" t="s">
        <v>20</v>
      </c>
      <c r="G401" s="9" t="s">
        <v>20</v>
      </c>
      <c r="H401" s="9">
        <v>99.06204</v>
      </c>
      <c r="I401" s="9">
        <v>99.00387</v>
      </c>
      <c r="J401" s="9">
        <v>98.93774</v>
      </c>
      <c r="K401" s="9">
        <v>14.0</v>
      </c>
      <c r="L401" s="9" t="s">
        <v>20</v>
      </c>
      <c r="M401" s="9" t="s">
        <v>20</v>
      </c>
    </row>
    <row r="402" ht="15.75" customHeight="1"/>
    <row r="403" ht="15.75" customHeight="1"/>
    <row r="404" ht="15.75" customHeight="1"/>
    <row r="405" ht="15.75" customHeight="1">
      <c r="A405" s="9" t="s">
        <v>84</v>
      </c>
    </row>
    <row r="406" ht="15.75" customHeight="1">
      <c r="A406" s="9" t="s">
        <v>85</v>
      </c>
    </row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100</v>
      </c>
      <c r="B1" s="9"/>
      <c r="C1" s="9"/>
      <c r="D1" s="9"/>
      <c r="E1" s="9"/>
    </row>
    <row r="2">
      <c r="A2" s="11"/>
      <c r="B2" s="9"/>
      <c r="C2" s="9"/>
      <c r="D2" s="9"/>
      <c r="E2" s="9"/>
    </row>
    <row r="3">
      <c r="A3" s="11" t="str">
        <f>IFERROR(__xludf.DUMMYFUNCTION("UNIQUE(PIB_Per_Capita!C:C)"),"país Name")</f>
        <v>país Name</v>
      </c>
      <c r="B3" s="9"/>
      <c r="C3" s="9"/>
      <c r="D3" s="9"/>
      <c r="E3" s="9"/>
    </row>
    <row r="4">
      <c r="A4" s="11" t="str">
        <f>IFERROR(__xludf.DUMMYFUNCTION("""COMPUTED_VALUE"""),"Chile")</f>
        <v>Chile</v>
      </c>
      <c r="B4" s="9"/>
      <c r="C4" s="9"/>
      <c r="D4" s="9"/>
      <c r="E4" s="9"/>
    </row>
    <row r="5">
      <c r="A5" s="11" t="str">
        <f>IFERROR(__xludf.DUMMYFUNCTION("""COMPUTED_VALUE"""),"Costa Rica")</f>
        <v>Costa Rica</v>
      </c>
      <c r="B5" s="9"/>
      <c r="C5" s="9"/>
      <c r="D5" s="9"/>
      <c r="E5" s="9"/>
    </row>
    <row r="6">
      <c r="A6" s="11" t="str">
        <f>IFERROR(__xludf.DUMMYFUNCTION("""COMPUTED_VALUE"""),"Venezuela")</f>
        <v>Venezuela</v>
      </c>
      <c r="B6" s="9"/>
      <c r="C6" s="9"/>
      <c r="D6" s="9"/>
      <c r="E6" s="9"/>
    </row>
    <row r="7">
      <c r="A7" s="11" t="str">
        <f>IFERROR(__xludf.DUMMYFUNCTION("""COMPUTED_VALUE"""),"Perú")</f>
        <v>Perú</v>
      </c>
      <c r="B7" s="9"/>
      <c r="C7" s="9"/>
      <c r="D7" s="9"/>
      <c r="E7" s="9"/>
    </row>
    <row r="8">
      <c r="A8" s="11" t="str">
        <f>IFERROR(__xludf.DUMMYFUNCTION("""COMPUTED_VALUE"""),"México")</f>
        <v>México</v>
      </c>
      <c r="B8" s="9"/>
      <c r="C8" s="9"/>
      <c r="D8" s="9"/>
      <c r="E8" s="9"/>
    </row>
    <row r="9">
      <c r="A9" s="11" t="str">
        <f>IFERROR(__xludf.DUMMYFUNCTION("""COMPUTED_VALUE"""),"Colombia")</f>
        <v>Colombia</v>
      </c>
      <c r="B9" s="9"/>
      <c r="C9" s="9"/>
      <c r="D9" s="9"/>
      <c r="E9" s="9"/>
    </row>
    <row r="10">
      <c r="A10" s="11" t="str">
        <f>IFERROR(__xludf.DUMMYFUNCTION("""COMPUTED_VALUE"""),"Brasil")</f>
        <v>Brasil</v>
      </c>
      <c r="B10" s="9"/>
      <c r="C10" s="9"/>
      <c r="D10" s="9"/>
      <c r="E10" s="9"/>
    </row>
    <row r="11">
      <c r="A11" s="11" t="str">
        <f>IFERROR(__xludf.DUMMYFUNCTION("""COMPUTED_VALUE"""),"Argentina")</f>
        <v>Argentina</v>
      </c>
      <c r="B11" s="9"/>
      <c r="C11" s="9"/>
      <c r="D11" s="9"/>
      <c r="E11" s="9"/>
    </row>
    <row r="12">
      <c r="A12" s="11" t="str">
        <f>IFERROR(__xludf.DUMMYFUNCTION("""COMPUTED_VALUE"""),"")</f>
        <v/>
      </c>
      <c r="B12" s="9"/>
      <c r="C12" s="9"/>
      <c r="D12" s="9"/>
      <c r="E12" s="9"/>
    </row>
    <row r="13">
      <c r="A13" s="10" t="s">
        <v>101</v>
      </c>
      <c r="B13" s="12"/>
      <c r="C13" s="12"/>
      <c r="D13" s="12"/>
      <c r="E13" s="12"/>
    </row>
    <row r="14">
      <c r="A14" s="12" t="s">
        <v>8</v>
      </c>
      <c r="B14" s="12" t="s">
        <v>9</v>
      </c>
      <c r="C14" s="12" t="s">
        <v>10</v>
      </c>
      <c r="D14" s="12" t="s">
        <v>11</v>
      </c>
      <c r="E14" s="12" t="s">
        <v>86</v>
      </c>
    </row>
    <row r="15">
      <c r="A15" s="13">
        <f>IFERROR(__xludf.DUMMYFUNCTION("FILTER(PIB_Per_Capita!A:E,PIB_Per_Capita!D:D=""COL"")"),1969.0)</f>
        <v>1969</v>
      </c>
      <c r="B15" s="13" t="str">
        <f>IFERROR(__xludf.DUMMYFUNCTION("""COMPUTED_VALUE"""),"YR1969")</f>
        <v>YR1969</v>
      </c>
      <c r="C15" s="13" t="str">
        <f>IFERROR(__xludf.DUMMYFUNCTION("""COMPUTED_VALUE"""),"Colombia")</f>
        <v>Colombia</v>
      </c>
      <c r="D15" s="13" t="str">
        <f>IFERROR(__xludf.DUMMYFUNCTION("""COMPUTED_VALUE"""),"COL")</f>
        <v>COL</v>
      </c>
      <c r="E15" s="13">
        <f>IFERROR(__xludf.DUMMYFUNCTION("""COMPUTED_VALUE"""),2777.65108056541)</f>
        <v>2777.651081</v>
      </c>
    </row>
    <row r="16">
      <c r="A16" s="13">
        <f>IFERROR(__xludf.DUMMYFUNCTION("""COMPUTED_VALUE"""),1970.0)</f>
        <v>1970</v>
      </c>
      <c r="B16" s="13" t="str">
        <f>IFERROR(__xludf.DUMMYFUNCTION("""COMPUTED_VALUE"""),"YR1970")</f>
        <v>YR1970</v>
      </c>
      <c r="C16" s="13" t="str">
        <f>IFERROR(__xludf.DUMMYFUNCTION("""COMPUTED_VALUE"""),"Colombia")</f>
        <v>Colombia</v>
      </c>
      <c r="D16" s="13" t="str">
        <f>IFERROR(__xludf.DUMMYFUNCTION("""COMPUTED_VALUE"""),"COL")</f>
        <v>COL</v>
      </c>
      <c r="E16" s="13">
        <f>IFERROR(__xludf.DUMMYFUNCTION("""COMPUTED_VALUE"""),2876.24655231448)</f>
        <v>2876.246552</v>
      </c>
    </row>
    <row r="17">
      <c r="A17" s="13">
        <f>IFERROR(__xludf.DUMMYFUNCTION("""COMPUTED_VALUE"""),1971.0)</f>
        <v>1971</v>
      </c>
      <c r="B17" s="13" t="str">
        <f>IFERROR(__xludf.DUMMYFUNCTION("""COMPUTED_VALUE"""),"YR1971")</f>
        <v>YR1971</v>
      </c>
      <c r="C17" s="13" t="str">
        <f>IFERROR(__xludf.DUMMYFUNCTION("""COMPUTED_VALUE"""),"Colombia")</f>
        <v>Colombia</v>
      </c>
      <c r="D17" s="13" t="str">
        <f>IFERROR(__xludf.DUMMYFUNCTION("""COMPUTED_VALUE"""),"COL")</f>
        <v>COL</v>
      </c>
      <c r="E17" s="13">
        <f>IFERROR(__xludf.DUMMYFUNCTION("""COMPUTED_VALUE"""),2975.12621020934)</f>
        <v>2975.12621</v>
      </c>
    </row>
    <row r="18">
      <c r="A18" s="13">
        <f>IFERROR(__xludf.DUMMYFUNCTION("""COMPUTED_VALUE"""),1972.0)</f>
        <v>1972</v>
      </c>
      <c r="B18" s="13" t="str">
        <f>IFERROR(__xludf.DUMMYFUNCTION("""COMPUTED_VALUE"""),"YR1972")</f>
        <v>YR1972</v>
      </c>
      <c r="C18" s="13" t="str">
        <f>IFERROR(__xludf.DUMMYFUNCTION("""COMPUTED_VALUE"""),"Colombia")</f>
        <v>Colombia</v>
      </c>
      <c r="D18" s="13" t="str">
        <f>IFERROR(__xludf.DUMMYFUNCTION("""COMPUTED_VALUE"""),"COL")</f>
        <v>COL</v>
      </c>
      <c r="E18" s="13">
        <f>IFERROR(__xludf.DUMMYFUNCTION("""COMPUTED_VALUE"""),3130.39018160353)</f>
        <v>3130.390182</v>
      </c>
    </row>
    <row r="19">
      <c r="A19" s="13">
        <f>IFERROR(__xludf.DUMMYFUNCTION("""COMPUTED_VALUE"""),1973.0)</f>
        <v>1973</v>
      </c>
      <c r="B19" s="13" t="str">
        <f>IFERROR(__xludf.DUMMYFUNCTION("""COMPUTED_VALUE"""),"YR1973")</f>
        <v>YR1973</v>
      </c>
      <c r="C19" s="13" t="str">
        <f>IFERROR(__xludf.DUMMYFUNCTION("""COMPUTED_VALUE"""),"Colombia")</f>
        <v>Colombia</v>
      </c>
      <c r="D19" s="13" t="str">
        <f>IFERROR(__xludf.DUMMYFUNCTION("""COMPUTED_VALUE"""),"COL")</f>
        <v>COL</v>
      </c>
      <c r="E19" s="13">
        <f>IFERROR(__xludf.DUMMYFUNCTION("""COMPUTED_VALUE"""),3267.12103065848)</f>
        <v>3267.121031</v>
      </c>
    </row>
    <row r="20">
      <c r="A20" s="13">
        <f>IFERROR(__xludf.DUMMYFUNCTION("""COMPUTED_VALUE"""),1974.0)</f>
        <v>1974</v>
      </c>
      <c r="B20" s="13" t="str">
        <f>IFERROR(__xludf.DUMMYFUNCTION("""COMPUTED_VALUE"""),"YR1974")</f>
        <v>YR1974</v>
      </c>
      <c r="C20" s="13" t="str">
        <f>IFERROR(__xludf.DUMMYFUNCTION("""COMPUTED_VALUE"""),"Colombia")</f>
        <v>Colombia</v>
      </c>
      <c r="D20" s="13" t="str">
        <f>IFERROR(__xludf.DUMMYFUNCTION("""COMPUTED_VALUE"""),"COL")</f>
        <v>COL</v>
      </c>
      <c r="E20" s="13">
        <f>IFERROR(__xludf.DUMMYFUNCTION("""COMPUTED_VALUE"""),3379.41885299845)</f>
        <v>3379.418853</v>
      </c>
    </row>
    <row r="21">
      <c r="A21" s="13">
        <f>IFERROR(__xludf.DUMMYFUNCTION("""COMPUTED_VALUE"""),1975.0)</f>
        <v>1975</v>
      </c>
      <c r="B21" s="13" t="str">
        <f>IFERROR(__xludf.DUMMYFUNCTION("""COMPUTED_VALUE"""),"YR1975")</f>
        <v>YR1975</v>
      </c>
      <c r="C21" s="13" t="str">
        <f>IFERROR(__xludf.DUMMYFUNCTION("""COMPUTED_VALUE"""),"Colombia")</f>
        <v>Colombia</v>
      </c>
      <c r="D21" s="13" t="str">
        <f>IFERROR(__xludf.DUMMYFUNCTION("""COMPUTED_VALUE"""),"COL")</f>
        <v>COL</v>
      </c>
      <c r="E21" s="13">
        <f>IFERROR(__xludf.DUMMYFUNCTION("""COMPUTED_VALUE"""),3382.19026869494)</f>
        <v>3382.190269</v>
      </c>
    </row>
    <row r="22">
      <c r="A22" s="13">
        <f>IFERROR(__xludf.DUMMYFUNCTION("""COMPUTED_VALUE"""),1976.0)</f>
        <v>1976</v>
      </c>
      <c r="B22" s="13" t="str">
        <f>IFERROR(__xludf.DUMMYFUNCTION("""COMPUTED_VALUE"""),"YR1976")</f>
        <v>YR1976</v>
      </c>
      <c r="C22" s="13" t="str">
        <f>IFERROR(__xludf.DUMMYFUNCTION("""COMPUTED_VALUE"""),"Colombia")</f>
        <v>Colombia</v>
      </c>
      <c r="D22" s="13" t="str">
        <f>IFERROR(__xludf.DUMMYFUNCTION("""COMPUTED_VALUE"""),"COL")</f>
        <v>COL</v>
      </c>
      <c r="E22" s="13">
        <f>IFERROR(__xludf.DUMMYFUNCTION("""COMPUTED_VALUE"""),3464.00952707735)</f>
        <v>3464.009527</v>
      </c>
    </row>
    <row r="23">
      <c r="A23" s="13">
        <f>IFERROR(__xludf.DUMMYFUNCTION("""COMPUTED_VALUE"""),1977.0)</f>
        <v>1977</v>
      </c>
      <c r="B23" s="13" t="str">
        <f>IFERROR(__xludf.DUMMYFUNCTION("""COMPUTED_VALUE"""),"YR1977")</f>
        <v>YR1977</v>
      </c>
      <c r="C23" s="13" t="str">
        <f>IFERROR(__xludf.DUMMYFUNCTION("""COMPUTED_VALUE"""),"Colombia")</f>
        <v>Colombia</v>
      </c>
      <c r="D23" s="13" t="str">
        <f>IFERROR(__xludf.DUMMYFUNCTION("""COMPUTED_VALUE"""),"COL")</f>
        <v>COL</v>
      </c>
      <c r="E23" s="13">
        <f>IFERROR(__xludf.DUMMYFUNCTION("""COMPUTED_VALUE"""),3528.28003765725)</f>
        <v>3528.280038</v>
      </c>
    </row>
    <row r="24">
      <c r="A24" s="13">
        <f>IFERROR(__xludf.DUMMYFUNCTION("""COMPUTED_VALUE"""),1978.0)</f>
        <v>1978</v>
      </c>
      <c r="B24" s="13" t="str">
        <f>IFERROR(__xludf.DUMMYFUNCTION("""COMPUTED_VALUE"""),"YR1978")</f>
        <v>YR1978</v>
      </c>
      <c r="C24" s="13" t="str">
        <f>IFERROR(__xludf.DUMMYFUNCTION("""COMPUTED_VALUE"""),"Colombia")</f>
        <v>Colombia</v>
      </c>
      <c r="D24" s="13" t="str">
        <f>IFERROR(__xludf.DUMMYFUNCTION("""COMPUTED_VALUE"""),"COL")</f>
        <v>COL</v>
      </c>
      <c r="E24" s="13">
        <f>IFERROR(__xludf.DUMMYFUNCTION("""COMPUTED_VALUE"""),3742.4809206233)</f>
        <v>3742.480921</v>
      </c>
    </row>
    <row r="25">
      <c r="A25" s="13">
        <f>IFERROR(__xludf.DUMMYFUNCTION("""COMPUTED_VALUE"""),1979.0)</f>
        <v>1979</v>
      </c>
      <c r="B25" s="13" t="str">
        <f>IFERROR(__xludf.DUMMYFUNCTION("""COMPUTED_VALUE"""),"YR1979")</f>
        <v>YR1979</v>
      </c>
      <c r="C25" s="13" t="str">
        <f>IFERROR(__xludf.DUMMYFUNCTION("""COMPUTED_VALUE"""),"Colombia")</f>
        <v>Colombia</v>
      </c>
      <c r="D25" s="13" t="str">
        <f>IFERROR(__xludf.DUMMYFUNCTION("""COMPUTED_VALUE"""),"COL")</f>
        <v>COL</v>
      </c>
      <c r="E25" s="13">
        <f>IFERROR(__xludf.DUMMYFUNCTION("""COMPUTED_VALUE"""),3856.9647495291)</f>
        <v>3856.96475</v>
      </c>
    </row>
    <row r="26">
      <c r="A26" s="13">
        <f>IFERROR(__xludf.DUMMYFUNCTION("""COMPUTED_VALUE"""),1980.0)</f>
        <v>1980</v>
      </c>
      <c r="B26" s="13" t="str">
        <f>IFERROR(__xludf.DUMMYFUNCTION("""COMPUTED_VALUE"""),"YR1980")</f>
        <v>YR1980</v>
      </c>
      <c r="C26" s="13" t="str">
        <f>IFERROR(__xludf.DUMMYFUNCTION("""COMPUTED_VALUE"""),"Colombia")</f>
        <v>Colombia</v>
      </c>
      <c r="D26" s="13" t="str">
        <f>IFERROR(__xludf.DUMMYFUNCTION("""COMPUTED_VALUE"""),"COL")</f>
        <v>COL</v>
      </c>
      <c r="E26" s="13">
        <f>IFERROR(__xludf.DUMMYFUNCTION("""COMPUTED_VALUE"""),3926.93266343848)</f>
        <v>3926.932663</v>
      </c>
    </row>
    <row r="27">
      <c r="A27" s="13">
        <f>IFERROR(__xludf.DUMMYFUNCTION("""COMPUTED_VALUE"""),1981.0)</f>
        <v>1981</v>
      </c>
      <c r="B27" s="13" t="str">
        <f>IFERROR(__xludf.DUMMYFUNCTION("""COMPUTED_VALUE"""),"YR1981")</f>
        <v>YR1981</v>
      </c>
      <c r="C27" s="13" t="str">
        <f>IFERROR(__xludf.DUMMYFUNCTION("""COMPUTED_VALUE"""),"Colombia")</f>
        <v>Colombia</v>
      </c>
      <c r="D27" s="13" t="str">
        <f>IFERROR(__xludf.DUMMYFUNCTION("""COMPUTED_VALUE"""),"COL")</f>
        <v>COL</v>
      </c>
      <c r="E27" s="13">
        <f>IFERROR(__xludf.DUMMYFUNCTION("""COMPUTED_VALUE"""),3929.27187371062)</f>
        <v>3929.271874</v>
      </c>
    </row>
    <row r="28">
      <c r="A28" s="13">
        <f>IFERROR(__xludf.DUMMYFUNCTION("""COMPUTED_VALUE"""),1982.0)</f>
        <v>1982</v>
      </c>
      <c r="B28" s="13" t="str">
        <f>IFERROR(__xludf.DUMMYFUNCTION("""COMPUTED_VALUE"""),"YR1982")</f>
        <v>YR1982</v>
      </c>
      <c r="C28" s="13" t="str">
        <f>IFERROR(__xludf.DUMMYFUNCTION("""COMPUTED_VALUE"""),"Colombia")</f>
        <v>Colombia</v>
      </c>
      <c r="D28" s="13" t="str">
        <f>IFERROR(__xludf.DUMMYFUNCTION("""COMPUTED_VALUE"""),"COL")</f>
        <v>COL</v>
      </c>
      <c r="E28" s="13">
        <f>IFERROR(__xludf.DUMMYFUNCTION("""COMPUTED_VALUE"""),3881.11437154446)</f>
        <v>3881.114372</v>
      </c>
    </row>
    <row r="29">
      <c r="A29" s="13">
        <f>IFERROR(__xludf.DUMMYFUNCTION("""COMPUTED_VALUE"""),1983.0)</f>
        <v>1983</v>
      </c>
      <c r="B29" s="13" t="str">
        <f>IFERROR(__xludf.DUMMYFUNCTION("""COMPUTED_VALUE"""),"YR1983")</f>
        <v>YR1983</v>
      </c>
      <c r="C29" s="13" t="str">
        <f>IFERROR(__xludf.DUMMYFUNCTION("""COMPUTED_VALUE"""),"Colombia")</f>
        <v>Colombia</v>
      </c>
      <c r="D29" s="13" t="str">
        <f>IFERROR(__xludf.DUMMYFUNCTION("""COMPUTED_VALUE"""),"COL")</f>
        <v>COL</v>
      </c>
      <c r="E29" s="13">
        <f>IFERROR(__xludf.DUMMYFUNCTION("""COMPUTED_VALUE"""),3858.12834561107)</f>
        <v>3858.128346</v>
      </c>
    </row>
    <row r="30">
      <c r="A30" s="13">
        <f>IFERROR(__xludf.DUMMYFUNCTION("""COMPUTED_VALUE"""),1984.0)</f>
        <v>1984</v>
      </c>
      <c r="B30" s="13" t="str">
        <f>IFERROR(__xludf.DUMMYFUNCTION("""COMPUTED_VALUE"""),"YR1984")</f>
        <v>YR1984</v>
      </c>
      <c r="C30" s="13" t="str">
        <f>IFERROR(__xludf.DUMMYFUNCTION("""COMPUTED_VALUE"""),"Colombia")</f>
        <v>Colombia</v>
      </c>
      <c r="D30" s="13" t="str">
        <f>IFERROR(__xludf.DUMMYFUNCTION("""COMPUTED_VALUE"""),"COL")</f>
        <v>COL</v>
      </c>
      <c r="E30" s="13">
        <f>IFERROR(__xludf.DUMMYFUNCTION("""COMPUTED_VALUE"""),3903.51813121883)</f>
        <v>3903.518131</v>
      </c>
    </row>
    <row r="31">
      <c r="A31" s="13">
        <f>IFERROR(__xludf.DUMMYFUNCTION("""COMPUTED_VALUE"""),1985.0)</f>
        <v>1985</v>
      </c>
      <c r="B31" s="13" t="str">
        <f>IFERROR(__xludf.DUMMYFUNCTION("""COMPUTED_VALUE"""),"YR1985")</f>
        <v>YR1985</v>
      </c>
      <c r="C31" s="13" t="str">
        <f>IFERROR(__xludf.DUMMYFUNCTION("""COMPUTED_VALUE"""),"Colombia")</f>
        <v>Colombia</v>
      </c>
      <c r="D31" s="13" t="str">
        <f>IFERROR(__xludf.DUMMYFUNCTION("""COMPUTED_VALUE"""),"COL")</f>
        <v>COL</v>
      </c>
      <c r="E31" s="13">
        <f>IFERROR(__xludf.DUMMYFUNCTION("""COMPUTED_VALUE"""),3941.49473944605)</f>
        <v>3941.494739</v>
      </c>
    </row>
    <row r="32">
      <c r="A32" s="13">
        <f>IFERROR(__xludf.DUMMYFUNCTION("""COMPUTED_VALUE"""),1986.0)</f>
        <v>1986</v>
      </c>
      <c r="B32" s="13" t="str">
        <f>IFERROR(__xludf.DUMMYFUNCTION("""COMPUTED_VALUE"""),"YR1986")</f>
        <v>YR1986</v>
      </c>
      <c r="C32" s="13" t="str">
        <f>IFERROR(__xludf.DUMMYFUNCTION("""COMPUTED_VALUE"""),"Colombia")</f>
        <v>Colombia</v>
      </c>
      <c r="D32" s="13" t="str">
        <f>IFERROR(__xludf.DUMMYFUNCTION("""COMPUTED_VALUE"""),"COL")</f>
        <v>COL</v>
      </c>
      <c r="E32" s="13">
        <f>IFERROR(__xludf.DUMMYFUNCTION("""COMPUTED_VALUE"""),4086.28861336606)</f>
        <v>4086.288613</v>
      </c>
    </row>
    <row r="33">
      <c r="A33" s="13">
        <f>IFERROR(__xludf.DUMMYFUNCTION("""COMPUTED_VALUE"""),1987.0)</f>
        <v>1987</v>
      </c>
      <c r="B33" s="13" t="str">
        <f>IFERROR(__xludf.DUMMYFUNCTION("""COMPUTED_VALUE"""),"YR1987")</f>
        <v>YR1987</v>
      </c>
      <c r="C33" s="13" t="str">
        <f>IFERROR(__xludf.DUMMYFUNCTION("""COMPUTED_VALUE"""),"Colombia")</f>
        <v>Colombia</v>
      </c>
      <c r="D33" s="13" t="str">
        <f>IFERROR(__xludf.DUMMYFUNCTION("""COMPUTED_VALUE"""),"COL")</f>
        <v>COL</v>
      </c>
      <c r="E33" s="13">
        <f>IFERROR(__xludf.DUMMYFUNCTION("""COMPUTED_VALUE"""),4219.69943495044)</f>
        <v>4219.699435</v>
      </c>
    </row>
    <row r="34">
      <c r="A34" s="13">
        <f>IFERROR(__xludf.DUMMYFUNCTION("""COMPUTED_VALUE"""),1988.0)</f>
        <v>1988</v>
      </c>
      <c r="B34" s="13" t="str">
        <f>IFERROR(__xludf.DUMMYFUNCTION("""COMPUTED_VALUE"""),"YR1988")</f>
        <v>YR1988</v>
      </c>
      <c r="C34" s="13" t="str">
        <f>IFERROR(__xludf.DUMMYFUNCTION("""COMPUTED_VALUE"""),"Colombia")</f>
        <v>Colombia</v>
      </c>
      <c r="D34" s="13" t="str">
        <f>IFERROR(__xludf.DUMMYFUNCTION("""COMPUTED_VALUE"""),"COL")</f>
        <v>COL</v>
      </c>
      <c r="E34" s="13">
        <f>IFERROR(__xludf.DUMMYFUNCTION("""COMPUTED_VALUE"""),4304.66004491741)</f>
        <v>4304.660045</v>
      </c>
    </row>
    <row r="35">
      <c r="A35" s="13">
        <f>IFERROR(__xludf.DUMMYFUNCTION("""COMPUTED_VALUE"""),1989.0)</f>
        <v>1989</v>
      </c>
      <c r="B35" s="13" t="str">
        <f>IFERROR(__xludf.DUMMYFUNCTION("""COMPUTED_VALUE"""),"YR1989")</f>
        <v>YR1989</v>
      </c>
      <c r="C35" s="13" t="str">
        <f>IFERROR(__xludf.DUMMYFUNCTION("""COMPUTED_VALUE"""),"Colombia")</f>
        <v>Colombia</v>
      </c>
      <c r="D35" s="13" t="str">
        <f>IFERROR(__xludf.DUMMYFUNCTION("""COMPUTED_VALUE"""),"COL")</f>
        <v>COL</v>
      </c>
      <c r="E35" s="13">
        <f>IFERROR(__xludf.DUMMYFUNCTION("""COMPUTED_VALUE"""),4364.53704076725)</f>
        <v>4364.537041</v>
      </c>
    </row>
    <row r="36">
      <c r="A36" s="13">
        <f>IFERROR(__xludf.DUMMYFUNCTION("""COMPUTED_VALUE"""),1990.0)</f>
        <v>1990</v>
      </c>
      <c r="B36" s="13" t="str">
        <f>IFERROR(__xludf.DUMMYFUNCTION("""COMPUTED_VALUE"""),"YR1990")</f>
        <v>YR1990</v>
      </c>
      <c r="C36" s="13" t="str">
        <f>IFERROR(__xludf.DUMMYFUNCTION("""COMPUTED_VALUE"""),"Colombia")</f>
        <v>Colombia</v>
      </c>
      <c r="D36" s="13" t="str">
        <f>IFERROR(__xludf.DUMMYFUNCTION("""COMPUTED_VALUE"""),"COL")</f>
        <v>COL</v>
      </c>
      <c r="E36" s="13">
        <f>IFERROR(__xludf.DUMMYFUNCTION("""COMPUTED_VALUE"""),4462.7319553392)</f>
        <v>4462.731955</v>
      </c>
    </row>
    <row r="37">
      <c r="A37" s="13">
        <f>IFERROR(__xludf.DUMMYFUNCTION("""COMPUTED_VALUE"""),1991.0)</f>
        <v>1991</v>
      </c>
      <c r="B37" s="13" t="str">
        <f>IFERROR(__xludf.DUMMYFUNCTION("""COMPUTED_VALUE"""),"YR1991")</f>
        <v>YR1991</v>
      </c>
      <c r="C37" s="13" t="str">
        <f>IFERROR(__xludf.DUMMYFUNCTION("""COMPUTED_VALUE"""),"Colombia")</f>
        <v>Colombia</v>
      </c>
      <c r="D37" s="13" t="str">
        <f>IFERROR(__xludf.DUMMYFUNCTION("""COMPUTED_VALUE"""),"COL")</f>
        <v>COL</v>
      </c>
      <c r="E37" s="13">
        <f>IFERROR(__xludf.DUMMYFUNCTION("""COMPUTED_VALUE"""),4463.63375396527)</f>
        <v>4463.633754</v>
      </c>
    </row>
    <row r="38">
      <c r="A38" s="13">
        <f>IFERROR(__xludf.DUMMYFUNCTION("""COMPUTED_VALUE"""),1992.0)</f>
        <v>1992</v>
      </c>
      <c r="B38" s="13" t="str">
        <f>IFERROR(__xludf.DUMMYFUNCTION("""COMPUTED_VALUE"""),"YR1992")</f>
        <v>YR1992</v>
      </c>
      <c r="C38" s="13" t="str">
        <f>IFERROR(__xludf.DUMMYFUNCTION("""COMPUTED_VALUE"""),"Colombia")</f>
        <v>Colombia</v>
      </c>
      <c r="D38" s="13" t="str">
        <f>IFERROR(__xludf.DUMMYFUNCTION("""COMPUTED_VALUE"""),"COL")</f>
        <v>COL</v>
      </c>
      <c r="E38" s="13">
        <f>IFERROR(__xludf.DUMMYFUNCTION("""COMPUTED_VALUE"""),4554.56850034539)</f>
        <v>4554.5685</v>
      </c>
    </row>
    <row r="39">
      <c r="A39" s="13">
        <f>IFERROR(__xludf.DUMMYFUNCTION("""COMPUTED_VALUE"""),1993.0)</f>
        <v>1993</v>
      </c>
      <c r="B39" s="13" t="str">
        <f>IFERROR(__xludf.DUMMYFUNCTION("""COMPUTED_VALUE"""),"YR1993")</f>
        <v>YR1993</v>
      </c>
      <c r="C39" s="13" t="str">
        <f>IFERROR(__xludf.DUMMYFUNCTION("""COMPUTED_VALUE"""),"Colombia")</f>
        <v>Colombia</v>
      </c>
      <c r="D39" s="13" t="str">
        <f>IFERROR(__xludf.DUMMYFUNCTION("""COMPUTED_VALUE"""),"COL")</f>
        <v>COL</v>
      </c>
      <c r="E39" s="13">
        <f>IFERROR(__xludf.DUMMYFUNCTION("""COMPUTED_VALUE"""),4708.38381890833)</f>
        <v>4708.383819</v>
      </c>
    </row>
    <row r="40">
      <c r="A40" s="13">
        <f>IFERROR(__xludf.DUMMYFUNCTION("""COMPUTED_VALUE"""),1994.0)</f>
        <v>1994</v>
      </c>
      <c r="B40" s="13" t="str">
        <f>IFERROR(__xludf.DUMMYFUNCTION("""COMPUTED_VALUE"""),"YR1994")</f>
        <v>YR1994</v>
      </c>
      <c r="C40" s="13" t="str">
        <f>IFERROR(__xludf.DUMMYFUNCTION("""COMPUTED_VALUE"""),"Colombia")</f>
        <v>Colombia</v>
      </c>
      <c r="D40" s="13" t="str">
        <f>IFERROR(__xludf.DUMMYFUNCTION("""COMPUTED_VALUE"""),"COL")</f>
        <v>COL</v>
      </c>
      <c r="E40" s="13">
        <f>IFERROR(__xludf.DUMMYFUNCTION("""COMPUTED_VALUE"""),4889.13180009642)</f>
        <v>4889.1318</v>
      </c>
    </row>
    <row r="41">
      <c r="A41" s="13">
        <f>IFERROR(__xludf.DUMMYFUNCTION("""COMPUTED_VALUE"""),1995.0)</f>
        <v>1995</v>
      </c>
      <c r="B41" s="13" t="str">
        <f>IFERROR(__xludf.DUMMYFUNCTION("""COMPUTED_VALUE"""),"YR1995")</f>
        <v>YR1995</v>
      </c>
      <c r="C41" s="13" t="str">
        <f>IFERROR(__xludf.DUMMYFUNCTION("""COMPUTED_VALUE"""),"Colombia")</f>
        <v>Colombia</v>
      </c>
      <c r="D41" s="13" t="str">
        <f>IFERROR(__xludf.DUMMYFUNCTION("""COMPUTED_VALUE"""),"COL")</f>
        <v>COL</v>
      </c>
      <c r="E41" s="13">
        <f>IFERROR(__xludf.DUMMYFUNCTION("""COMPUTED_VALUE"""),5049.93245491302)</f>
        <v>5049.932455</v>
      </c>
    </row>
    <row r="42">
      <c r="A42" s="13">
        <f>IFERROR(__xludf.DUMMYFUNCTION("""COMPUTED_VALUE"""),1996.0)</f>
        <v>1996</v>
      </c>
      <c r="B42" s="13" t="str">
        <f>IFERROR(__xludf.DUMMYFUNCTION("""COMPUTED_VALUE"""),"YR1996")</f>
        <v>YR1996</v>
      </c>
      <c r="C42" s="13" t="str">
        <f>IFERROR(__xludf.DUMMYFUNCTION("""COMPUTED_VALUE"""),"Colombia")</f>
        <v>Colombia</v>
      </c>
      <c r="D42" s="13" t="str">
        <f>IFERROR(__xludf.DUMMYFUNCTION("""COMPUTED_VALUE"""),"COL")</f>
        <v>COL</v>
      </c>
      <c r="E42" s="13">
        <f>IFERROR(__xludf.DUMMYFUNCTION("""COMPUTED_VALUE"""),5062.71145228453)</f>
        <v>5062.711452</v>
      </c>
    </row>
    <row r="43">
      <c r="A43" s="13">
        <f>IFERROR(__xludf.DUMMYFUNCTION("""COMPUTED_VALUE"""),1997.0)</f>
        <v>1997</v>
      </c>
      <c r="B43" s="13" t="str">
        <f>IFERROR(__xludf.DUMMYFUNCTION("""COMPUTED_VALUE"""),"YR1997")</f>
        <v>YR1997</v>
      </c>
      <c r="C43" s="13" t="str">
        <f>IFERROR(__xludf.DUMMYFUNCTION("""COMPUTED_VALUE"""),"Colombia")</f>
        <v>Colombia</v>
      </c>
      <c r="D43" s="13" t="str">
        <f>IFERROR(__xludf.DUMMYFUNCTION("""COMPUTED_VALUE"""),"COL")</f>
        <v>COL</v>
      </c>
      <c r="E43" s="13">
        <f>IFERROR(__xludf.DUMMYFUNCTION("""COMPUTED_VALUE"""),5146.51101194221)</f>
        <v>5146.511012</v>
      </c>
    </row>
    <row r="44">
      <c r="A44" s="13">
        <f>IFERROR(__xludf.DUMMYFUNCTION("""COMPUTED_VALUE"""),1998.0)</f>
        <v>1998</v>
      </c>
      <c r="B44" s="13" t="str">
        <f>IFERROR(__xludf.DUMMYFUNCTION("""COMPUTED_VALUE"""),"YR1998")</f>
        <v>YR1998</v>
      </c>
      <c r="C44" s="13" t="str">
        <f>IFERROR(__xludf.DUMMYFUNCTION("""COMPUTED_VALUE"""),"Colombia")</f>
        <v>Colombia</v>
      </c>
      <c r="D44" s="13" t="str">
        <f>IFERROR(__xludf.DUMMYFUNCTION("""COMPUTED_VALUE"""),"COL")</f>
        <v>COL</v>
      </c>
      <c r="E44" s="13">
        <f>IFERROR(__xludf.DUMMYFUNCTION("""COMPUTED_VALUE"""),5089.4221725344)</f>
        <v>5089.422173</v>
      </c>
    </row>
    <row r="45">
      <c r="A45" s="13">
        <f>IFERROR(__xludf.DUMMYFUNCTION("""COMPUTED_VALUE"""),1999.0)</f>
        <v>1999</v>
      </c>
      <c r="B45" s="13" t="str">
        <f>IFERROR(__xludf.DUMMYFUNCTION("""COMPUTED_VALUE"""),"YR1999")</f>
        <v>YR1999</v>
      </c>
      <c r="C45" s="13" t="str">
        <f>IFERROR(__xludf.DUMMYFUNCTION("""COMPUTED_VALUE"""),"Colombia")</f>
        <v>Colombia</v>
      </c>
      <c r="D45" s="13" t="str">
        <f>IFERROR(__xludf.DUMMYFUNCTION("""COMPUTED_VALUE"""),"COL")</f>
        <v>COL</v>
      </c>
      <c r="E45" s="13">
        <f>IFERROR(__xludf.DUMMYFUNCTION("""COMPUTED_VALUE"""),4796.05823587336)</f>
        <v>4796.058236</v>
      </c>
    </row>
    <row r="46">
      <c r="A46" s="13">
        <f>IFERROR(__xludf.DUMMYFUNCTION("""COMPUTED_VALUE"""),2000.0)</f>
        <v>2000</v>
      </c>
      <c r="B46" s="13" t="str">
        <f>IFERROR(__xludf.DUMMYFUNCTION("""COMPUTED_VALUE"""),"YR2000")</f>
        <v>YR2000</v>
      </c>
      <c r="C46" s="13" t="str">
        <f>IFERROR(__xludf.DUMMYFUNCTION("""COMPUTED_VALUE"""),"Colombia")</f>
        <v>Colombia</v>
      </c>
      <c r="D46" s="13" t="str">
        <f>IFERROR(__xludf.DUMMYFUNCTION("""COMPUTED_VALUE"""),"COL")</f>
        <v>COL</v>
      </c>
      <c r="E46" s="13">
        <f>IFERROR(__xludf.DUMMYFUNCTION("""COMPUTED_VALUE"""),4857.80115237848)</f>
        <v>4857.801152</v>
      </c>
    </row>
    <row r="47">
      <c r="A47" s="13">
        <f>IFERROR(__xludf.DUMMYFUNCTION("""COMPUTED_VALUE"""),2001.0)</f>
        <v>2001</v>
      </c>
      <c r="B47" s="13" t="str">
        <f>IFERROR(__xludf.DUMMYFUNCTION("""COMPUTED_VALUE"""),"YR2001")</f>
        <v>YR2001</v>
      </c>
      <c r="C47" s="13" t="str">
        <f>IFERROR(__xludf.DUMMYFUNCTION("""COMPUTED_VALUE"""),"Colombia")</f>
        <v>Colombia</v>
      </c>
      <c r="D47" s="13" t="str">
        <f>IFERROR(__xludf.DUMMYFUNCTION("""COMPUTED_VALUE"""),"COL")</f>
        <v>COL</v>
      </c>
      <c r="E47" s="13">
        <f>IFERROR(__xludf.DUMMYFUNCTION("""COMPUTED_VALUE"""),4862.50154734803)</f>
        <v>4862.501547</v>
      </c>
    </row>
    <row r="48">
      <c r="A48" s="13">
        <f>IFERROR(__xludf.DUMMYFUNCTION("""COMPUTED_VALUE"""),2002.0)</f>
        <v>2002</v>
      </c>
      <c r="B48" s="13" t="str">
        <f>IFERROR(__xludf.DUMMYFUNCTION("""COMPUTED_VALUE"""),"YR2002")</f>
        <v>YR2002</v>
      </c>
      <c r="C48" s="13" t="str">
        <f>IFERROR(__xludf.DUMMYFUNCTION("""COMPUTED_VALUE"""),"Colombia")</f>
        <v>Colombia</v>
      </c>
      <c r="D48" s="13" t="str">
        <f>IFERROR(__xludf.DUMMYFUNCTION("""COMPUTED_VALUE"""),"COL")</f>
        <v>COL</v>
      </c>
      <c r="E48" s="13">
        <f>IFERROR(__xludf.DUMMYFUNCTION("""COMPUTED_VALUE"""),4908.73012307454)</f>
        <v>4908.730123</v>
      </c>
    </row>
    <row r="49">
      <c r="A49" s="13">
        <f>IFERROR(__xludf.DUMMYFUNCTION("""COMPUTED_VALUE"""),2003.0)</f>
        <v>2003</v>
      </c>
      <c r="B49" s="13" t="str">
        <f>IFERROR(__xludf.DUMMYFUNCTION("""COMPUTED_VALUE"""),"YR2003")</f>
        <v>YR2003</v>
      </c>
      <c r="C49" s="13" t="str">
        <f>IFERROR(__xludf.DUMMYFUNCTION("""COMPUTED_VALUE"""),"Colombia")</f>
        <v>Colombia</v>
      </c>
      <c r="D49" s="13" t="str">
        <f>IFERROR(__xludf.DUMMYFUNCTION("""COMPUTED_VALUE"""),"COL")</f>
        <v>COL</v>
      </c>
      <c r="E49" s="13">
        <f>IFERROR(__xludf.DUMMYFUNCTION("""COMPUTED_VALUE"""),5026.24215483602)</f>
        <v>5026.242155</v>
      </c>
    </row>
    <row r="50">
      <c r="A50" s="13">
        <f>IFERROR(__xludf.DUMMYFUNCTION("""COMPUTED_VALUE"""),2004.0)</f>
        <v>2004</v>
      </c>
      <c r="B50" s="13" t="str">
        <f>IFERROR(__xludf.DUMMYFUNCTION("""COMPUTED_VALUE"""),"YR2004")</f>
        <v>YR2004</v>
      </c>
      <c r="C50" s="13" t="str">
        <f>IFERROR(__xludf.DUMMYFUNCTION("""COMPUTED_VALUE"""),"Colombia")</f>
        <v>Colombia</v>
      </c>
      <c r="D50" s="13" t="str">
        <f>IFERROR(__xludf.DUMMYFUNCTION("""COMPUTED_VALUE"""),"COL")</f>
        <v>COL</v>
      </c>
      <c r="E50" s="13">
        <f>IFERROR(__xludf.DUMMYFUNCTION("""COMPUTED_VALUE"""),5219.7923309257)</f>
        <v>5219.792331</v>
      </c>
    </row>
    <row r="51">
      <c r="A51" s="13">
        <f>IFERROR(__xludf.DUMMYFUNCTION("""COMPUTED_VALUE"""),2005.0)</f>
        <v>2005</v>
      </c>
      <c r="B51" s="13" t="str">
        <f>IFERROR(__xludf.DUMMYFUNCTION("""COMPUTED_VALUE"""),"YR2005")</f>
        <v>YR2005</v>
      </c>
      <c r="C51" s="13" t="str">
        <f>IFERROR(__xludf.DUMMYFUNCTION("""COMPUTED_VALUE"""),"Colombia")</f>
        <v>Colombia</v>
      </c>
      <c r="D51" s="13" t="str">
        <f>IFERROR(__xludf.DUMMYFUNCTION("""COMPUTED_VALUE"""),"COL")</f>
        <v>COL</v>
      </c>
      <c r="E51" s="13">
        <f>IFERROR(__xludf.DUMMYFUNCTION("""COMPUTED_VALUE"""),5392.19057370415)</f>
        <v>5392.190574</v>
      </c>
    </row>
    <row r="52">
      <c r="A52" s="13">
        <f>IFERROR(__xludf.DUMMYFUNCTION("""COMPUTED_VALUE"""),2006.0)</f>
        <v>2006</v>
      </c>
      <c r="B52" s="13" t="str">
        <f>IFERROR(__xludf.DUMMYFUNCTION("""COMPUTED_VALUE"""),"YR2006")</f>
        <v>YR2006</v>
      </c>
      <c r="C52" s="13" t="str">
        <f>IFERROR(__xludf.DUMMYFUNCTION("""COMPUTED_VALUE"""),"Colombia")</f>
        <v>Colombia</v>
      </c>
      <c r="D52" s="13" t="str">
        <f>IFERROR(__xludf.DUMMYFUNCTION("""COMPUTED_VALUE"""),"COL")</f>
        <v>COL</v>
      </c>
      <c r="E52" s="13">
        <f>IFERROR(__xludf.DUMMYFUNCTION("""COMPUTED_VALUE"""),5684.02285577118)</f>
        <v>5684.022856</v>
      </c>
    </row>
    <row r="53">
      <c r="A53" s="13">
        <f>IFERROR(__xludf.DUMMYFUNCTION("""COMPUTED_VALUE"""),2007.0)</f>
        <v>2007</v>
      </c>
      <c r="B53" s="13" t="str">
        <f>IFERROR(__xludf.DUMMYFUNCTION("""COMPUTED_VALUE"""),"YR2007")</f>
        <v>YR2007</v>
      </c>
      <c r="C53" s="13" t="str">
        <f>IFERROR(__xludf.DUMMYFUNCTION("""COMPUTED_VALUE"""),"Colombia")</f>
        <v>Colombia</v>
      </c>
      <c r="D53" s="13" t="str">
        <f>IFERROR(__xludf.DUMMYFUNCTION("""COMPUTED_VALUE"""),"COL")</f>
        <v>COL</v>
      </c>
      <c r="E53" s="13">
        <f>IFERROR(__xludf.DUMMYFUNCTION("""COMPUTED_VALUE"""),5998.78814293754)</f>
        <v>5998.788143</v>
      </c>
    </row>
    <row r="54">
      <c r="A54" s="13">
        <f>IFERROR(__xludf.DUMMYFUNCTION("""COMPUTED_VALUE"""),2008.0)</f>
        <v>2008</v>
      </c>
      <c r="B54" s="13" t="str">
        <f>IFERROR(__xludf.DUMMYFUNCTION("""COMPUTED_VALUE"""),"YR2008")</f>
        <v>YR2008</v>
      </c>
      <c r="C54" s="13" t="str">
        <f>IFERROR(__xludf.DUMMYFUNCTION("""COMPUTED_VALUE"""),"Colombia")</f>
        <v>Colombia</v>
      </c>
      <c r="D54" s="13" t="str">
        <f>IFERROR(__xludf.DUMMYFUNCTION("""COMPUTED_VALUE"""),"COL")</f>
        <v>COL</v>
      </c>
      <c r="E54" s="13">
        <f>IFERROR(__xludf.DUMMYFUNCTION("""COMPUTED_VALUE"""),6121.74515048081)</f>
        <v>6121.74515</v>
      </c>
    </row>
    <row r="55">
      <c r="A55" s="13">
        <f>IFERROR(__xludf.DUMMYFUNCTION("""COMPUTED_VALUE"""),2009.0)</f>
        <v>2009</v>
      </c>
      <c r="B55" s="13" t="str">
        <f>IFERROR(__xludf.DUMMYFUNCTION("""COMPUTED_VALUE"""),"YR2009")</f>
        <v>YR2009</v>
      </c>
      <c r="C55" s="13" t="str">
        <f>IFERROR(__xludf.DUMMYFUNCTION("""COMPUTED_VALUE"""),"Colombia")</f>
        <v>Colombia</v>
      </c>
      <c r="D55" s="13" t="str">
        <f>IFERROR(__xludf.DUMMYFUNCTION("""COMPUTED_VALUE"""),"COL")</f>
        <v>COL</v>
      </c>
      <c r="E55" s="13">
        <f>IFERROR(__xludf.DUMMYFUNCTION("""COMPUTED_VALUE"""),6126.99551489325)</f>
        <v>6126.995515</v>
      </c>
    </row>
    <row r="56">
      <c r="A56" s="13">
        <f>IFERROR(__xludf.DUMMYFUNCTION("""COMPUTED_VALUE"""),2010.0)</f>
        <v>2010</v>
      </c>
      <c r="B56" s="13" t="str">
        <f>IFERROR(__xludf.DUMMYFUNCTION("""COMPUTED_VALUE"""),"YR2010")</f>
        <v>YR2010</v>
      </c>
      <c r="C56" s="13" t="str">
        <f>IFERROR(__xludf.DUMMYFUNCTION("""COMPUTED_VALUE"""),"Colombia")</f>
        <v>Colombia</v>
      </c>
      <c r="D56" s="13" t="str">
        <f>IFERROR(__xludf.DUMMYFUNCTION("""COMPUTED_VALUE"""),"COL")</f>
        <v>COL</v>
      </c>
      <c r="E56" s="13">
        <f>IFERROR(__xludf.DUMMYFUNCTION("""COMPUTED_VALUE"""),6326.54946861963)</f>
        <v>6326.549469</v>
      </c>
    </row>
    <row r="57">
      <c r="A57" s="13">
        <f>IFERROR(__xludf.DUMMYFUNCTION("""COMPUTED_VALUE"""),2011.0)</f>
        <v>2011</v>
      </c>
      <c r="B57" s="13" t="str">
        <f>IFERROR(__xludf.DUMMYFUNCTION("""COMPUTED_VALUE"""),"YR2011")</f>
        <v>YR2011</v>
      </c>
      <c r="C57" s="13" t="str">
        <f>IFERROR(__xludf.DUMMYFUNCTION("""COMPUTED_VALUE"""),"Colombia")</f>
        <v>Colombia</v>
      </c>
      <c r="D57" s="13" t="str">
        <f>IFERROR(__xludf.DUMMYFUNCTION("""COMPUTED_VALUE"""),"COL")</f>
        <v>COL</v>
      </c>
      <c r="E57" s="13">
        <f>IFERROR(__xludf.DUMMYFUNCTION("""COMPUTED_VALUE"""),6726.83468623466)</f>
        <v>6726.834686</v>
      </c>
    </row>
    <row r="58">
      <c r="A58" s="13">
        <f>IFERROR(__xludf.DUMMYFUNCTION("""COMPUTED_VALUE"""),2012.0)</f>
        <v>2012</v>
      </c>
      <c r="B58" s="13" t="str">
        <f>IFERROR(__xludf.DUMMYFUNCTION("""COMPUTED_VALUE"""),"YR2012")</f>
        <v>YR2012</v>
      </c>
      <c r="C58" s="13" t="str">
        <f>IFERROR(__xludf.DUMMYFUNCTION("""COMPUTED_VALUE"""),"Colombia")</f>
        <v>Colombia</v>
      </c>
      <c r="D58" s="13" t="str">
        <f>IFERROR(__xludf.DUMMYFUNCTION("""COMPUTED_VALUE"""),"COL")</f>
        <v>COL</v>
      </c>
      <c r="E58" s="13">
        <f>IFERROR(__xludf.DUMMYFUNCTION("""COMPUTED_VALUE"""),6926.62519869364)</f>
        <v>6926.625199</v>
      </c>
    </row>
    <row r="59">
      <c r="A59" s="13">
        <f>IFERROR(__xludf.DUMMYFUNCTION("""COMPUTED_VALUE"""),2013.0)</f>
        <v>2013</v>
      </c>
      <c r="B59" s="13" t="str">
        <f>IFERROR(__xludf.DUMMYFUNCTION("""COMPUTED_VALUE"""),"YR2013")</f>
        <v>YR2013</v>
      </c>
      <c r="C59" s="13" t="str">
        <f>IFERROR(__xludf.DUMMYFUNCTION("""COMPUTED_VALUE"""),"Colombia")</f>
        <v>Colombia</v>
      </c>
      <c r="D59" s="13" t="str">
        <f>IFERROR(__xludf.DUMMYFUNCTION("""COMPUTED_VALUE"""),"COL")</f>
        <v>COL</v>
      </c>
      <c r="E59" s="13">
        <f>IFERROR(__xludf.DUMMYFUNCTION("""COMPUTED_VALUE"""),7177.46579753109)</f>
        <v>7177.465798</v>
      </c>
    </row>
    <row r="60">
      <c r="A60" s="13">
        <f>IFERROR(__xludf.DUMMYFUNCTION("""COMPUTED_VALUE"""),2014.0)</f>
        <v>2014</v>
      </c>
      <c r="B60" s="13" t="str">
        <f>IFERROR(__xludf.DUMMYFUNCTION("""COMPUTED_VALUE"""),"YR2014")</f>
        <v>YR2014</v>
      </c>
      <c r="C60" s="13" t="str">
        <f>IFERROR(__xludf.DUMMYFUNCTION("""COMPUTED_VALUE"""),"Colombia")</f>
        <v>Colombia</v>
      </c>
      <c r="D60" s="13" t="str">
        <f>IFERROR(__xludf.DUMMYFUNCTION("""COMPUTED_VALUE"""),"COL")</f>
        <v>COL</v>
      </c>
      <c r="E60" s="13">
        <f>IFERROR(__xludf.DUMMYFUNCTION("""COMPUTED_VALUE"""),7441.31033370509)</f>
        <v>7441.310334</v>
      </c>
    </row>
    <row r="61">
      <c r="A61" s="13">
        <f>IFERROR(__xludf.DUMMYFUNCTION("""COMPUTED_VALUE"""),2015.0)</f>
        <v>2015</v>
      </c>
      <c r="B61" s="13" t="str">
        <f>IFERROR(__xludf.DUMMYFUNCTION("""COMPUTED_VALUE"""),"YR2015")</f>
        <v>YR2015</v>
      </c>
      <c r="C61" s="13" t="str">
        <f>IFERROR(__xludf.DUMMYFUNCTION("""COMPUTED_VALUE"""),"Colombia")</f>
        <v>Colombia</v>
      </c>
      <c r="D61" s="13" t="str">
        <f>IFERROR(__xludf.DUMMYFUNCTION("""COMPUTED_VALUE"""),"COL")</f>
        <v>COL</v>
      </c>
      <c r="E61" s="13">
        <f>IFERROR(__xludf.DUMMYFUNCTION("""COMPUTED_VALUE"""),7572.36550490706)</f>
        <v>7572.365505</v>
      </c>
    </row>
    <row r="62">
      <c r="A62" s="13">
        <f>IFERROR(__xludf.DUMMYFUNCTION("""COMPUTED_VALUE"""),2016.0)</f>
        <v>2016</v>
      </c>
      <c r="B62" s="13" t="str">
        <f>IFERROR(__xludf.DUMMYFUNCTION("""COMPUTED_VALUE"""),"YR2016")</f>
        <v>YR2016</v>
      </c>
      <c r="C62" s="13" t="str">
        <f>IFERROR(__xludf.DUMMYFUNCTION("""COMPUTED_VALUE"""),"Colombia")</f>
        <v>Colombia</v>
      </c>
      <c r="D62" s="13" t="str">
        <f>IFERROR(__xludf.DUMMYFUNCTION("""COMPUTED_VALUE"""),"COL")</f>
        <v>COL</v>
      </c>
      <c r="E62" s="13">
        <f>IFERROR(__xludf.DUMMYFUNCTION("""COMPUTED_VALUE"""),7626.00294628467)</f>
        <v>7626.002946</v>
      </c>
    </row>
    <row r="63">
      <c r="A63" s="13">
        <f>IFERROR(__xludf.DUMMYFUNCTION("""COMPUTED_VALUE"""),2017.0)</f>
        <v>2017</v>
      </c>
      <c r="B63" s="13" t="str">
        <f>IFERROR(__xludf.DUMMYFUNCTION("""COMPUTED_VALUE"""),"YR2017")</f>
        <v>YR2017</v>
      </c>
      <c r="C63" s="13" t="str">
        <f>IFERROR(__xludf.DUMMYFUNCTION("""COMPUTED_VALUE"""),"Colombia")</f>
        <v>Colombia</v>
      </c>
      <c r="D63" s="13" t="str">
        <f>IFERROR(__xludf.DUMMYFUNCTION("""COMPUTED_VALUE"""),"COL")</f>
        <v>COL</v>
      </c>
      <c r="E63" s="13">
        <f>IFERROR(__xludf.DUMMYFUNCTION("""COMPUTED_VALUE"""),7613.72657656518)</f>
        <v>7613.726577</v>
      </c>
    </row>
    <row r="64">
      <c r="A64" s="13">
        <f>IFERROR(__xludf.DUMMYFUNCTION("""COMPUTED_VALUE"""),2018.0)</f>
        <v>2018</v>
      </c>
      <c r="B64" s="13" t="str">
        <f>IFERROR(__xludf.DUMMYFUNCTION("""COMPUTED_VALUE"""),"YR2018")</f>
        <v>YR2018</v>
      </c>
      <c r="C64" s="13" t="str">
        <f>IFERROR(__xludf.DUMMYFUNCTION("""COMPUTED_VALUE"""),"Colombia")</f>
        <v>Colombia</v>
      </c>
      <c r="D64" s="13" t="str">
        <f>IFERROR(__xludf.DUMMYFUNCTION("""COMPUTED_VALUE"""),"COL")</f>
        <v>COL</v>
      </c>
      <c r="E64" s="13">
        <f>IFERROR(__xludf.DUMMYFUNCTION("""COMPUTED_VALUE"""),7698.41224485697)</f>
        <v>7698.412245</v>
      </c>
    </row>
    <row r="66">
      <c r="A66" s="10" t="s">
        <v>102</v>
      </c>
    </row>
    <row r="67">
      <c r="A67" s="13" t="str">
        <f>IFERROR(__xludf.DUMMYFUNCTION("IMPORTRANGE(""https://docs.google.com/spreadsheets/d/14QyxdPv79MHNvq51xlhkGDks0QAIyMUe3kISLt3S1yQ/edit#gid=0"",""paises!A5:C12"")"),"#REF!")</f>
        <v>#REF!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06.14"/>
    <col customWidth="1" min="4" max="4" width="13.57"/>
    <col customWidth="1" min="5" max="5" width="14.71"/>
    <col customWidth="1" min="6" max="6" width="22.29"/>
    <col customWidth="1" min="7" max="26" width="10.71"/>
  </cols>
  <sheetData>
    <row r="1" ht="12.75" customHeight="1"/>
    <row r="2" ht="12.75" customHeight="1">
      <c r="B2" s="14" t="s">
        <v>103</v>
      </c>
      <c r="C2" s="14" t="s">
        <v>104</v>
      </c>
      <c r="D2" s="14" t="s">
        <v>105</v>
      </c>
      <c r="E2" s="14" t="s">
        <v>106</v>
      </c>
      <c r="F2" s="14" t="s">
        <v>107</v>
      </c>
    </row>
    <row r="3" ht="12.75" customHeight="1">
      <c r="B3" s="14" t="s">
        <v>108</v>
      </c>
      <c r="C3" s="15" t="s">
        <v>8</v>
      </c>
      <c r="D3" s="16" t="s">
        <v>109</v>
      </c>
      <c r="E3" s="14" t="s">
        <v>110</v>
      </c>
      <c r="F3" s="14"/>
    </row>
    <row r="4" ht="12.75" customHeight="1">
      <c r="B4" s="14" t="s">
        <v>108</v>
      </c>
      <c r="C4" s="15" t="s">
        <v>9</v>
      </c>
      <c r="D4" s="16" t="s">
        <v>111</v>
      </c>
      <c r="E4" s="16"/>
      <c r="F4" s="14" t="s">
        <v>112</v>
      </c>
    </row>
    <row r="5" ht="12.75" customHeight="1">
      <c r="B5" s="14" t="s">
        <v>108</v>
      </c>
      <c r="C5" s="15" t="s">
        <v>10</v>
      </c>
      <c r="D5" s="16" t="s">
        <v>111</v>
      </c>
      <c r="E5" s="16"/>
      <c r="F5" s="16"/>
    </row>
    <row r="6" ht="12.75" customHeight="1">
      <c r="B6" s="14" t="s">
        <v>108</v>
      </c>
      <c r="C6" s="15" t="s">
        <v>11</v>
      </c>
      <c r="D6" s="16" t="s">
        <v>111</v>
      </c>
      <c r="E6" s="16"/>
      <c r="F6" s="14" t="s">
        <v>113</v>
      </c>
    </row>
    <row r="7" ht="12.75" customHeight="1">
      <c r="B7" s="14" t="s">
        <v>108</v>
      </c>
      <c r="C7" s="15" t="s">
        <v>12</v>
      </c>
      <c r="D7" s="16" t="s">
        <v>114</v>
      </c>
      <c r="E7" s="16"/>
      <c r="F7" s="16"/>
    </row>
    <row r="8" ht="12.75" customHeight="1">
      <c r="B8" s="14" t="s">
        <v>108</v>
      </c>
      <c r="C8" s="15" t="s">
        <v>13</v>
      </c>
      <c r="D8" s="16" t="s">
        <v>114</v>
      </c>
      <c r="E8" s="16"/>
      <c r="F8" s="16"/>
    </row>
    <row r="9" ht="12.75" customHeight="1">
      <c r="B9" s="14" t="s">
        <v>108</v>
      </c>
      <c r="C9" s="15" t="s">
        <v>14</v>
      </c>
      <c r="D9" s="16" t="s">
        <v>114</v>
      </c>
      <c r="E9" s="16"/>
      <c r="F9" s="16"/>
    </row>
    <row r="10" ht="12.75" customHeight="1">
      <c r="B10" s="14" t="s">
        <v>108</v>
      </c>
      <c r="C10" s="15" t="s">
        <v>15</v>
      </c>
      <c r="D10" s="16" t="s">
        <v>114</v>
      </c>
      <c r="E10" s="16"/>
      <c r="F10" s="16"/>
    </row>
    <row r="11" ht="12.75" customHeight="1">
      <c r="B11" s="14" t="s">
        <v>108</v>
      </c>
      <c r="C11" s="15" t="s">
        <v>16</v>
      </c>
      <c r="D11" s="16" t="s">
        <v>114</v>
      </c>
      <c r="E11" s="16"/>
      <c r="F11" s="16"/>
    </row>
    <row r="12" ht="12.75" customHeight="1">
      <c r="B12" s="14" t="s">
        <v>115</v>
      </c>
      <c r="C12" s="15" t="s">
        <v>8</v>
      </c>
      <c r="D12" s="16" t="s">
        <v>109</v>
      </c>
      <c r="E12" s="14" t="s">
        <v>110</v>
      </c>
      <c r="F12" s="16"/>
    </row>
    <row r="13" ht="12.75" customHeight="1">
      <c r="B13" s="14" t="s">
        <v>115</v>
      </c>
      <c r="C13" s="15" t="s">
        <v>9</v>
      </c>
      <c r="D13" s="16" t="s">
        <v>111</v>
      </c>
      <c r="E13" s="16"/>
      <c r="F13" s="14" t="s">
        <v>112</v>
      </c>
    </row>
    <row r="14" ht="12.75" customHeight="1">
      <c r="B14" s="14" t="s">
        <v>115</v>
      </c>
      <c r="C14" s="15" t="s">
        <v>10</v>
      </c>
      <c r="D14" s="16" t="s">
        <v>111</v>
      </c>
      <c r="E14" s="16"/>
      <c r="F14" s="16"/>
    </row>
    <row r="15" ht="12.75" customHeight="1">
      <c r="B15" s="14" t="s">
        <v>115</v>
      </c>
      <c r="C15" s="15" t="s">
        <v>11</v>
      </c>
      <c r="D15" s="16" t="s">
        <v>111</v>
      </c>
      <c r="E15" s="16"/>
      <c r="F15" s="14" t="s">
        <v>113</v>
      </c>
    </row>
    <row r="16" ht="12.75" customHeight="1">
      <c r="B16" s="14" t="s">
        <v>115</v>
      </c>
      <c r="C16" s="15" t="s">
        <v>86</v>
      </c>
      <c r="D16" s="16" t="s">
        <v>114</v>
      </c>
      <c r="E16" s="14" t="s">
        <v>116</v>
      </c>
      <c r="F16" s="16"/>
    </row>
    <row r="17" ht="12.75" customHeight="1">
      <c r="B17" s="14" t="s">
        <v>117</v>
      </c>
      <c r="C17" s="15" t="s">
        <v>8</v>
      </c>
      <c r="D17" s="16" t="s">
        <v>109</v>
      </c>
      <c r="E17" s="14" t="s">
        <v>110</v>
      </c>
      <c r="F17" s="16"/>
    </row>
    <row r="18" ht="12.75" customHeight="1">
      <c r="B18" s="14" t="s">
        <v>117</v>
      </c>
      <c r="C18" s="15" t="s">
        <v>9</v>
      </c>
      <c r="D18" s="16" t="s">
        <v>111</v>
      </c>
      <c r="E18" s="16"/>
      <c r="F18" s="14" t="s">
        <v>112</v>
      </c>
    </row>
    <row r="19" ht="12.75" customHeight="1">
      <c r="B19" s="14" t="s">
        <v>117</v>
      </c>
      <c r="C19" s="15" t="s">
        <v>10</v>
      </c>
      <c r="D19" s="16" t="s">
        <v>111</v>
      </c>
      <c r="E19" s="16"/>
      <c r="F19" s="16"/>
    </row>
    <row r="20" ht="12.75" customHeight="1">
      <c r="B20" s="14" t="s">
        <v>117</v>
      </c>
      <c r="C20" s="15" t="s">
        <v>11</v>
      </c>
      <c r="D20" s="16" t="s">
        <v>111</v>
      </c>
      <c r="E20" s="16"/>
      <c r="F20" s="14" t="s">
        <v>113</v>
      </c>
    </row>
    <row r="21" ht="12.75" customHeight="1">
      <c r="B21" s="14" t="s">
        <v>117</v>
      </c>
      <c r="C21" s="15" t="s">
        <v>87</v>
      </c>
      <c r="D21" s="16" t="s">
        <v>114</v>
      </c>
      <c r="E21" s="16"/>
      <c r="F21" s="16"/>
    </row>
    <row r="22" ht="12.75" customHeight="1">
      <c r="B22" s="14" t="s">
        <v>117</v>
      </c>
      <c r="C22" s="15" t="s">
        <v>88</v>
      </c>
      <c r="D22" s="16" t="s">
        <v>114</v>
      </c>
      <c r="E22" s="16"/>
      <c r="F22" s="16"/>
    </row>
    <row r="23" ht="12.75" customHeight="1">
      <c r="B23" s="14" t="s">
        <v>117</v>
      </c>
      <c r="C23" s="15" t="s">
        <v>89</v>
      </c>
      <c r="D23" s="16" t="s">
        <v>114</v>
      </c>
      <c r="E23" s="16"/>
      <c r="F23" s="16"/>
    </row>
    <row r="24" ht="12.75" customHeight="1">
      <c r="B24" s="14" t="s">
        <v>117</v>
      </c>
      <c r="C24" s="15" t="s">
        <v>90</v>
      </c>
      <c r="D24" s="16" t="s">
        <v>114</v>
      </c>
      <c r="E24" s="16"/>
      <c r="F24" s="16"/>
    </row>
    <row r="25" ht="12.75" customHeight="1">
      <c r="B25" s="14" t="s">
        <v>118</v>
      </c>
      <c r="C25" s="15" t="s">
        <v>8</v>
      </c>
      <c r="D25" s="16" t="s">
        <v>109</v>
      </c>
      <c r="E25" s="14" t="s">
        <v>110</v>
      </c>
      <c r="F25" s="16"/>
    </row>
    <row r="26" ht="12.75" customHeight="1">
      <c r="B26" s="14" t="s">
        <v>118</v>
      </c>
      <c r="C26" s="15" t="s">
        <v>9</v>
      </c>
      <c r="D26" s="16" t="s">
        <v>111</v>
      </c>
      <c r="E26" s="16"/>
      <c r="F26" s="14" t="s">
        <v>112</v>
      </c>
    </row>
    <row r="27" ht="12.75" customHeight="1">
      <c r="B27" s="14" t="s">
        <v>118</v>
      </c>
      <c r="C27" s="15" t="s">
        <v>10</v>
      </c>
      <c r="D27" s="16" t="s">
        <v>111</v>
      </c>
      <c r="E27" s="16"/>
      <c r="F27" s="16"/>
    </row>
    <row r="28" ht="12.75" customHeight="1">
      <c r="B28" s="14" t="s">
        <v>118</v>
      </c>
      <c r="C28" s="15" t="s">
        <v>11</v>
      </c>
      <c r="D28" s="16" t="s">
        <v>111</v>
      </c>
      <c r="E28" s="16"/>
      <c r="F28" s="14" t="s">
        <v>113</v>
      </c>
    </row>
    <row r="29" ht="12.75" customHeight="1">
      <c r="B29" s="14" t="s">
        <v>118</v>
      </c>
      <c r="C29" s="15" t="s">
        <v>91</v>
      </c>
      <c r="D29" s="16" t="s">
        <v>114</v>
      </c>
      <c r="E29" s="16"/>
      <c r="F29" s="16"/>
    </row>
    <row r="30" ht="12.75" customHeight="1">
      <c r="B30" s="14" t="s">
        <v>118</v>
      </c>
      <c r="C30" s="15" t="s">
        <v>92</v>
      </c>
      <c r="D30" s="16" t="s">
        <v>114</v>
      </c>
      <c r="E30" s="16"/>
      <c r="F30" s="16"/>
    </row>
    <row r="31" ht="12.75" customHeight="1">
      <c r="B31" s="14" t="s">
        <v>118</v>
      </c>
      <c r="C31" s="15" t="s">
        <v>93</v>
      </c>
      <c r="D31" s="16" t="s">
        <v>114</v>
      </c>
      <c r="E31" s="16"/>
      <c r="F31" s="16"/>
    </row>
    <row r="32" ht="12.75" customHeight="1">
      <c r="B32" s="14" t="s">
        <v>118</v>
      </c>
      <c r="C32" s="15" t="s">
        <v>94</v>
      </c>
      <c r="D32" s="16" t="s">
        <v>114</v>
      </c>
      <c r="E32" s="16"/>
      <c r="F32" s="16"/>
    </row>
    <row r="33" ht="12.75" customHeight="1">
      <c r="B33" s="14" t="s">
        <v>118</v>
      </c>
      <c r="C33" s="15" t="s">
        <v>95</v>
      </c>
      <c r="D33" s="16" t="s">
        <v>114</v>
      </c>
      <c r="E33" s="16"/>
      <c r="F33" s="16"/>
    </row>
    <row r="34" ht="12.75" customHeight="1">
      <c r="B34" s="14" t="s">
        <v>118</v>
      </c>
      <c r="C34" s="15" t="s">
        <v>96</v>
      </c>
      <c r="D34" s="16" t="s">
        <v>114</v>
      </c>
      <c r="E34" s="16"/>
      <c r="F34" s="16"/>
    </row>
    <row r="35" ht="12.75" customHeight="1">
      <c r="B35" s="14" t="s">
        <v>118</v>
      </c>
      <c r="C35" s="15" t="s">
        <v>97</v>
      </c>
      <c r="D35" s="16" t="s">
        <v>119</v>
      </c>
      <c r="E35" s="16"/>
      <c r="F35" s="16"/>
    </row>
    <row r="36" ht="12.75" customHeight="1">
      <c r="B36" s="14" t="s">
        <v>118</v>
      </c>
      <c r="C36" s="15" t="s">
        <v>98</v>
      </c>
      <c r="D36" s="16" t="s">
        <v>114</v>
      </c>
      <c r="E36" s="16"/>
      <c r="F36" s="16"/>
    </row>
    <row r="37" ht="12.75" customHeight="1">
      <c r="B37" s="14" t="s">
        <v>118</v>
      </c>
      <c r="C37" s="15" t="s">
        <v>99</v>
      </c>
      <c r="D37" s="16" t="s">
        <v>114</v>
      </c>
      <c r="E37" s="16"/>
      <c r="F37" s="16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D3:D37">
      <formula1>"Date,Integer,Boolean,String,Float"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