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\Desktop\LaserEtcher\"/>
    </mc:Choice>
  </mc:AlternateContent>
  <bookViews>
    <workbookView xWindow="0" yWindow="0" windowWidth="9930" windowHeight="74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F24" i="1"/>
  <c r="J24" i="1" s="1"/>
  <c r="I24" i="1"/>
  <c r="I26" i="1" l="1"/>
  <c r="F26" i="1"/>
  <c r="J26" i="1" s="1"/>
  <c r="I23" i="1"/>
  <c r="F23" i="1"/>
  <c r="J23" i="1" s="1"/>
  <c r="I20" i="1"/>
  <c r="F20" i="1"/>
  <c r="J20" i="1" s="1"/>
  <c r="I5" i="1" l="1"/>
  <c r="F5" i="1"/>
  <c r="J5" i="1" s="1"/>
  <c r="I6" i="1"/>
  <c r="F6" i="1"/>
  <c r="J6" i="1" s="1"/>
  <c r="I7" i="1"/>
  <c r="F7" i="1"/>
  <c r="J7" i="1" s="1"/>
  <c r="I8" i="1"/>
  <c r="F8" i="1"/>
  <c r="J8" i="1" s="1"/>
  <c r="I9" i="1"/>
  <c r="F9" i="1"/>
  <c r="J9" i="1" s="1"/>
  <c r="I10" i="1"/>
  <c r="F10" i="1"/>
  <c r="J10" i="1" s="1"/>
  <c r="F4" i="1"/>
  <c r="J4" i="1" s="1"/>
  <c r="I4" i="1"/>
  <c r="F51" i="1"/>
  <c r="J51" i="1" s="1"/>
  <c r="I51" i="1"/>
  <c r="I49" i="1"/>
  <c r="I50" i="1"/>
  <c r="F49" i="1"/>
  <c r="J49" i="1" s="1"/>
  <c r="F50" i="1"/>
  <c r="J50" i="1" s="1"/>
  <c r="F30" i="1"/>
  <c r="J30" i="1" s="1"/>
  <c r="F48" i="1"/>
  <c r="J48" i="1" s="1"/>
  <c r="F13" i="1"/>
  <c r="J13" i="1" s="1"/>
  <c r="F14" i="1"/>
  <c r="J14" i="1" s="1"/>
  <c r="F15" i="1"/>
  <c r="J15" i="1" s="1"/>
  <c r="F16" i="1"/>
  <c r="J16" i="1" s="1"/>
  <c r="F17" i="1"/>
  <c r="J17" i="1" s="1"/>
  <c r="F21" i="1"/>
  <c r="J21" i="1" s="1"/>
  <c r="F22" i="1"/>
  <c r="J22" i="1" s="1"/>
  <c r="F25" i="1"/>
  <c r="J25" i="1" s="1"/>
  <c r="F29" i="1"/>
  <c r="J29" i="1" s="1"/>
  <c r="F31" i="1"/>
  <c r="J31" i="1" s="1"/>
  <c r="F32" i="1"/>
  <c r="J32" i="1" s="1"/>
  <c r="F35" i="1"/>
  <c r="J35" i="1" s="1"/>
  <c r="F36" i="1"/>
  <c r="J36" i="1" s="1"/>
  <c r="F37" i="1"/>
  <c r="J37" i="1" s="1"/>
  <c r="F38" i="1"/>
  <c r="J38" i="1" s="1"/>
  <c r="F39" i="1"/>
  <c r="J39" i="1" s="1"/>
  <c r="F40" i="1"/>
  <c r="J40" i="1" s="1"/>
  <c r="F41" i="1"/>
  <c r="J41" i="1" s="1"/>
  <c r="F42" i="1"/>
  <c r="J42" i="1" s="1"/>
  <c r="F43" i="1"/>
  <c r="J43" i="1" s="1"/>
  <c r="F44" i="1"/>
  <c r="J44" i="1" s="1"/>
  <c r="F45" i="1"/>
  <c r="J45" i="1" s="1"/>
  <c r="I48" i="1"/>
  <c r="I40" i="1"/>
  <c r="I30" i="1"/>
  <c r="I17" i="1"/>
  <c r="I16" i="1"/>
  <c r="I15" i="1"/>
  <c r="I14" i="1"/>
  <c r="I13" i="1"/>
  <c r="I21" i="1"/>
  <c r="I22" i="1"/>
  <c r="I25" i="1"/>
  <c r="I43" i="1"/>
  <c r="I36" i="1"/>
  <c r="I37" i="1"/>
  <c r="I38" i="1"/>
  <c r="I44" i="1"/>
  <c r="I29" i="1"/>
  <c r="I39" i="1"/>
  <c r="I41" i="1"/>
  <c r="I31" i="1"/>
  <c r="I32" i="1"/>
  <c r="I45" i="1"/>
  <c r="I42" i="1"/>
</calcChain>
</file>

<file path=xl/sharedStrings.xml><?xml version="1.0" encoding="utf-8"?>
<sst xmlns="http://schemas.openxmlformats.org/spreadsheetml/2006/main" count="155" uniqueCount="79">
  <si>
    <t>Link</t>
  </si>
  <si>
    <t>Stepper Motor, NEMA17</t>
  </si>
  <si>
    <t>Button, Emergency Stop</t>
  </si>
  <si>
    <t>Switch, Power</t>
  </si>
  <si>
    <t>Lot</t>
  </si>
  <si>
    <t>Quantity</t>
  </si>
  <si>
    <t>Price</t>
  </si>
  <si>
    <t>Shipping</t>
  </si>
  <si>
    <t>Extended</t>
  </si>
  <si>
    <t>Vendor</t>
  </si>
  <si>
    <t>Description</t>
  </si>
  <si>
    <t>Total</t>
  </si>
  <si>
    <t>Amazon</t>
  </si>
  <si>
    <t>Arduino, Uno R3</t>
  </si>
  <si>
    <t>Rod, Smooth, 12mm, 500mm</t>
  </si>
  <si>
    <t>Pieces</t>
  </si>
  <si>
    <t>Power Supply, 12VDC, 180W</t>
  </si>
  <si>
    <t>Switch, Limit, SPST</t>
  </si>
  <si>
    <t>Need</t>
  </si>
  <si>
    <t>Button, Control, Green</t>
  </si>
  <si>
    <t>Button, Control, Blue</t>
  </si>
  <si>
    <t>Button, Control, Yellow</t>
  </si>
  <si>
    <t>Socket, AC</t>
  </si>
  <si>
    <t>Piece</t>
  </si>
  <si>
    <t>Part Number</t>
  </si>
  <si>
    <t>Misumi</t>
  </si>
  <si>
    <t>HFS5-2020-75</t>
  </si>
  <si>
    <t>Extrusion, Aluminum, 20x75mm</t>
  </si>
  <si>
    <t>Extrusion, Aluminum, 20x500mm</t>
  </si>
  <si>
    <t>Extrusion, Aluminum, 20x600mm</t>
  </si>
  <si>
    <t>HFS5-2020-500</t>
  </si>
  <si>
    <t>HFS5-2020-600</t>
  </si>
  <si>
    <t>HNKK5-5</t>
  </si>
  <si>
    <t>Nut, Square, M5-0.8</t>
  </si>
  <si>
    <t>Rod, Threaded, Acme, 3/8"-12x3ft</t>
  </si>
  <si>
    <t>McMaster-Carr</t>
  </si>
  <si>
    <t>98935A817</t>
  </si>
  <si>
    <t>94815A106</t>
  </si>
  <si>
    <t>Nut, Hex, Acme, 3/8"-12</t>
  </si>
  <si>
    <t>6408K9</t>
  </si>
  <si>
    <t>6408K61</t>
  </si>
  <si>
    <t>Coupling Hub, 3/16" (needs 5mm drill)</t>
  </si>
  <si>
    <t>Coupling Hub, 3/8"</t>
  </si>
  <si>
    <t>Spider, Buna-N</t>
  </si>
  <si>
    <t>91166A240</t>
  </si>
  <si>
    <t>90128A244</t>
  </si>
  <si>
    <t>LM12UU</t>
  </si>
  <si>
    <t>R6-2RS</t>
  </si>
  <si>
    <t>TB6560</t>
  </si>
  <si>
    <t>SHF12</t>
  </si>
  <si>
    <t>Support, Smooth Rod</t>
  </si>
  <si>
    <t>Bearing, Linear, 12mm</t>
  </si>
  <si>
    <t>Bearing, Rotary, 3/8"</t>
  </si>
  <si>
    <t>Driver, Stepper Motor</t>
  </si>
  <si>
    <t>17HS16-2004S </t>
  </si>
  <si>
    <t>Heatsink, 12mm</t>
  </si>
  <si>
    <t>NUBM44</t>
  </si>
  <si>
    <t>Laser Diode, 6W, 450nm, w/Lens</t>
  </si>
  <si>
    <t>Driver, Laser Diode, 4.5A, X-Drive</t>
  </si>
  <si>
    <t>ASTA-7G</t>
  </si>
  <si>
    <t>Adhesive, Thermal, Arctic Silver, in Grams</t>
  </si>
  <si>
    <t>Goggles, Laser Safety, 450nm</t>
  </si>
  <si>
    <t>QS12MM500</t>
  </si>
  <si>
    <t>90591A146</t>
  </si>
  <si>
    <t>M5 Nut, Zinc-Plated Steel</t>
  </si>
  <si>
    <t>M5 Washer, Zinc-Plated Steel</t>
  </si>
  <si>
    <t>M3 Washer, Zinc-Plated Steel</t>
  </si>
  <si>
    <t>91166A210</t>
  </si>
  <si>
    <t>M5-0.8x25 Socket Head Screw, Zinc-Plated Steel</t>
  </si>
  <si>
    <t>M5-0.8x16 Socket Head Screw, Zinc-Plated Steel</t>
  </si>
  <si>
    <t>90128A249</t>
  </si>
  <si>
    <t>M5-0.8x16 Button Head Screw, Zinc-Plated Steel</t>
  </si>
  <si>
    <t>91306A667</t>
  </si>
  <si>
    <t>91274A105</t>
  </si>
  <si>
    <t>M3-0.5x10 Socket Head Screw, Zn-Al-Plated Steel</t>
  </si>
  <si>
    <t>Grommet, Rubber, 5/16" ID</t>
  </si>
  <si>
    <t>Lowes</t>
  </si>
  <si>
    <t>Extrusion, Aluminum, 20x125mm</t>
  </si>
  <si>
    <t>HFS5-2020-125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</si>
</sst>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2"/>
    <xf numFmtId="44" fontId="0" fillId="0" borderId="0" xfId="1" applyFont="1"/>
    <xf numFmtId="44" fontId="0" fillId="0" borderId="0" xfId="0" applyNumberFormat="1"/>
    <xf numFmtId="0" fontId="0" fillId="0" borderId="0" xfId="1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2" applyFont="1"/>
    <xf numFmtId="44" fontId="4" fillId="0" borderId="0" xfId="2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2" applyFont="1"/>
    <xf numFmtId="0" fontId="3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gp/product/B0097B7LYG/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amazon.com/dp/B0087X7262/" TargetMode="External"/><Relationship Id="rId21" Type="http://schemas.openxmlformats.org/officeDocument/2006/relationships/hyperlink" Target="https://www.mcmaster.com/" TargetMode="External"/><Relationship Id="rId34" Type="http://schemas.openxmlformats.org/officeDocument/2006/relationships/hyperlink" Target="https://www.lowes.com/pd/The-Hillman-Group-30-Pack-5-16-in-Inside-Diameter-Rubber-Grommets/4437271" TargetMode="External"/><Relationship Id="rId7" Type="http://schemas.openxmlformats.org/officeDocument/2006/relationships/hyperlink" Target="https://www.amazon.com/dp/B00VG9GGUM/" TargetMode="External"/><Relationship Id="rId12" Type="http://schemas.openxmlformats.org/officeDocument/2006/relationships/hyperlink" Target="https://www.amazon.com/gp/product/B00TSGLXFS/" TargetMode="External"/><Relationship Id="rId17" Type="http://schemas.openxmlformats.org/officeDocument/2006/relationships/hyperlink" Target="https://www.amazon.com/gp/product/B00LPK02SY/" TargetMode="External"/><Relationship Id="rId25" Type="http://schemas.openxmlformats.org/officeDocument/2006/relationships/hyperlink" Target="https://www.amazon.com/gp/product/B00DYVBB3W/" TargetMode="External"/><Relationship Id="rId33" Type="http://schemas.openxmlformats.org/officeDocument/2006/relationships/hyperlink" Target="https://www.mcmaster.com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dp/B01MF67NWC/" TargetMode="External"/><Relationship Id="rId16" Type="http://schemas.openxmlformats.org/officeDocument/2006/relationships/hyperlink" Target="https://www.amazon.com/gp/product/B01CUNOWWG/" TargetMode="External"/><Relationship Id="rId20" Type="http://schemas.openxmlformats.org/officeDocument/2006/relationships/hyperlink" Target="https://www.mcmaster.com/" TargetMode="External"/><Relationship Id="rId29" Type="http://schemas.openxmlformats.org/officeDocument/2006/relationships/hyperlink" Target="https://www.mcmaster.com/" TargetMode="External"/><Relationship Id="rId1" Type="http://schemas.openxmlformats.org/officeDocument/2006/relationships/hyperlink" Target="https://www.amazon.com/dp/B014NN3AYW/" TargetMode="External"/><Relationship Id="rId6" Type="http://schemas.openxmlformats.org/officeDocument/2006/relationships/hyperlink" Target="https://www.amazon.com/gp/product/B0094GM004/" TargetMode="External"/><Relationship Id="rId11" Type="http://schemas.openxmlformats.org/officeDocument/2006/relationships/hyperlink" Target="https://www.amazon.com/gp/product/B00C4PBMMY/" TargetMode="External"/><Relationship Id="rId24" Type="http://schemas.openxmlformats.org/officeDocument/2006/relationships/hyperlink" Target="https://us.misumi-ec.com/vona2/detail/110302246940/?HissuCode=HNKK5-5&amp;PNSearch=HNKK5-5&amp;searchFlow=results2products&amp;Keyword=HNKK5-5" TargetMode="External"/><Relationship Id="rId32" Type="http://schemas.openxmlformats.org/officeDocument/2006/relationships/hyperlink" Target="https://www.mcmaster.com/" TargetMode="External"/><Relationship Id="rId37" Type="http://schemas.openxmlformats.org/officeDocument/2006/relationships/hyperlink" Target="https://us.misumi-ec.com/vona2/detail/110302683830/?HissuCode=HFS5-2020-%5B50-4000%2F0.5%5D&amp;SeriesSpec=D001%3A%3A500&amp;PNSearch=HFS5-2020-500&amp;KWSearch=HFS5-2020-500&amp;Keyword=HFS5-2020-500&amp;searchFlow=results2products&amp;Keyword=HFS5-2020-500" TargetMode="External"/><Relationship Id="rId5" Type="http://schemas.openxmlformats.org/officeDocument/2006/relationships/hyperlink" Target="https://www.amazon.com/gp/product/B009IQJY5Y/" TargetMode="External"/><Relationship Id="rId15" Type="http://schemas.openxmlformats.org/officeDocument/2006/relationships/hyperlink" Target="https://www.amazon.com/dp/B00ME5YAPK/" TargetMode="External"/><Relationship Id="rId23" Type="http://schemas.openxmlformats.org/officeDocument/2006/relationships/hyperlink" Target="https://us.misumi-ec.com/vona2/detail/110302683830/?HissuCode=HFS5-2020-%5B50-4000%2F0.5%5D&amp;SeriesSpec=D001%3A%3A75&amp;PNSearch=HFS5-2020-75&amp;KWSearch=HFS5-2020-75&amp;Keyword=HFS5-2020-75&amp;searchFlow=results2products&amp;Keyword=HFS5-2020-75" TargetMode="External"/><Relationship Id="rId28" Type="http://schemas.openxmlformats.org/officeDocument/2006/relationships/hyperlink" Target="https://www.mcmaster.com/" TargetMode="External"/><Relationship Id="rId36" Type="http://schemas.openxmlformats.org/officeDocument/2006/relationships/hyperlink" Target="https://us.misumi-ec.com/vona2/detail/110302683830/?HissuCode=HFS5-2020-%5B50-4000%2F0.5%5D&amp;SeriesSpec=D001%3A%3A500&amp;PNSearch=HFS5-2020-500&amp;KWSearch=HFS5-2020-500&amp;Keyword=HFS5-2020-500&amp;searchFlow=results2products&amp;Keyword=HFS5-2020-500" TargetMode="External"/><Relationship Id="rId10" Type="http://schemas.openxmlformats.org/officeDocument/2006/relationships/hyperlink" Target="https://www.amazon.com/gp/product/B00PNEQI7W/" TargetMode="External"/><Relationship Id="rId19" Type="http://schemas.openxmlformats.org/officeDocument/2006/relationships/hyperlink" Target="https://www.mcmaster.com/" TargetMode="External"/><Relationship Id="rId31" Type="http://schemas.openxmlformats.org/officeDocument/2006/relationships/hyperlink" Target="https://www.mcmaster.com/" TargetMode="External"/><Relationship Id="rId4" Type="http://schemas.openxmlformats.org/officeDocument/2006/relationships/hyperlink" Target="https://www.amazon.com/dp/B00N41DRAW/" TargetMode="External"/><Relationship Id="rId9" Type="http://schemas.openxmlformats.org/officeDocument/2006/relationships/hyperlink" Target="https://www.amazon.com/gp/product/B00E0JOTV8/" TargetMode="External"/><Relationship Id="rId14" Type="http://schemas.openxmlformats.org/officeDocument/2006/relationships/hyperlink" Target="https://www.amazon.com/gp/product/B009IQK084/" TargetMode="External"/><Relationship Id="rId22" Type="http://schemas.openxmlformats.org/officeDocument/2006/relationships/hyperlink" Target="https://www.mcmaster.com/" TargetMode="External"/><Relationship Id="rId27" Type="http://schemas.openxmlformats.org/officeDocument/2006/relationships/hyperlink" Target="https://www.mcmaster.com/" TargetMode="External"/><Relationship Id="rId30" Type="http://schemas.openxmlformats.org/officeDocument/2006/relationships/hyperlink" Target="https://www.mcmaster.com/" TargetMode="External"/><Relationship Id="rId35" Type="http://schemas.openxmlformats.org/officeDocument/2006/relationships/hyperlink" Target="https://us.misumi-ec.com/vona2/detail/110302683830/?SYCD=HFS5-2020&amp;PNSearch=HFS5-2020&amp;searchFlow=results2products&amp;Keyword=HFS5-2020-125" TargetMode="External"/><Relationship Id="rId8" Type="http://schemas.openxmlformats.org/officeDocument/2006/relationships/hyperlink" Target="https://www.amazon.com/Arduino-Uno-R3-Microcontroller-A000066/dp/B008GRTSV6/" TargetMode="External"/><Relationship Id="rId3" Type="http://schemas.openxmlformats.org/officeDocument/2006/relationships/hyperlink" Target="https://www.amazon.com/dp/B00MAC9MO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45.28515625" bestFit="1" customWidth="1"/>
    <col min="2" max="2" width="14.42578125" style="17" bestFit="1" customWidth="1"/>
    <col min="3" max="3" width="13.85546875" bestFit="1" customWidth="1"/>
    <col min="4" max="5" width="9.140625" customWidth="1"/>
    <col min="11" max="11" width="4.5703125" bestFit="1" customWidth="1"/>
  </cols>
  <sheetData>
    <row r="1" spans="1:23" x14ac:dyDescent="0.25">
      <c r="A1" s="5" t="s">
        <v>10</v>
      </c>
      <c r="B1" s="16" t="s">
        <v>9</v>
      </c>
      <c r="C1" s="9" t="s">
        <v>24</v>
      </c>
      <c r="D1" s="19" t="s">
        <v>5</v>
      </c>
      <c r="E1" s="19"/>
      <c r="F1" s="19"/>
      <c r="G1" s="19" t="s">
        <v>6</v>
      </c>
      <c r="H1" s="19"/>
      <c r="I1" s="19"/>
      <c r="J1" s="19"/>
      <c r="K1" s="5" t="s">
        <v>0</v>
      </c>
    </row>
    <row r="2" spans="1:23" x14ac:dyDescent="0.25">
      <c r="A2" s="5"/>
      <c r="B2" s="11"/>
      <c r="C2" s="9"/>
      <c r="D2" s="5" t="s">
        <v>15</v>
      </c>
      <c r="E2" s="5" t="s">
        <v>18</v>
      </c>
      <c r="F2" s="5" t="s">
        <v>4</v>
      </c>
      <c r="G2" s="5" t="s">
        <v>4</v>
      </c>
      <c r="H2" s="5" t="s">
        <v>7</v>
      </c>
      <c r="I2" s="6" t="s">
        <v>23</v>
      </c>
      <c r="J2" s="5" t="s">
        <v>8</v>
      </c>
      <c r="K2" s="5"/>
    </row>
    <row r="3" spans="1:23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23" s="12" customFormat="1" x14ac:dyDescent="0.25">
      <c r="A4" s="13" t="s">
        <v>69</v>
      </c>
      <c r="B4" s="13" t="s">
        <v>35</v>
      </c>
      <c r="C4" t="s">
        <v>45</v>
      </c>
      <c r="D4">
        <v>100</v>
      </c>
      <c r="E4">
        <v>22</v>
      </c>
      <c r="F4" s="12">
        <f t="shared" ref="F4:F10" si="0">E4/D4</f>
        <v>0.22</v>
      </c>
      <c r="G4" s="2">
        <v>9.39</v>
      </c>
      <c r="H4" s="2">
        <v>0</v>
      </c>
      <c r="I4" s="3">
        <f t="shared" ref="I4" si="1">(G4+H4)/D4</f>
        <v>9.3900000000000011E-2</v>
      </c>
      <c r="J4" s="2">
        <f t="shared" ref="J4" si="2">F4*SUM(G4:H4)</f>
        <v>2.0658000000000003</v>
      </c>
      <c r="K4" s="14" t="s">
        <v>0</v>
      </c>
    </row>
    <row r="5" spans="1:23" s="12" customFormat="1" x14ac:dyDescent="0.25">
      <c r="A5" s="13" t="s">
        <v>68</v>
      </c>
      <c r="B5" s="13" t="s">
        <v>35</v>
      </c>
      <c r="C5" t="s">
        <v>70</v>
      </c>
      <c r="D5">
        <v>100</v>
      </c>
      <c r="E5">
        <v>16</v>
      </c>
      <c r="F5" s="12">
        <f t="shared" si="0"/>
        <v>0.16</v>
      </c>
      <c r="G5" s="2">
        <v>10.81</v>
      </c>
      <c r="H5" s="2">
        <v>0</v>
      </c>
      <c r="I5" s="3">
        <f t="shared" ref="I5:I10" si="3">(G5+H5)/D5</f>
        <v>0.1081</v>
      </c>
      <c r="J5" s="2">
        <f t="shared" ref="J5:J10" si="4">F5*SUM(G5:H5)</f>
        <v>1.7296</v>
      </c>
      <c r="K5" s="14" t="s">
        <v>0</v>
      </c>
    </row>
    <row r="6" spans="1:23" s="12" customFormat="1" x14ac:dyDescent="0.25">
      <c r="A6" s="13" t="s">
        <v>71</v>
      </c>
      <c r="B6" s="13" t="s">
        <v>35</v>
      </c>
      <c r="C6" t="s">
        <v>72</v>
      </c>
      <c r="D6">
        <v>100</v>
      </c>
      <c r="E6">
        <v>14</v>
      </c>
      <c r="F6" s="12">
        <f t="shared" si="0"/>
        <v>0.14000000000000001</v>
      </c>
      <c r="G6" s="2">
        <v>12.39</v>
      </c>
      <c r="H6" s="2">
        <v>0</v>
      </c>
      <c r="I6" s="3">
        <f t="shared" si="3"/>
        <v>0.12390000000000001</v>
      </c>
      <c r="J6" s="2">
        <f t="shared" si="4"/>
        <v>1.7346000000000001</v>
      </c>
      <c r="K6" s="15" t="s">
        <v>0</v>
      </c>
    </row>
    <row r="7" spans="1:23" s="12" customFormat="1" x14ac:dyDescent="0.25">
      <c r="A7" s="13" t="s">
        <v>65</v>
      </c>
      <c r="B7" s="13" t="s">
        <v>35</v>
      </c>
      <c r="C7" t="s">
        <v>44</v>
      </c>
      <c r="D7">
        <v>200</v>
      </c>
      <c r="E7">
        <v>44</v>
      </c>
      <c r="F7" s="12">
        <f t="shared" si="0"/>
        <v>0.22</v>
      </c>
      <c r="G7" s="2">
        <v>2.19</v>
      </c>
      <c r="H7" s="2">
        <v>0</v>
      </c>
      <c r="I7" s="3">
        <f t="shared" si="3"/>
        <v>1.095E-2</v>
      </c>
      <c r="J7" s="2">
        <f t="shared" si="4"/>
        <v>0.48180000000000001</v>
      </c>
      <c r="K7" s="15" t="s">
        <v>0</v>
      </c>
    </row>
    <row r="8" spans="1:23" s="12" customFormat="1" x14ac:dyDescent="0.25">
      <c r="A8" s="13" t="s">
        <v>64</v>
      </c>
      <c r="B8" s="13" t="s">
        <v>35</v>
      </c>
      <c r="C8" t="s">
        <v>63</v>
      </c>
      <c r="D8">
        <v>100</v>
      </c>
      <c r="E8">
        <v>16</v>
      </c>
      <c r="F8" s="12">
        <f t="shared" si="0"/>
        <v>0.16</v>
      </c>
      <c r="G8" s="2">
        <v>2.08</v>
      </c>
      <c r="H8" s="2">
        <v>0</v>
      </c>
      <c r="I8" s="3">
        <f t="shared" si="3"/>
        <v>2.0799999999999999E-2</v>
      </c>
      <c r="J8" s="2">
        <f t="shared" si="4"/>
        <v>0.33280000000000004</v>
      </c>
      <c r="K8" s="15" t="s">
        <v>0</v>
      </c>
    </row>
    <row r="9" spans="1:23" s="12" customFormat="1" x14ac:dyDescent="0.25">
      <c r="A9" s="13" t="s">
        <v>74</v>
      </c>
      <c r="B9" s="13" t="s">
        <v>35</v>
      </c>
      <c r="C9" t="s">
        <v>73</v>
      </c>
      <c r="D9">
        <v>50</v>
      </c>
      <c r="E9">
        <v>8</v>
      </c>
      <c r="F9" s="12">
        <f t="shared" si="0"/>
        <v>0.16</v>
      </c>
      <c r="G9" s="2">
        <v>5.28</v>
      </c>
      <c r="H9" s="2">
        <v>0</v>
      </c>
      <c r="I9" s="3">
        <f t="shared" si="3"/>
        <v>0.1056</v>
      </c>
      <c r="J9" s="2">
        <f t="shared" si="4"/>
        <v>0.84480000000000011</v>
      </c>
      <c r="K9" s="15" t="s">
        <v>0</v>
      </c>
    </row>
    <row r="10" spans="1:23" s="12" customFormat="1" x14ac:dyDescent="0.25">
      <c r="A10" s="13" t="s">
        <v>66</v>
      </c>
      <c r="B10" s="13" t="s">
        <v>35</v>
      </c>
      <c r="C10" t="s">
        <v>67</v>
      </c>
      <c r="D10">
        <v>100</v>
      </c>
      <c r="E10">
        <v>8</v>
      </c>
      <c r="F10" s="12">
        <f t="shared" si="0"/>
        <v>0.08</v>
      </c>
      <c r="G10" s="2">
        <v>1.61</v>
      </c>
      <c r="H10" s="2">
        <v>0</v>
      </c>
      <c r="I10" s="3">
        <f t="shared" si="3"/>
        <v>1.61E-2</v>
      </c>
      <c r="J10" s="2">
        <f t="shared" si="4"/>
        <v>0.1288</v>
      </c>
      <c r="K10" s="15" t="s">
        <v>0</v>
      </c>
    </row>
    <row r="11" spans="1:23" x14ac:dyDescent="0.25">
      <c r="A11" s="11"/>
      <c r="B11" s="11"/>
      <c r="C11" s="10"/>
      <c r="D11" s="10"/>
      <c r="E11" s="10"/>
      <c r="F11" s="10"/>
      <c r="G11" s="10"/>
      <c r="H11" s="10"/>
      <c r="I11" s="10"/>
      <c r="J11" s="10"/>
      <c r="K11" s="10"/>
    </row>
    <row r="12" spans="1:23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23" x14ac:dyDescent="0.25">
      <c r="A13" t="s">
        <v>34</v>
      </c>
      <c r="B13" s="4" t="s">
        <v>35</v>
      </c>
      <c r="C13" t="s">
        <v>36</v>
      </c>
      <c r="D13">
        <v>1</v>
      </c>
      <c r="E13">
        <v>2</v>
      </c>
      <c r="F13">
        <f t="shared" ref="F13:F17" si="5">E13/D13</f>
        <v>2</v>
      </c>
      <c r="G13" s="2">
        <v>4.3</v>
      </c>
      <c r="H13" s="2">
        <v>0</v>
      </c>
      <c r="I13" s="3">
        <f t="shared" ref="I13:I17" si="6">(G13+H13)/D13</f>
        <v>4.3</v>
      </c>
      <c r="J13" s="2">
        <f t="shared" ref="J13:J17" si="7">F13*SUM(G13:H13)</f>
        <v>8.6</v>
      </c>
      <c r="K13" s="1" t="s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t="s">
        <v>38</v>
      </c>
      <c r="B14" s="4" t="s">
        <v>35</v>
      </c>
      <c r="C14" t="s">
        <v>37</v>
      </c>
      <c r="D14">
        <v>1</v>
      </c>
      <c r="E14">
        <v>2</v>
      </c>
      <c r="F14">
        <f t="shared" si="5"/>
        <v>2</v>
      </c>
      <c r="G14" s="2">
        <v>2.35</v>
      </c>
      <c r="H14" s="2">
        <v>0</v>
      </c>
      <c r="I14" s="3">
        <f t="shared" si="6"/>
        <v>2.35</v>
      </c>
      <c r="J14" s="2">
        <f t="shared" si="7"/>
        <v>4.7</v>
      </c>
      <c r="K14" s="1" t="s"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t="s">
        <v>41</v>
      </c>
      <c r="B15" s="4" t="s">
        <v>35</v>
      </c>
      <c r="C15" t="s">
        <v>39</v>
      </c>
      <c r="D15">
        <v>1</v>
      </c>
      <c r="E15">
        <v>2</v>
      </c>
      <c r="F15">
        <f t="shared" si="5"/>
        <v>2</v>
      </c>
      <c r="G15" s="2">
        <v>4.1399999999999997</v>
      </c>
      <c r="H15" s="2">
        <v>0</v>
      </c>
      <c r="I15" s="3">
        <f t="shared" si="6"/>
        <v>4.1399999999999997</v>
      </c>
      <c r="J15" s="2">
        <f t="shared" si="7"/>
        <v>8.2799999999999994</v>
      </c>
      <c r="K15" s="1" t="s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t="s">
        <v>42</v>
      </c>
      <c r="B16" s="4" t="s">
        <v>35</v>
      </c>
      <c r="C16" t="s">
        <v>39</v>
      </c>
      <c r="D16">
        <v>1</v>
      </c>
      <c r="E16">
        <v>2</v>
      </c>
      <c r="F16">
        <f t="shared" si="5"/>
        <v>2</v>
      </c>
      <c r="G16" s="2">
        <v>4.1399999999999997</v>
      </c>
      <c r="H16" s="2">
        <v>0</v>
      </c>
      <c r="I16" s="3">
        <f t="shared" si="6"/>
        <v>4.1399999999999997</v>
      </c>
      <c r="J16" s="2">
        <f t="shared" si="7"/>
        <v>8.2799999999999994</v>
      </c>
      <c r="K16" s="1" t="s"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t="s">
        <v>43</v>
      </c>
      <c r="B17" s="4" t="s">
        <v>35</v>
      </c>
      <c r="C17" t="s">
        <v>40</v>
      </c>
      <c r="D17">
        <v>1</v>
      </c>
      <c r="E17">
        <v>2</v>
      </c>
      <c r="F17">
        <f t="shared" si="5"/>
        <v>2</v>
      </c>
      <c r="G17" s="2">
        <v>1.89</v>
      </c>
      <c r="H17" s="2">
        <v>0</v>
      </c>
      <c r="I17" s="3">
        <f t="shared" si="6"/>
        <v>1.89</v>
      </c>
      <c r="J17" s="2">
        <f t="shared" si="7"/>
        <v>3.78</v>
      </c>
      <c r="K17" s="1" t="s"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B18" s="4"/>
      <c r="G18" s="2"/>
      <c r="H18" s="2"/>
      <c r="I18" s="3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t="s">
        <v>75</v>
      </c>
      <c r="B20" s="4" t="s">
        <v>76</v>
      </c>
      <c r="C20" s="17">
        <v>423655</v>
      </c>
      <c r="D20">
        <v>30</v>
      </c>
      <c r="E20">
        <v>8</v>
      </c>
      <c r="F20">
        <f t="shared" ref="F20:F26" si="8">E20/D20</f>
        <v>0.26666666666666666</v>
      </c>
      <c r="G20" s="2">
        <v>12.9</v>
      </c>
      <c r="H20" s="2">
        <v>0</v>
      </c>
      <c r="I20" s="3">
        <f>(G20+H20)/D20</f>
        <v>0.43</v>
      </c>
      <c r="J20" s="2">
        <f t="shared" ref="J20" si="9">F20*SUM(G20:H20)</f>
        <v>3.44</v>
      </c>
      <c r="K20" s="1" t="s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t="s">
        <v>33</v>
      </c>
      <c r="B21" s="4" t="s">
        <v>25</v>
      </c>
      <c r="C21" t="s">
        <v>32</v>
      </c>
      <c r="D21">
        <v>100</v>
      </c>
      <c r="E21">
        <v>14</v>
      </c>
      <c r="F21">
        <f t="shared" si="8"/>
        <v>0.14000000000000001</v>
      </c>
      <c r="G21" s="2">
        <v>19.32</v>
      </c>
      <c r="H21" s="2">
        <v>0</v>
      </c>
      <c r="I21" s="3">
        <f t="shared" ref="I21:I26" si="10">(G21+H21)/D21</f>
        <v>0.19320000000000001</v>
      </c>
      <c r="J21" s="2">
        <f t="shared" ref="J21:J26" si="11">F21*SUM(G21:H21)</f>
        <v>2.7048000000000001</v>
      </c>
      <c r="K21" s="1" t="s">
        <v>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t="s">
        <v>27</v>
      </c>
      <c r="B22" s="4" t="s">
        <v>25</v>
      </c>
      <c r="C22" t="s">
        <v>26</v>
      </c>
      <c r="D22">
        <v>1</v>
      </c>
      <c r="E22">
        <v>4</v>
      </c>
      <c r="F22">
        <f t="shared" si="8"/>
        <v>4</v>
      </c>
      <c r="G22" s="2">
        <v>3.03</v>
      </c>
      <c r="H22" s="2">
        <v>0</v>
      </c>
      <c r="I22" s="3">
        <f t="shared" si="10"/>
        <v>3.03</v>
      </c>
      <c r="J22" s="2">
        <f t="shared" si="11"/>
        <v>12.12</v>
      </c>
      <c r="K22" s="1" t="s"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t="s">
        <v>77</v>
      </c>
      <c r="B23" s="4" t="s">
        <v>25</v>
      </c>
      <c r="C23" t="s">
        <v>78</v>
      </c>
      <c r="D23">
        <v>1</v>
      </c>
      <c r="E23">
        <v>4</v>
      </c>
      <c r="F23">
        <f t="shared" si="8"/>
        <v>4</v>
      </c>
      <c r="G23" s="2">
        <v>3.03</v>
      </c>
      <c r="H23" s="2">
        <v>0</v>
      </c>
      <c r="I23" s="3">
        <f t="shared" si="10"/>
        <v>3.03</v>
      </c>
      <c r="J23" s="2">
        <f t="shared" si="11"/>
        <v>12.12</v>
      </c>
      <c r="K23" s="1" t="s">
        <v>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t="s">
        <v>28</v>
      </c>
      <c r="B24" s="4" t="s">
        <v>25</v>
      </c>
      <c r="C24" t="s">
        <v>30</v>
      </c>
      <c r="D24">
        <v>1</v>
      </c>
      <c r="E24">
        <v>4</v>
      </c>
      <c r="F24">
        <f t="shared" si="8"/>
        <v>4</v>
      </c>
      <c r="G24" s="2">
        <v>2.85</v>
      </c>
      <c r="H24" s="2">
        <v>0</v>
      </c>
      <c r="I24" s="3">
        <f t="shared" si="10"/>
        <v>2.85</v>
      </c>
      <c r="J24" s="2">
        <f t="shared" si="11"/>
        <v>11.4</v>
      </c>
      <c r="K24" s="1" t="s">
        <v>0</v>
      </c>
    </row>
    <row r="25" spans="1:23" x14ac:dyDescent="0.25">
      <c r="A25" t="s">
        <v>29</v>
      </c>
      <c r="B25" s="4" t="s">
        <v>25</v>
      </c>
      <c r="C25" t="s">
        <v>31</v>
      </c>
      <c r="D25">
        <v>1</v>
      </c>
      <c r="E25">
        <v>2</v>
      </c>
      <c r="F25">
        <f t="shared" si="8"/>
        <v>2</v>
      </c>
      <c r="G25" s="2">
        <v>3.42</v>
      </c>
      <c r="H25" s="2">
        <v>0</v>
      </c>
      <c r="I25" s="3">
        <f t="shared" si="10"/>
        <v>3.42</v>
      </c>
      <c r="J25" s="2">
        <f t="shared" si="11"/>
        <v>6.84</v>
      </c>
      <c r="K25" s="1" t="s">
        <v>0</v>
      </c>
    </row>
    <row r="26" spans="1:23" x14ac:dyDescent="0.25">
      <c r="A26" t="s">
        <v>28</v>
      </c>
      <c r="B26" s="4" t="s">
        <v>25</v>
      </c>
      <c r="C26" t="s">
        <v>30</v>
      </c>
      <c r="D26">
        <v>1</v>
      </c>
      <c r="E26">
        <v>2</v>
      </c>
      <c r="F26">
        <f t="shared" si="8"/>
        <v>2</v>
      </c>
      <c r="G26" s="2">
        <v>2.85</v>
      </c>
      <c r="H26" s="2">
        <v>0</v>
      </c>
      <c r="I26" s="3">
        <f t="shared" si="10"/>
        <v>2.85</v>
      </c>
      <c r="J26" s="2">
        <f t="shared" si="11"/>
        <v>5.7</v>
      </c>
      <c r="K26" s="1" t="s">
        <v>0</v>
      </c>
    </row>
    <row r="27" spans="1:23" x14ac:dyDescent="0.25">
      <c r="B27" s="4"/>
      <c r="G27" s="2"/>
      <c r="H27" s="2"/>
      <c r="I27" s="3"/>
      <c r="J27" s="2"/>
      <c r="K27" s="1"/>
    </row>
    <row r="28" spans="1:23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23" x14ac:dyDescent="0.25">
      <c r="A29" t="s">
        <v>51</v>
      </c>
      <c r="B29" s="4" t="s">
        <v>12</v>
      </c>
      <c r="C29" t="s">
        <v>46</v>
      </c>
      <c r="D29">
        <v>4</v>
      </c>
      <c r="E29">
        <v>6</v>
      </c>
      <c r="F29">
        <f>E29/D29</f>
        <v>1.5</v>
      </c>
      <c r="G29" s="2">
        <v>11.74</v>
      </c>
      <c r="H29" s="2">
        <v>0</v>
      </c>
      <c r="I29" s="3">
        <f>(G29+H29)/D29</f>
        <v>2.9350000000000001</v>
      </c>
      <c r="J29" s="2">
        <f>F29*SUM(G29:H29)</f>
        <v>17.61</v>
      </c>
      <c r="K29" s="1" t="s">
        <v>0</v>
      </c>
      <c r="L29" s="7"/>
      <c r="M29" s="8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t="s">
        <v>52</v>
      </c>
      <c r="B30" s="4" t="s">
        <v>12</v>
      </c>
      <c r="C30" t="s">
        <v>47</v>
      </c>
      <c r="D30">
        <v>10</v>
      </c>
      <c r="E30">
        <v>4</v>
      </c>
      <c r="F30">
        <f t="shared" ref="F30:F45" si="12">E30/D30</f>
        <v>0.4</v>
      </c>
      <c r="G30" s="2">
        <v>12.75</v>
      </c>
      <c r="H30" s="2">
        <v>0</v>
      </c>
      <c r="I30" s="3">
        <f t="shared" ref="I30" si="13">(G30+H30)/D30</f>
        <v>1.2749999999999999</v>
      </c>
      <c r="J30" s="2">
        <f t="shared" ref="J30" si="14">F30*SUM(G30:H30)</f>
        <v>5.1000000000000005</v>
      </c>
      <c r="K30" s="1" t="s">
        <v>0</v>
      </c>
      <c r="L30" s="7"/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t="s">
        <v>14</v>
      </c>
      <c r="B31" s="4" t="s">
        <v>12</v>
      </c>
      <c r="C31" t="s">
        <v>62</v>
      </c>
      <c r="D31">
        <v>1</v>
      </c>
      <c r="E31">
        <v>4</v>
      </c>
      <c r="F31">
        <f>E31/D31</f>
        <v>4</v>
      </c>
      <c r="G31" s="2">
        <v>16.73</v>
      </c>
      <c r="H31" s="2">
        <v>0</v>
      </c>
      <c r="I31" s="3">
        <f>(G31+H31)/D31</f>
        <v>16.73</v>
      </c>
      <c r="J31" s="2">
        <f>F31*SUM(G31:H31)</f>
        <v>66.92</v>
      </c>
      <c r="K31" s="1" t="s">
        <v>0</v>
      </c>
      <c r="L31" s="7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t="s">
        <v>50</v>
      </c>
      <c r="B32" s="4" t="s">
        <v>12</v>
      </c>
      <c r="C32" t="s">
        <v>49</v>
      </c>
      <c r="D32">
        <v>4</v>
      </c>
      <c r="E32">
        <v>8</v>
      </c>
      <c r="F32">
        <f>E32/D32</f>
        <v>2</v>
      </c>
      <c r="G32" s="2">
        <v>10.99</v>
      </c>
      <c r="H32" s="2">
        <v>0</v>
      </c>
      <c r="I32" s="3">
        <f>(G32+H32)/D32</f>
        <v>2.7475000000000001</v>
      </c>
      <c r="J32" s="2">
        <f>F32*SUM(G32:H32)</f>
        <v>21.98</v>
      </c>
      <c r="K32" s="1" t="s">
        <v>0</v>
      </c>
      <c r="L32" s="7"/>
      <c r="M32" s="8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B33" s="4"/>
      <c r="G33" s="2"/>
      <c r="H33" s="2"/>
      <c r="I33" s="3"/>
      <c r="J33" s="2"/>
      <c r="K33" s="1"/>
      <c r="L33" s="7"/>
      <c r="M33" s="8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7"/>
      <c r="M34" s="8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t="s">
        <v>13</v>
      </c>
      <c r="B35" s="4" t="s">
        <v>12</v>
      </c>
      <c r="D35">
        <v>1</v>
      </c>
      <c r="E35">
        <v>1</v>
      </c>
      <c r="F35">
        <f>E35/D35</f>
        <v>1</v>
      </c>
      <c r="G35" s="2">
        <v>24.99</v>
      </c>
      <c r="H35" s="2">
        <v>0</v>
      </c>
      <c r="J35" s="2">
        <f>F35*SUM(G35:H35)</f>
        <v>24.99</v>
      </c>
      <c r="K35" s="1" t="s">
        <v>0</v>
      </c>
      <c r="L35" s="7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t="s">
        <v>19</v>
      </c>
      <c r="B36" s="4" t="s">
        <v>12</v>
      </c>
      <c r="D36">
        <v>5</v>
      </c>
      <c r="E36">
        <v>1</v>
      </c>
      <c r="F36">
        <f t="shared" ref="F36:F44" si="15">E36/D36</f>
        <v>0.2</v>
      </c>
      <c r="G36" s="2">
        <v>9.26</v>
      </c>
      <c r="H36" s="2">
        <v>0</v>
      </c>
      <c r="I36" s="3">
        <f t="shared" ref="I36:I44" si="16">(G36+H36)/D36</f>
        <v>1.8519999999999999</v>
      </c>
      <c r="J36" s="2">
        <f t="shared" ref="J36:J44" si="17">F36*SUM(G36:H36)</f>
        <v>1.8520000000000001</v>
      </c>
      <c r="K36" s="1" t="s">
        <v>0</v>
      </c>
      <c r="L36" s="7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t="s">
        <v>20</v>
      </c>
      <c r="B37" s="4" t="s">
        <v>12</v>
      </c>
      <c r="D37">
        <v>5</v>
      </c>
      <c r="E37">
        <v>1</v>
      </c>
      <c r="F37">
        <f t="shared" si="15"/>
        <v>0.2</v>
      </c>
      <c r="G37" s="2">
        <v>9.6</v>
      </c>
      <c r="H37" s="2">
        <v>0</v>
      </c>
      <c r="I37" s="3">
        <f t="shared" si="16"/>
        <v>1.92</v>
      </c>
      <c r="J37" s="2">
        <f t="shared" si="17"/>
        <v>1.92</v>
      </c>
      <c r="K37" s="1" t="s">
        <v>0</v>
      </c>
      <c r="L37" s="7"/>
      <c r="M37" s="8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t="s">
        <v>21</v>
      </c>
      <c r="B38" s="4" t="s">
        <v>12</v>
      </c>
      <c r="D38">
        <v>5</v>
      </c>
      <c r="E38">
        <v>1</v>
      </c>
      <c r="F38">
        <f t="shared" si="15"/>
        <v>0.2</v>
      </c>
      <c r="G38" s="2">
        <v>9.23</v>
      </c>
      <c r="H38" s="2">
        <v>0</v>
      </c>
      <c r="I38" s="3">
        <f t="shared" si="16"/>
        <v>1.8460000000000001</v>
      </c>
      <c r="J38" s="2">
        <f t="shared" si="17"/>
        <v>1.8460000000000001</v>
      </c>
      <c r="K38" s="1" t="s">
        <v>0</v>
      </c>
      <c r="L38" s="7"/>
      <c r="M38" s="8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t="s">
        <v>2</v>
      </c>
      <c r="B39" s="4" t="s">
        <v>12</v>
      </c>
      <c r="D39">
        <v>1</v>
      </c>
      <c r="E39">
        <v>1</v>
      </c>
      <c r="F39">
        <f t="shared" ref="F39:F43" si="18">E39/D39</f>
        <v>1</v>
      </c>
      <c r="G39" s="2">
        <v>4.99</v>
      </c>
      <c r="H39" s="2">
        <v>0</v>
      </c>
      <c r="I39" s="3">
        <f t="shared" ref="I39:I43" si="19">(G39+H39)/D39</f>
        <v>4.99</v>
      </c>
      <c r="J39" s="2">
        <f t="shared" ref="J39:J43" si="20">F39*SUM(G39:H39)</f>
        <v>4.99</v>
      </c>
      <c r="K39" s="1" t="s">
        <v>0</v>
      </c>
      <c r="L39" s="7"/>
      <c r="M39" s="8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t="s">
        <v>53</v>
      </c>
      <c r="B40" s="4" t="s">
        <v>12</v>
      </c>
      <c r="C40" t="s">
        <v>48</v>
      </c>
      <c r="D40">
        <v>1</v>
      </c>
      <c r="E40">
        <v>2</v>
      </c>
      <c r="F40">
        <f t="shared" si="18"/>
        <v>2</v>
      </c>
      <c r="G40" s="2">
        <v>8.39</v>
      </c>
      <c r="H40" s="2">
        <v>0</v>
      </c>
      <c r="I40" s="3">
        <f t="shared" si="19"/>
        <v>8.39</v>
      </c>
      <c r="J40" s="2">
        <f t="shared" si="20"/>
        <v>16.78</v>
      </c>
      <c r="K40" s="1" t="s">
        <v>0</v>
      </c>
      <c r="L40" s="7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t="s">
        <v>16</v>
      </c>
      <c r="B41" s="4" t="s">
        <v>12</v>
      </c>
      <c r="D41">
        <v>1</v>
      </c>
      <c r="E41">
        <v>1</v>
      </c>
      <c r="F41">
        <f t="shared" si="18"/>
        <v>1</v>
      </c>
      <c r="G41" s="2">
        <v>19.98</v>
      </c>
      <c r="H41" s="2">
        <v>0</v>
      </c>
      <c r="I41" s="3">
        <f t="shared" si="19"/>
        <v>19.98</v>
      </c>
      <c r="J41" s="2">
        <f t="shared" si="20"/>
        <v>19.98</v>
      </c>
      <c r="K41" s="1" t="s">
        <v>0</v>
      </c>
      <c r="L41" s="7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t="s">
        <v>22</v>
      </c>
      <c r="B42" s="4" t="s">
        <v>12</v>
      </c>
      <c r="D42">
        <v>1</v>
      </c>
      <c r="E42">
        <v>1</v>
      </c>
      <c r="F42">
        <f t="shared" si="18"/>
        <v>1</v>
      </c>
      <c r="G42" s="2">
        <v>5.81</v>
      </c>
      <c r="H42" s="2">
        <v>0</v>
      </c>
      <c r="I42" s="3">
        <f t="shared" si="19"/>
        <v>5.81</v>
      </c>
      <c r="J42" s="2">
        <f t="shared" si="20"/>
        <v>5.81</v>
      </c>
      <c r="K42" s="1" t="s">
        <v>0</v>
      </c>
      <c r="L42" s="7"/>
      <c r="M42" s="8"/>
    </row>
    <row r="43" spans="1:23" x14ac:dyDescent="0.25">
      <c r="A43" t="s">
        <v>1</v>
      </c>
      <c r="B43" s="4" t="s">
        <v>12</v>
      </c>
      <c r="C43" t="s">
        <v>54</v>
      </c>
      <c r="D43">
        <v>1</v>
      </c>
      <c r="E43">
        <v>2</v>
      </c>
      <c r="F43">
        <f t="shared" si="18"/>
        <v>2</v>
      </c>
      <c r="G43" s="2">
        <v>12.99</v>
      </c>
      <c r="H43" s="2">
        <v>0</v>
      </c>
      <c r="I43" s="3">
        <f t="shared" si="19"/>
        <v>12.99</v>
      </c>
      <c r="J43" s="2">
        <f t="shared" si="20"/>
        <v>25.98</v>
      </c>
      <c r="K43" s="1" t="s">
        <v>0</v>
      </c>
      <c r="L43" s="7"/>
      <c r="M43" s="8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t="s">
        <v>17</v>
      </c>
      <c r="B44" s="4" t="s">
        <v>12</v>
      </c>
      <c r="D44">
        <v>10</v>
      </c>
      <c r="E44">
        <v>4</v>
      </c>
      <c r="F44">
        <f t="shared" si="15"/>
        <v>0.4</v>
      </c>
      <c r="G44" s="2">
        <v>6.19</v>
      </c>
      <c r="H44" s="2">
        <v>0</v>
      </c>
      <c r="I44" s="3">
        <f t="shared" si="16"/>
        <v>0.61899999999999999</v>
      </c>
      <c r="J44" s="2">
        <f t="shared" si="17"/>
        <v>2.4760000000000004</v>
      </c>
      <c r="K44" s="1" t="s">
        <v>0</v>
      </c>
      <c r="L44" s="7"/>
      <c r="M44" s="8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t="s">
        <v>3</v>
      </c>
      <c r="B45" s="4" t="s">
        <v>12</v>
      </c>
      <c r="D45">
        <v>1</v>
      </c>
      <c r="E45">
        <v>1</v>
      </c>
      <c r="F45">
        <f t="shared" si="12"/>
        <v>1</v>
      </c>
      <c r="G45" s="2">
        <v>7.17</v>
      </c>
      <c r="H45" s="2">
        <v>0</v>
      </c>
      <c r="I45" s="3">
        <f t="shared" ref="I45" si="21">(G45+H45)/D45</f>
        <v>7.17</v>
      </c>
      <c r="J45" s="2">
        <f t="shared" ref="J45" si="22">F45*SUM(G45:H45)</f>
        <v>7.17</v>
      </c>
      <c r="K45" s="1" t="s">
        <v>0</v>
      </c>
      <c r="L45" s="7"/>
      <c r="M45" s="8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B46" s="4"/>
      <c r="G46" s="2"/>
      <c r="H46" s="2"/>
      <c r="I46" s="3"/>
      <c r="J46" s="2"/>
      <c r="K46" s="1"/>
      <c r="L46" s="7"/>
      <c r="M46" s="8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7"/>
      <c r="M47" s="8"/>
    </row>
    <row r="48" spans="1:23" x14ac:dyDescent="0.25">
      <c r="A48" t="s">
        <v>55</v>
      </c>
      <c r="B48" s="4" t="s">
        <v>12</v>
      </c>
      <c r="D48">
        <v>1</v>
      </c>
      <c r="E48">
        <v>1</v>
      </c>
      <c r="F48">
        <f t="shared" ref="F48:F51" si="23">E48/D48</f>
        <v>1</v>
      </c>
      <c r="G48" s="2">
        <v>3.5</v>
      </c>
      <c r="H48" s="2">
        <v>3.57</v>
      </c>
      <c r="I48" s="3">
        <f>(G48+H48)/D48</f>
        <v>7.07</v>
      </c>
      <c r="J48" s="2">
        <f>F48*SUM(G48:H48)</f>
        <v>7.07</v>
      </c>
      <c r="K48" s="1" t="s">
        <v>0</v>
      </c>
      <c r="L48" s="7"/>
      <c r="M48" s="8"/>
    </row>
    <row r="49" spans="1:23" x14ac:dyDescent="0.25">
      <c r="A49" t="s">
        <v>57</v>
      </c>
      <c r="B49" s="4" t="s">
        <v>12</v>
      </c>
      <c r="C49" t="s">
        <v>56</v>
      </c>
      <c r="D49">
        <v>1</v>
      </c>
      <c r="E49">
        <v>1</v>
      </c>
      <c r="F49">
        <f t="shared" si="23"/>
        <v>1</v>
      </c>
      <c r="G49" s="2">
        <v>160</v>
      </c>
      <c r="H49" s="2">
        <v>0</v>
      </c>
      <c r="I49" s="3">
        <f t="shared" ref="I49:I50" si="24">(G49+H49)/D49</f>
        <v>160</v>
      </c>
      <c r="J49" s="2">
        <f t="shared" ref="J49:J50" si="25">F49*SUM(G49:H49)</f>
        <v>160</v>
      </c>
      <c r="K49" s="1" t="s">
        <v>0</v>
      </c>
      <c r="L49" s="7"/>
      <c r="M49" s="8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t="s">
        <v>58</v>
      </c>
      <c r="B50" s="4" t="s">
        <v>12</v>
      </c>
      <c r="D50">
        <v>1</v>
      </c>
      <c r="E50">
        <v>1</v>
      </c>
      <c r="F50">
        <f t="shared" si="23"/>
        <v>1</v>
      </c>
      <c r="G50" s="2">
        <v>30</v>
      </c>
      <c r="H50" s="2">
        <v>0</v>
      </c>
      <c r="I50" s="3">
        <f t="shared" si="24"/>
        <v>30</v>
      </c>
      <c r="J50" s="2">
        <f t="shared" si="25"/>
        <v>30</v>
      </c>
      <c r="K50" s="1" t="s">
        <v>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t="s">
        <v>60</v>
      </c>
      <c r="B51" s="4" t="s">
        <v>12</v>
      </c>
      <c r="C51" t="s">
        <v>59</v>
      </c>
      <c r="D51">
        <v>7</v>
      </c>
      <c r="E51">
        <v>1</v>
      </c>
      <c r="F51">
        <f t="shared" si="23"/>
        <v>0.14285714285714285</v>
      </c>
      <c r="G51" s="2">
        <v>11.59</v>
      </c>
      <c r="H51" s="2">
        <v>0</v>
      </c>
      <c r="I51" s="3">
        <f t="shared" ref="I51" si="26">(G51+H51)/D51</f>
        <v>1.6557142857142857</v>
      </c>
      <c r="J51" s="2">
        <f t="shared" ref="J51" si="27">F51*SUM(G51:H51)</f>
        <v>1.6557142857142857</v>
      </c>
      <c r="K51" s="1" t="s"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t="s">
        <v>61</v>
      </c>
      <c r="B52" s="4"/>
      <c r="G52" s="2"/>
      <c r="H52" s="2"/>
      <c r="I52" s="3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B53" s="4"/>
      <c r="G53" s="2"/>
      <c r="H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t="s">
        <v>11</v>
      </c>
      <c r="B54" s="18"/>
      <c r="J54" s="3">
        <f>SUM(J4:J52)</f>
        <v>519.4127142857144</v>
      </c>
    </row>
  </sheetData>
  <sortState ref="A3:I11">
    <sortCondition ref="A3"/>
  </sortState>
  <mergeCells count="8">
    <mergeCell ref="D1:F1"/>
    <mergeCell ref="G1:J1"/>
    <mergeCell ref="A12:K12"/>
    <mergeCell ref="A19:K19"/>
    <mergeCell ref="A28:K28"/>
    <mergeCell ref="A34:K34"/>
    <mergeCell ref="A47:K47"/>
    <mergeCell ref="A3:K3"/>
  </mergeCells>
  <hyperlinks>
    <hyperlink ref="K49" r:id="rId1"/>
    <hyperlink ref="K50" r:id="rId2"/>
    <hyperlink ref="K41" r:id="rId3"/>
    <hyperlink ref="K29" r:id="rId4"/>
    <hyperlink ref="K36" r:id="rId5"/>
    <hyperlink ref="K39" r:id="rId6"/>
    <hyperlink ref="K45" r:id="rId7"/>
    <hyperlink ref="K35" r:id="rId8"/>
    <hyperlink ref="K44" r:id="rId9"/>
    <hyperlink ref="K43" r:id="rId10"/>
    <hyperlink ref="K32" r:id="rId11"/>
    <hyperlink ref="K31" r:id="rId12"/>
    <hyperlink ref="K37" r:id="rId13"/>
    <hyperlink ref="K38" r:id="rId14"/>
    <hyperlink ref="K42" r:id="rId15"/>
    <hyperlink ref="K30" r:id="rId16"/>
    <hyperlink ref="K40" r:id="rId17"/>
    <hyperlink ref="K17" r:id="rId18" location="6408K61"/>
    <hyperlink ref="K15" r:id="rId19" location="6408K9"/>
    <hyperlink ref="K14" r:id="rId20" location="94815A106"/>
    <hyperlink ref="K13" r:id="rId21" location="98935A817"/>
    <hyperlink ref="K16" r:id="rId22" location="6408K9"/>
    <hyperlink ref="K22" r:id="rId23"/>
    <hyperlink ref="K21" r:id="rId24"/>
    <hyperlink ref="K48" r:id="rId25"/>
    <hyperlink ref="K51" r:id="rId26"/>
    <hyperlink ref="K8" r:id="rId27" location="90591a146"/>
    <hyperlink ref="K7" r:id="rId28" location="91166a240"/>
    <hyperlink ref="K10" r:id="rId29" location="91166a210"/>
    <hyperlink ref="K6" r:id="rId30" location="91306a667"/>
    <hyperlink ref="K5" r:id="rId31" location="90128a249"/>
    <hyperlink ref="K9" r:id="rId32" location="91274a105"/>
    <hyperlink ref="K4" r:id="rId33" location="90128A244"/>
    <hyperlink ref="K20" r:id="rId34"/>
    <hyperlink ref="K23" r:id="rId35"/>
    <hyperlink ref="K24" r:id="rId36"/>
    <hyperlink ref="K26" r:id="rId37"/>
  </hyperlinks>
  <pageMargins left="0.7" right="0.7" top="0.75" bottom="0.75" header="0.3" footer="0.3"/>
  <pageSetup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Phillips</dc:creator>
  <cp:lastModifiedBy>James Phillips</cp:lastModifiedBy>
  <dcterms:created xsi:type="dcterms:W3CDTF">2016-09-17T21:50:56Z</dcterms:created>
  <dcterms:modified xsi:type="dcterms:W3CDTF">2017-01-05T02:36:31Z</dcterms:modified>
</cp:coreProperties>
</file>