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3040" windowHeight="7980"/>
  </bookViews>
  <sheets>
    <sheet name="Sheet1" sheetId="1" r:id="rId1"/>
    <sheet name="Sheet2" sheetId="2" r:id="rId2"/>
    <sheet name="Sheet3" sheetId="3" r:id="rId3"/>
  </sheets>
  <definedNames>
    <definedName name="nama_ak">Sheet2!$B$2:$B$75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K10" i="1" s="1"/>
  <c r="B10" i="1"/>
  <c r="L10" i="1" l="1"/>
  <c r="M10" i="1" l="1"/>
  <c r="O10" i="1" s="1"/>
  <c r="R10" i="1" s="1"/>
  <c r="G9" i="1" l="1"/>
  <c r="K9" i="1" s="1"/>
  <c r="B9" i="1"/>
  <c r="G8" i="1"/>
  <c r="K8" i="1" s="1"/>
  <c r="G7" i="1"/>
  <c r="K7" i="1" s="1"/>
  <c r="B7" i="1"/>
  <c r="G6" i="1"/>
  <c r="K6" i="1" s="1"/>
  <c r="B6" i="1"/>
  <c r="M5" i="1"/>
  <c r="O5" i="1" s="1"/>
  <c r="R5" i="1" s="1"/>
  <c r="K5" i="1"/>
  <c r="L5" i="1" s="1"/>
  <c r="G5" i="1"/>
  <c r="B5" i="1"/>
  <c r="M3" i="1"/>
  <c r="O3" i="1" s="1"/>
  <c r="K4" i="1"/>
  <c r="L4" i="1" s="1"/>
  <c r="G4" i="1"/>
  <c r="B4" i="1"/>
  <c r="K3" i="1"/>
  <c r="L3" i="1" s="1"/>
  <c r="G3" i="1"/>
  <c r="B3" i="1"/>
  <c r="K2" i="1"/>
  <c r="G2" i="1"/>
  <c r="B2" i="1"/>
  <c r="L8" i="1" l="1"/>
  <c r="M8" i="1" s="1"/>
  <c r="O8" i="1" s="1"/>
  <c r="R8" i="1" s="1"/>
  <c r="L9" i="1"/>
  <c r="M9" i="1"/>
  <c r="O9" i="1" s="1"/>
  <c r="R9" i="1" s="1"/>
  <c r="M4" i="1"/>
  <c r="O4" i="1" s="1"/>
  <c r="R4" i="1" s="1"/>
  <c r="L7" i="1"/>
  <c r="L6" i="1"/>
  <c r="M6" i="1" s="1"/>
  <c r="O6" i="1" s="1"/>
  <c r="R6" i="1" s="1"/>
  <c r="R3" i="1"/>
  <c r="L2" i="1"/>
  <c r="M2" i="1" l="1"/>
  <c r="O2" i="1" s="1"/>
  <c r="R2" i="1" s="1"/>
  <c r="M7" i="1"/>
  <c r="O7" i="1" s="1"/>
  <c r="R7" i="1" s="1"/>
</calcChain>
</file>

<file path=xl/comments1.xml><?xml version="1.0" encoding="utf-8"?>
<comments xmlns="http://schemas.openxmlformats.org/spreadsheetml/2006/main">
  <authors>
    <author>Tara Yunita</author>
    <author>Rini Sunarsih</author>
    <author>FUJI</author>
  </authors>
  <commentList>
    <comment ref="O20" authorId="0" shapeId="0">
      <text>
        <r>
          <rPr>
            <b/>
            <sz val="9"/>
            <color indexed="81"/>
            <rFont val="Tahoma"/>
            <family val="2"/>
          </rPr>
          <t>Tara Yunita:</t>
        </r>
        <r>
          <rPr>
            <sz val="9"/>
            <color indexed="81"/>
            <rFont val="Tahoma"/>
            <family val="2"/>
          </rPr>
          <t xml:space="preserve">
cek dana</t>
        </r>
      </text>
    </comment>
    <comment ref="F22" authorId="1" shapeId="0">
      <text>
        <r>
          <rPr>
            <b/>
            <sz val="9"/>
            <color indexed="81"/>
            <rFont val="Tahoma"/>
            <family val="2"/>
          </rPr>
          <t>Rini Sunarsih:</t>
        </r>
        <r>
          <rPr>
            <sz val="9"/>
            <color indexed="81"/>
            <rFont val="Tahoma"/>
            <family val="2"/>
          </rPr>
          <t xml:space="preserve">
5000069810000647</t>
        </r>
      </text>
    </comment>
    <comment ref="A23" authorId="2" shapeId="0">
      <text>
        <r>
          <rPr>
            <b/>
            <sz val="9"/>
            <color indexed="81"/>
            <rFont val="Tahoma"/>
            <family val="2"/>
          </rPr>
          <t>FUJI:</t>
        </r>
        <r>
          <rPr>
            <sz val="9"/>
            <color indexed="81"/>
            <rFont val="Tahoma"/>
            <family val="2"/>
          </rPr>
          <t xml:space="preserve">
Dicairkan 28 Okt 2015
dan ditempatkan kembali sebesar Rp.2,534,933,855,42
</t>
        </r>
        <r>
          <rPr>
            <b/>
            <sz val="9"/>
            <color indexed="81"/>
            <rFont val="Tahoma"/>
            <family val="2"/>
          </rPr>
          <t xml:space="preserve">TARA:
</t>
        </r>
        <r>
          <rPr>
            <sz val="9"/>
            <color indexed="81"/>
            <rFont val="Tahoma"/>
            <family val="2"/>
          </rPr>
          <t>cair 08 okt ditempatkan kembali 2.011.551.027,27</t>
        </r>
      </text>
    </comment>
    <comment ref="P32" authorId="1" shapeId="0">
      <text>
        <r>
          <rPr>
            <b/>
            <sz val="9"/>
            <color indexed="81"/>
            <rFont val="Tahoma"/>
            <family val="2"/>
          </rPr>
          <t>Rini Sunarsih:</t>
        </r>
        <r>
          <rPr>
            <sz val="9"/>
            <color indexed="81"/>
            <rFont val="Tahoma"/>
            <family val="2"/>
          </rPr>
          <t xml:space="preserve">
input tgl 28/02/2018</t>
        </r>
      </text>
    </comment>
    <comment ref="A42" authorId="2" shapeId="0">
      <text>
        <r>
          <rPr>
            <b/>
            <sz val="9"/>
            <color indexed="81"/>
            <rFont val="Tahoma"/>
            <family val="2"/>
          </rPr>
          <t>FUJI:</t>
        </r>
        <r>
          <rPr>
            <sz val="9"/>
            <color indexed="81"/>
            <rFont val="Tahoma"/>
            <family val="2"/>
          </rPr>
          <t xml:space="preserve">
new
</t>
        </r>
      </text>
    </comment>
    <comment ref="A48" authorId="2" shapeId="0">
      <text>
        <r>
          <rPr>
            <b/>
            <sz val="9"/>
            <color indexed="81"/>
            <rFont val="Tahoma"/>
            <family val="2"/>
          </rPr>
          <t>FUJI:</t>
        </r>
        <r>
          <rPr>
            <sz val="9"/>
            <color indexed="81"/>
            <rFont val="Tahoma"/>
            <family val="2"/>
          </rPr>
          <t xml:space="preserve">
NEW
</t>
        </r>
      </text>
    </comment>
  </commentList>
</comments>
</file>

<file path=xl/sharedStrings.xml><?xml version="1.0" encoding="utf-8"?>
<sst xmlns="http://schemas.openxmlformats.org/spreadsheetml/2006/main" count="504" uniqueCount="308">
  <si>
    <t>Code</t>
  </si>
  <si>
    <t>Name</t>
  </si>
  <si>
    <t>Email</t>
  </si>
  <si>
    <t>008</t>
  </si>
  <si>
    <t>PT Agrodana Futures</t>
  </si>
  <si>
    <t>110</t>
  </si>
  <si>
    <t>PT Asia Trade Point Futures</t>
  </si>
  <si>
    <t>010</t>
  </si>
  <si>
    <t>PT Askap Futures</t>
  </si>
  <si>
    <t>093</t>
  </si>
  <si>
    <t>PT Bestprofit Futures</t>
  </si>
  <si>
    <t>098</t>
  </si>
  <si>
    <t>PT Central Capital Futures</t>
  </si>
  <si>
    <t>063</t>
  </si>
  <si>
    <t>PT Century Investment Futures</t>
  </si>
  <si>
    <t>065</t>
  </si>
  <si>
    <t>PT Cyber Futures</t>
  </si>
  <si>
    <t>100</t>
  </si>
  <si>
    <t>PT Equityworld Futures</t>
  </si>
  <si>
    <t>094</t>
  </si>
  <si>
    <t>PT Eternity Futures</t>
  </si>
  <si>
    <t>104</t>
  </si>
  <si>
    <t>PT HFX International Berjangka</t>
  </si>
  <si>
    <t>133</t>
  </si>
  <si>
    <t>PT Finex Berjangka</t>
  </si>
  <si>
    <t>060</t>
  </si>
  <si>
    <t>PT First State Futures</t>
  </si>
  <si>
    <t>099</t>
  </si>
  <si>
    <t>PT Garuda Berjangka</t>
  </si>
  <si>
    <t>057</t>
  </si>
  <si>
    <t>PT Gatra Mega Berjangka</t>
  </si>
  <si>
    <t>113</t>
  </si>
  <si>
    <t>PT Global Intra Berjangka</t>
  </si>
  <si>
    <t>068</t>
  </si>
  <si>
    <t>PT Esandar Arthamas Berjangka</t>
  </si>
  <si>
    <t>124</t>
  </si>
  <si>
    <t>PT Java Global Futures</t>
  </si>
  <si>
    <t>038</t>
  </si>
  <si>
    <t>PT Indosukses Futures</t>
  </si>
  <si>
    <t>066</t>
  </si>
  <si>
    <t>PT Inter Pan Pasifik Futures</t>
  </si>
  <si>
    <t>120</t>
  </si>
  <si>
    <t>PT International Business Futures</t>
  </si>
  <si>
    <t>112</t>
  </si>
  <si>
    <t>PT International Mitra Futures</t>
  </si>
  <si>
    <t>005</t>
  </si>
  <si>
    <t>PT Jalatama Artha Berjangka</t>
  </si>
  <si>
    <t>036</t>
  </si>
  <si>
    <t>PT Kontakperkasa Futures</t>
  </si>
  <si>
    <t>064</t>
  </si>
  <si>
    <t>PT Deu Calion Futures</t>
  </si>
  <si>
    <t>042</t>
  </si>
  <si>
    <t>PT Mahadana Asta Berjangka</t>
  </si>
  <si>
    <t>132</t>
  </si>
  <si>
    <t>PT CCAM Berjangka Indonesia</t>
  </si>
  <si>
    <t>058</t>
  </si>
  <si>
    <t>PT Maxco Futures</t>
  </si>
  <si>
    <t>121</t>
  </si>
  <si>
    <t>PT Mega Menara Mas Berjangka</t>
  </si>
  <si>
    <t>108</t>
  </si>
  <si>
    <t>PT Global Kapital Investama</t>
  </si>
  <si>
    <t>089</t>
  </si>
  <si>
    <t>PT Menara Mas Futures</t>
  </si>
  <si>
    <t>131</t>
  </si>
  <si>
    <t>PT Mentari Mulia Berjangka</t>
  </si>
  <si>
    <t>052</t>
  </si>
  <si>
    <t>PT Monex Investindo Futures</t>
  </si>
  <si>
    <t>119</t>
  </si>
  <si>
    <t>PT Nine Stars Futures</t>
  </si>
  <si>
    <t>105</t>
  </si>
  <si>
    <t>PT Asia Pro Berjangka</t>
  </si>
  <si>
    <t>016</t>
  </si>
  <si>
    <t>PT Pacific Duaribu Futures</t>
  </si>
  <si>
    <t>014</t>
  </si>
  <si>
    <t>PT Didi Max Berjangka</t>
  </si>
  <si>
    <t>096</t>
  </si>
  <si>
    <t>PT Premier Equity Futures</t>
  </si>
  <si>
    <t>053</t>
  </si>
  <si>
    <t>PT Teknologi Finansial Berjangka</t>
  </si>
  <si>
    <t>012</t>
  </si>
  <si>
    <t>PT Rifan Financindo Berjangka</t>
  </si>
  <si>
    <t>117</t>
  </si>
  <si>
    <t>PT Royal Trust Futures</t>
  </si>
  <si>
    <t>003</t>
  </si>
  <si>
    <t>PT Sentratama Investor Berjangka</t>
  </si>
  <si>
    <t>004</t>
  </si>
  <si>
    <t>PT Soegee Futures</t>
  </si>
  <si>
    <t>049</t>
  </si>
  <si>
    <t>PT Solid Gold Berjangka</t>
  </si>
  <si>
    <t>056</t>
  </si>
  <si>
    <t>PT Topgrowth Futures</t>
  </si>
  <si>
    <t>062</t>
  </si>
  <si>
    <t>PT Trijaya Pratama Futures</t>
  </si>
  <si>
    <t>126</t>
  </si>
  <si>
    <t>PT Sagafx Sentra Berjangka</t>
  </si>
  <si>
    <t>095</t>
  </si>
  <si>
    <t>PT United Asia Futures</t>
  </si>
  <si>
    <t>050</t>
  </si>
  <si>
    <t>PT Valbury Asia Futures</t>
  </si>
  <si>
    <t>077</t>
  </si>
  <si>
    <t>PT Capital Megah Mandiri</t>
  </si>
  <si>
    <t>069</t>
  </si>
  <si>
    <t>PT Danpac Finansa Utama</t>
  </si>
  <si>
    <t>035</t>
  </si>
  <si>
    <t>PT Halim Mitradana International</t>
  </si>
  <si>
    <t>127</t>
  </si>
  <si>
    <t>PT Harta International Investama</t>
  </si>
  <si>
    <t>079</t>
  </si>
  <si>
    <t>PT Inter Multiinvest Fortuna</t>
  </si>
  <si>
    <t>070</t>
  </si>
  <si>
    <t>PT Jasa Mulia Forexindo</t>
  </si>
  <si>
    <t>128</t>
  </si>
  <si>
    <t>PT Menara Mas Investindo</t>
  </si>
  <si>
    <t>076</t>
  </si>
  <si>
    <t>PT Pan Emperor</t>
  </si>
  <si>
    <t>067</t>
  </si>
  <si>
    <t>PT Prolindo Buana Semesta</t>
  </si>
  <si>
    <t>081</t>
  </si>
  <si>
    <t>PT Real Time Forex Indonesia</t>
  </si>
  <si>
    <t>073</t>
  </si>
  <si>
    <t>PT Royal Assetindo</t>
  </si>
  <si>
    <t>082</t>
  </si>
  <si>
    <t>PT Sentra Artha Maxima</t>
  </si>
  <si>
    <t>080</t>
  </si>
  <si>
    <t>PT Surya Anugerah Mulya</t>
  </si>
  <si>
    <t>071</t>
  </si>
  <si>
    <t>PT World Index Investment</t>
  </si>
  <si>
    <t>041</t>
  </si>
  <si>
    <t>PT MONEX INVESTINDO FUTURES</t>
  </si>
  <si>
    <t>134</t>
  </si>
  <si>
    <t>PT Straits Futures Indonesia</t>
  </si>
  <si>
    <t>142</t>
  </si>
  <si>
    <t>PT Usaha Forexindo Indonesia</t>
  </si>
  <si>
    <t>111</t>
  </si>
  <si>
    <t>PT Adhikarya Cipta Persada</t>
  </si>
  <si>
    <t>PT PG Berjangka</t>
  </si>
  <si>
    <t>143</t>
  </si>
  <si>
    <t>172</t>
  </si>
  <si>
    <t>PT Abi Komoditi Berjangka</t>
  </si>
  <si>
    <t>136</t>
  </si>
  <si>
    <t>PT Philip Futures</t>
  </si>
  <si>
    <t>125</t>
  </si>
  <si>
    <t>PT Universal Futures</t>
  </si>
  <si>
    <t>148</t>
  </si>
  <si>
    <t>PT Global Buana Karya</t>
  </si>
  <si>
    <t>149</t>
  </si>
  <si>
    <t>PT Fintech Maju Berjangka</t>
  </si>
  <si>
    <t>153</t>
  </si>
  <si>
    <t>PT Langit Indonesia Berjangka</t>
  </si>
  <si>
    <t>154</t>
  </si>
  <si>
    <t>PT Coginvest Teknologi Indonesia</t>
  </si>
  <si>
    <t>Bank</t>
  </si>
  <si>
    <t xml:space="preserve"> No. Bilyet</t>
  </si>
  <si>
    <t>No. Rekening</t>
  </si>
  <si>
    <t>penempatan awal</t>
  </si>
  <si>
    <t>JANGKA WAKTU</t>
  </si>
  <si>
    <t>WAKTU PENEMPATAN</t>
  </si>
  <si>
    <t>JATUH  TEMPO</t>
  </si>
  <si>
    <t>SUKU BUNGA P.A</t>
  </si>
  <si>
    <t>BUNGA BRUTO</t>
  </si>
  <si>
    <t>PPh 20%</t>
  </si>
  <si>
    <t>BUNGA</t>
  </si>
  <si>
    <t>Biaya Admin</t>
  </si>
  <si>
    <t>Transfer dana</t>
  </si>
  <si>
    <t>Transfer Dana ke KBI</t>
  </si>
  <si>
    <t>Penempatan  Baru</t>
  </si>
  <si>
    <t>Bunga yang Diterima</t>
  </si>
  <si>
    <t>agrodanafutures008@gmail.com</t>
  </si>
  <si>
    <t>finance@asiatradefx.com</t>
  </si>
  <si>
    <t>ningsih.askap.finance@gmail.com</t>
  </si>
  <si>
    <t>rabiani.acc@bestprofit-futures.co.id'; max.acc@bestprofit-futures.co.id; nina.acc@bestprofit-futures.co.id</t>
  </si>
  <si>
    <t>ACCT CCF &lt;acct.centralfutures@gmail.com&gt;</t>
  </si>
  <si>
    <t>acc.century@gmail.com</t>
  </si>
  <si>
    <t>rohyadi.trie@gmail.com'; 065 - PT Cyber Futures - Alex &lt;alexiacf99@gmail.com&gt;</t>
  </si>
  <si>
    <t>100 - PT Equityworld Futures &lt;finance.premier1234@gmail.com&gt;; acc.100ewf@gmail.com</t>
  </si>
  <si>
    <t>accounting@eternityfutures.com'</t>
  </si>
  <si>
    <t>hfxfinance23@gmail.com</t>
  </si>
  <si>
    <t>133 - PT Finex Bisnis Solusi Futures &lt;financial@finex.co.id&gt;</t>
  </si>
  <si>
    <t>060 - PT First State Futures &lt;acc-2@firststate-futures.com&gt;</t>
  </si>
  <si>
    <t>finance.garudaberjangka@gmail.com; b_412m@yahoo.com; ibrahim@garudaberjangka.com</t>
  </si>
  <si>
    <t>rizanurvianti@gmail.com</t>
  </si>
  <si>
    <t>068 - PT Esandar Arthamas Berjangka &lt;settlement.esandar@yahoo.co.id&gt;</t>
  </si>
  <si>
    <t>accounting@gaf.co.id; irma.rosetty@gmail.com; accounting@giberjangka.co.id</t>
  </si>
  <si>
    <t>124 - PT Java Global Futures &lt;info@javafx.co.id&gt;</t>
  </si>
  <si>
    <t>yuly.carren@yahoo.co.id; 038 - PT Indosukses Futures - isf &lt;isfsukses@gmail.com&gt;</t>
  </si>
  <si>
    <t>secretary_interpan_tamara@yahoo.co.id; cim.ippf@gmail.com</t>
  </si>
  <si>
    <t>120 - PT International Business Futures &lt;info.ptibf@gmail.com&gt;</t>
  </si>
  <si>
    <t>settlement@foreximf.com; elvi.simamora.es@gmail.com</t>
  </si>
  <si>
    <t>alessandro.tambunan@jalatama.co.id; erlyn.mareti@jalatama.co.id</t>
  </si>
  <si>
    <t>dian.acc@kontak-perkasa-futures.co.id</t>
  </si>
  <si>
    <t>fa@dcfx.co.id</t>
  </si>
  <si>
    <t>042 - PT Mahadana Asta Berjangka &lt;mahadana.clearing@gmail.com&gt;</t>
  </si>
  <si>
    <t>Melly ccam &lt;melly@ccam-bi.co.id&gt;; tia@ccam-bi.co.id</t>
  </si>
  <si>
    <t>Erwan Erwan &lt;finance@maxco.co.id&gt;</t>
  </si>
  <si>
    <t>121 - PT Megagrowth Futures &lt;backoffice.mgf@gmail.com&gt;</t>
  </si>
  <si>
    <t>rahma.alrifqah@gkinvest.co.id</t>
  </si>
  <si>
    <t>089 - PT Menara Mas Futures &lt;accounting@menaramas.com&gt;</t>
  </si>
  <si>
    <t>131 - PT Mentari Mulia Berjangka &lt;kliring@mentarimulia.co.id&gt;; finance div &lt;finance_mmb@yahoo.co.id&gt;</t>
  </si>
  <si>
    <t>meilina@mifx.com</t>
  </si>
  <si>
    <t>119 - PT Nine Stars Futures &lt;admin@ninestars.co.id&gt;</t>
  </si>
  <si>
    <t>Accounting New CIB &lt;acc.newcib@gmail.com&gt;; Hartono hartono &lt;hartono70ocf@gmail.com&gt;</t>
  </si>
  <si>
    <t>Hermawan@pacific2000futures.co.id</t>
  </si>
  <si>
    <t>014 - PT Didi Max Berjangka &lt;settlement@didimax.co.id&gt;; finance@didimax.co.id</t>
  </si>
  <si>
    <t>096 - PT Premier Equity Futures &lt;finance.premier1234@gmail.com&gt;; triska.noviyanti@yahoo.com</t>
  </si>
  <si>
    <t>053 -  Teknologi Finansial Berjangka &lt;fat@tfx.co.id&gt;; 053 - PT Teknologi Finansial Berjangka - TFB &lt;teknologifinansialberjangka@gmail.com&gt;</t>
  </si>
  <si>
    <t>012 - PT Rifan Financindo Berjangka &lt;kliring@rifan-financindo-berjangka.co.id&gt;</t>
  </si>
  <si>
    <t>117 - PT Royal Trust Futures &lt;admin@royaltrustfutures.com&gt;; accounting@royalfx.co.id</t>
  </si>
  <si>
    <t>003 - PT Sentratama Investor Berjangka &lt;sentra.acc@gmail.com&gt;</t>
  </si>
  <si>
    <t>004 - PT Soegee Futures &lt;sherly.hdb@gmail.com&gt;</t>
  </si>
  <si>
    <t>solidgold.049@gmail.com; acctg_admin@solidgold.co.id; 049 - PT Solid Gold Berjangka &lt;yopie.acc@solidgold.co.id&gt;</t>
  </si>
  <si>
    <t>056 - PT Topgrowth Futures &lt;komang@topgrowthfutures.com&gt;; komang.nyomie@gmail.com</t>
  </si>
  <si>
    <t>062 - PT Trijaya Pratama Futures &lt;akuntingtrijaya@gmail.com&gt;</t>
  </si>
  <si>
    <t>126 - PT Sagafx Sentra Berjangka &lt;ptsagafx@ptkbi.com&gt;</t>
  </si>
  <si>
    <t>095 - PT United Asia Futures &lt;acc@united-asia.com&gt;</t>
  </si>
  <si>
    <t>hans.tania@valbury.com</t>
  </si>
  <si>
    <t>077 - PT Capital Megah Mandiri &lt;capitalmegah@gmail.com&gt;</t>
  </si>
  <si>
    <t>069 - PT Danpac Finansa Utama &lt;yharsono07@gmail.com&gt;</t>
  </si>
  <si>
    <t>035 - PT Halim Mitradana Internasional - Accounting &lt;accounting@halimmitradana.com&gt;</t>
  </si>
  <si>
    <t>acct.hii@gmail.com</t>
  </si>
  <si>
    <t>079 - PT Inter Multinvest Fortuna &lt;imfortuna88@hotmail.com&gt;</t>
  </si>
  <si>
    <t>070 - PT Jasa Mulia Forexindo &lt;jasamulia.forexindo@gmail.com&gt;</t>
  </si>
  <si>
    <t>Finance ptmmi.co.id &lt;finance@ptmmi.co.id&gt;</t>
  </si>
  <si>
    <t>076 - PT Pan Emperor &lt;accounting@pan-emperor.co.id&gt;</t>
  </si>
  <si>
    <t>mela@prolindobuanasemesta.com</t>
  </si>
  <si>
    <t>081 - PT Real Time Forex Indonesia &lt;rtfi_jakarta@yahoo.com&gt;; binsar@rtfi.co.id</t>
  </si>
  <si>
    <t>073 - PT Royal Assetindo &lt;royal.assetindo@gmail.com&gt;; seis@royalassetindo.co.id; corporate@royalassetindo.co.id</t>
  </si>
  <si>
    <t>082 - PT Sentra Artha Maxima &lt;maxxima.pt@gmail.com&gt;</t>
  </si>
  <si>
    <t>pajak@surya-am.com</t>
  </si>
  <si>
    <t>071 - PT World Index Investment &lt;adi@worldindex.co.id&gt;</t>
  </si>
  <si>
    <t>finance.id@straitsfinancial.com</t>
  </si>
  <si>
    <t>meizafitriana@gmail.com</t>
  </si>
  <si>
    <t>Finance@adhikaryaciptapersada.co.id</t>
  </si>
  <si>
    <t>143 - PT PG Berjangka - hartoyo &lt;hartoyo.pgb@pluang.com&gt;; Angga Pradita Kurniawan &lt;angga.kurniawan@pluang.com&gt;</t>
  </si>
  <si>
    <t>145 - PT ABI Komoditi Berjangka &lt;info@abicommodity.com&gt;</t>
  </si>
  <si>
    <t>renia@phillip.co.id</t>
  </si>
  <si>
    <t>125 - PT Universal Futures - Acc &lt;acc.universaljkt@gmail.com&gt;; 125 - PT Universal Futures - admin &lt;futuresuniversal@gmail.com&gt;</t>
  </si>
  <si>
    <t>finance@globalbuanakarya.com</t>
  </si>
  <si>
    <t>149 - Fintech Maju Berjangka &lt;support@fintechberjangka.com&gt;; putridiask1803@gmail.com</t>
  </si>
  <si>
    <t>langitindonesiaberjangka@gmail.com</t>
  </si>
  <si>
    <t>coginvest.ti@gmail.com</t>
  </si>
  <si>
    <t>NAMA</t>
  </si>
  <si>
    <t>yharsono07@gmail.com</t>
  </si>
  <si>
    <t>settlement@didimax.co.id</t>
  </si>
  <si>
    <t>finance@didimax.co.id</t>
  </si>
  <si>
    <t>finance.premier1234@gmail.com</t>
  </si>
  <si>
    <t>acc.100ewf@gmail.com</t>
  </si>
  <si>
    <t>settlement.esandar@yahoo.co.id</t>
  </si>
  <si>
    <t>accounting@eternityfutures.com</t>
  </si>
  <si>
    <t>financial@finex.co.id</t>
  </si>
  <si>
    <t>support@fintechberjangka.com</t>
  </si>
  <si>
    <t>putridiask1803@gmail.com</t>
  </si>
  <si>
    <t>acc-2@firststate-futures.com</t>
  </si>
  <si>
    <t>b_412m@yahoo.com</t>
  </si>
  <si>
    <t>finance.garudaberjangka@gmail.com</t>
  </si>
  <si>
    <t>ibrahim@garudaberjangka.com</t>
  </si>
  <si>
    <t>irma.rosetty@gmail.com</t>
  </si>
  <si>
    <t>accounting@giberjangka.co.id</t>
  </si>
  <si>
    <t>accounting@gaf.co.id</t>
  </si>
  <si>
    <t>accounting@halimmitradana.com</t>
  </si>
  <si>
    <t>isfsukses@gmail.com</t>
  </si>
  <si>
    <t>yuly.carren@yahoo.co.id</t>
  </si>
  <si>
    <t>imfortuna88@hotmail.com</t>
  </si>
  <si>
    <t>secretary_interpan_tamara@yahoo.co.id</t>
  </si>
  <si>
    <t>cim.ippf@gmail.com</t>
  </si>
  <si>
    <t>info.ptibf@gmail.com</t>
  </si>
  <si>
    <t>elvi.simamora.es@gmail.com</t>
  </si>
  <si>
    <t>settlement@foreximf.com</t>
  </si>
  <si>
    <t>alessandro.tambunan@jalatama.co.id</t>
  </si>
  <si>
    <t>erlyn.mareti@jalatama.co.id</t>
  </si>
  <si>
    <t>jasamulia.forexindo@gmail.com</t>
  </si>
  <si>
    <t>info@javafx.co.id</t>
  </si>
  <si>
    <t>mahadana.clearing@gmail.com</t>
  </si>
  <si>
    <t>finance@maxco.co.id</t>
  </si>
  <si>
    <t>backoffice.mgf@gmail.com</t>
  </si>
  <si>
    <t>accounting@menaramas.com</t>
  </si>
  <si>
    <t>finance@ptmmi.co.id</t>
  </si>
  <si>
    <t>kliring@mentarimulia.co.id</t>
  </si>
  <si>
    <t>finance_mmb@yahoo.co.id</t>
  </si>
  <si>
    <t>admin@ninestars.co.id</t>
  </si>
  <si>
    <t>accounting@pan-emperor.co.id</t>
  </si>
  <si>
    <t>hartoyo.pgb@pluang.com</t>
  </si>
  <si>
    <t>angga.kurniawan@pluang.com</t>
  </si>
  <si>
    <t>triska.noviyanti@yahoo.com</t>
  </si>
  <si>
    <t>rtfi_jakarta@yahoo.com</t>
  </si>
  <si>
    <t>binsar@rtfi.co.id</t>
  </si>
  <si>
    <t>kliring@rifan-financindo-berjangka.co.id</t>
  </si>
  <si>
    <t>royal.assetindo@gmail.com</t>
  </si>
  <si>
    <t>seis@royalassetindo.co.id</t>
  </si>
  <si>
    <t>corporate@royalassetindo.co.id</t>
  </si>
  <si>
    <t>admin@royaltrustfutures.com</t>
  </si>
  <si>
    <t>accounting@royalfx.co.id</t>
  </si>
  <si>
    <t>ptsagafx@ptkbi.com</t>
  </si>
  <si>
    <t>maxxima.pt@gmail.com</t>
  </si>
  <si>
    <t>sentra.acc@gmail.com</t>
  </si>
  <si>
    <t>sherly.hdb@gmail.com</t>
  </si>
  <si>
    <t>solidgold.049@gmail.com</t>
  </si>
  <si>
    <t>acctg_admin@solidgold.co.id</t>
  </si>
  <si>
    <t>yopie.acc@solidgold.co.id</t>
  </si>
  <si>
    <t>fat@tfx.co.id</t>
  </si>
  <si>
    <t>teknologifinansialberjangka@gmail.com</t>
  </si>
  <si>
    <t>komang@topgrowthfutures.com</t>
  </si>
  <si>
    <t>komang.nyomie@gmail.com</t>
  </si>
  <si>
    <t>akuntingtrijaya@gmail.com</t>
  </si>
  <si>
    <t>acc@united-asia.com</t>
  </si>
  <si>
    <t>acc.universaljkt@gmail.com</t>
  </si>
  <si>
    <t>futuresuniversal@gmail.com</t>
  </si>
  <si>
    <t>adi@worldindex.co.id</t>
  </si>
  <si>
    <t>BCA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</si>
</sst>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[$-409]dd\-mmm\-yy;@"/>
    <numFmt numFmtId="168" formatCode="_(* #,##0.00_);_(* \(#,##0.00\);_(* &quot;-&quot;_);_(@_)"/>
    <numFmt numFmtId="169" formatCode="_(* #,##0.0_);_(* \(#,##0.0\);_(* &quot;-&quot;?_);_(@_)"/>
    <numFmt numFmtId="170" formatCode="[$-409]d\-mmm\-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name val="Comic Sans MS"/>
      <family val="4"/>
    </font>
    <font>
      <sz val="9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79">
    <xf numFmtId="0" fontId="0" fillId="0" borderId="0" xfId="0"/>
    <xf numFmtId="49" fontId="2" fillId="2" borderId="0" xfId="0" applyNumberFormat="1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left"/>
    </xf>
    <xf numFmtId="15" fontId="8" fillId="0" borderId="1" xfId="0" applyNumberFormat="1" applyFont="1" applyFill="1" applyBorder="1" applyAlignment="1">
      <alignment horizontal="center"/>
    </xf>
    <xf numFmtId="0" fontId="8" fillId="0" borderId="1" xfId="0" applyFont="1" applyFill="1" applyBorder="1"/>
    <xf numFmtId="165" fontId="8" fillId="0" borderId="1" xfId="1" applyNumberFormat="1" applyFont="1" applyFill="1" applyBorder="1"/>
    <xf numFmtId="10" fontId="8" fillId="0" borderId="1" xfId="2" applyNumberFormat="1" applyFont="1" applyFill="1" applyBorder="1" applyAlignment="1">
      <alignment horizontal="center"/>
    </xf>
    <xf numFmtId="0" fontId="8" fillId="0" borderId="0" xfId="0" applyFont="1" applyFill="1" applyBorder="1"/>
    <xf numFmtId="0" fontId="9" fillId="0" borderId="1" xfId="6" applyBorder="1"/>
    <xf numFmtId="0" fontId="0" fillId="0" borderId="1" xfId="0" quotePrefix="1" applyBorder="1"/>
    <xf numFmtId="0" fontId="2" fillId="0" borderId="1" xfId="0" applyFont="1" applyFill="1" applyBorder="1" applyAlignment="1">
      <alignment horizontal="center" vertical="center"/>
    </xf>
    <xf numFmtId="166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0" fontId="2" fillId="0" borderId="1" xfId="2" applyNumberFormat="1" applyFont="1" applyFill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/>
    </xf>
    <xf numFmtId="0" fontId="3" fillId="0" borderId="1" xfId="0" quotePrefix="1" applyFont="1" applyFill="1" applyBorder="1" applyAlignment="1">
      <alignment horizontal="center"/>
    </xf>
    <xf numFmtId="167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right"/>
    </xf>
    <xf numFmtId="165" fontId="3" fillId="0" borderId="1" xfId="0" applyNumberFormat="1" applyFont="1" applyFill="1" applyBorder="1"/>
    <xf numFmtId="10" fontId="3" fillId="0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vertical="center"/>
    </xf>
    <xf numFmtId="165" fontId="3" fillId="3" borderId="1" xfId="0" applyNumberFormat="1" applyFont="1" applyFill="1" applyBorder="1"/>
    <xf numFmtId="167" fontId="3" fillId="3" borderId="1" xfId="0" applyNumberFormat="1" applyFont="1" applyFill="1" applyBorder="1" applyAlignment="1">
      <alignment horizontal="center"/>
    </xf>
    <xf numFmtId="169" fontId="3" fillId="0" borderId="1" xfId="1" applyNumberFormat="1" applyFont="1" applyFill="1" applyBorder="1"/>
    <xf numFmtId="15" fontId="3" fillId="0" borderId="1" xfId="0" applyNumberFormat="1" applyFont="1" applyFill="1" applyBorder="1" applyAlignment="1">
      <alignment horizontal="center"/>
    </xf>
    <xf numFmtId="165" fontId="7" fillId="0" borderId="1" xfId="0" applyNumberFormat="1" applyFont="1" applyFill="1" applyBorder="1" applyAlignment="1">
      <alignment horizontal="right" vertical="top" wrapText="1"/>
    </xf>
    <xf numFmtId="15" fontId="6" fillId="0" borderId="1" xfId="0" applyNumberFormat="1" applyFont="1" applyFill="1" applyBorder="1" applyAlignment="1">
      <alignment horizontal="center"/>
    </xf>
    <xf numFmtId="10" fontId="6" fillId="0" borderId="1" xfId="2" applyNumberFormat="1" applyFont="1" applyFill="1" applyBorder="1" applyAlignment="1">
      <alignment horizontal="center"/>
    </xf>
    <xf numFmtId="168" fontId="3" fillId="0" borderId="1" xfId="0" applyNumberFormat="1" applyFont="1" applyFill="1" applyBorder="1" applyAlignment="1">
      <alignment horizontal="center"/>
    </xf>
    <xf numFmtId="164" fontId="3" fillId="0" borderId="1" xfId="0" applyNumberFormat="1" applyFont="1" applyFill="1" applyBorder="1"/>
    <xf numFmtId="170" fontId="3" fillId="0" borderId="1" xfId="0" applyNumberFormat="1" applyFont="1" applyFill="1" applyBorder="1" applyAlignment="1">
      <alignment horizontal="center"/>
    </xf>
    <xf numFmtId="164" fontId="3" fillId="0" borderId="1" xfId="3" applyFont="1" applyFill="1" applyBorder="1"/>
    <xf numFmtId="0" fontId="6" fillId="0" borderId="1" xfId="4" applyFont="1" applyFill="1" applyBorder="1" applyAlignment="1">
      <alignment horizontal="left"/>
    </xf>
    <xf numFmtId="165" fontId="7" fillId="0" borderId="1" xfId="4" applyNumberFormat="1" applyFont="1" applyFill="1" applyBorder="1" applyAlignment="1">
      <alignment horizontal="right" vertical="top" wrapText="1"/>
    </xf>
    <xf numFmtId="15" fontId="6" fillId="0" borderId="1" xfId="4" applyNumberFormat="1" applyFont="1" applyFill="1" applyBorder="1" applyAlignment="1">
      <alignment horizontal="center"/>
    </xf>
    <xf numFmtId="10" fontId="6" fillId="0" borderId="1" xfId="5" applyNumberFormat="1" applyFont="1" applyFill="1" applyBorder="1" applyAlignment="1">
      <alignment horizontal="center"/>
    </xf>
    <xf numFmtId="165" fontId="8" fillId="0" borderId="1" xfId="1" applyFont="1" applyFill="1" applyBorder="1"/>
    <xf numFmtId="15" fontId="8" fillId="0" borderId="1" xfId="0" applyNumberFormat="1" applyFont="1" applyFill="1" applyBorder="1" applyAlignment="1">
      <alignment horizontal="center" vertical="center"/>
    </xf>
    <xf numFmtId="164" fontId="8" fillId="0" borderId="1" xfId="1" applyNumberFormat="1" applyFont="1" applyFill="1" applyBorder="1"/>
    <xf numFmtId="167" fontId="8" fillId="0" borderId="1" xfId="0" applyNumberFormat="1" applyFont="1" applyFill="1" applyBorder="1" applyAlignment="1">
      <alignment horizontal="center"/>
    </xf>
    <xf numFmtId="0" fontId="8" fillId="3" borderId="1" xfId="0" applyFont="1" applyFill="1" applyBorder="1"/>
    <xf numFmtId="165" fontId="8" fillId="3" borderId="1" xfId="1" applyFont="1" applyFill="1" applyBorder="1"/>
    <xf numFmtId="15" fontId="8" fillId="3" borderId="1" xfId="0" applyNumberFormat="1" applyFont="1" applyFill="1" applyBorder="1" applyAlignment="1">
      <alignment horizontal="center" vertical="center"/>
    </xf>
    <xf numFmtId="10" fontId="8" fillId="3" borderId="1" xfId="2" applyNumberFormat="1" applyFont="1" applyFill="1" applyBorder="1" applyAlignment="1">
      <alignment horizontal="center"/>
    </xf>
    <xf numFmtId="10" fontId="3" fillId="3" borderId="1" xfId="0" applyNumberFormat="1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 vertical="center" wrapText="1"/>
    </xf>
    <xf numFmtId="2" fontId="3" fillId="0" borderId="1" xfId="0" applyNumberFormat="1" applyFont="1" applyFill="1" applyBorder="1" applyAlignment="1"/>
    <xf numFmtId="2" fontId="3" fillId="0" borderId="1" xfId="0" applyNumberFormat="1" applyFont="1" applyFill="1" applyBorder="1" applyAlignment="1">
      <alignment horizontal="center"/>
    </xf>
    <xf numFmtId="2" fontId="3" fillId="0" borderId="1" xfId="0" applyNumberFormat="1" applyFont="1" applyFill="1" applyBorder="1"/>
    <xf numFmtId="2" fontId="3" fillId="0" borderId="1" xfId="3" applyNumberFormat="1" applyFont="1" applyFill="1" applyBorder="1"/>
    <xf numFmtId="2" fontId="3" fillId="0" borderId="1" xfId="0" applyNumberFormat="1" applyFont="1" applyFill="1" applyBorder="1" applyAlignment="1">
      <alignment horizontal="right"/>
    </xf>
    <xf numFmtId="2" fontId="3" fillId="3" borderId="1" xfId="0" applyNumberFormat="1" applyFont="1" applyFill="1" applyBorder="1" applyAlignment="1"/>
    <xf numFmtId="2" fontId="3" fillId="3" borderId="1" xfId="0" applyNumberFormat="1" applyFont="1" applyFill="1" applyBorder="1" applyAlignment="1">
      <alignment horizontal="center"/>
    </xf>
    <xf numFmtId="2" fontId="3" fillId="3" borderId="1" xfId="0" applyNumberFormat="1" applyFont="1" applyFill="1" applyBorder="1"/>
    <xf numFmtId="2" fontId="3" fillId="0" borderId="1" xfId="1" applyNumberFormat="1" applyFont="1" applyFill="1" applyBorder="1" applyAlignment="1">
      <alignment horizontal="center"/>
    </xf>
    <xf numFmtId="2" fontId="3" fillId="0" borderId="1" xfId="1" applyNumberFormat="1" applyFont="1" applyFill="1" applyBorder="1"/>
    <xf numFmtId="2" fontId="8" fillId="0" borderId="1" xfId="0" applyNumberFormat="1" applyFont="1" applyFill="1" applyBorder="1"/>
    <xf numFmtId="2" fontId="8" fillId="0" borderId="1" xfId="1" applyNumberFormat="1" applyFont="1" applyFill="1" applyBorder="1"/>
    <xf numFmtId="2" fontId="8" fillId="3" borderId="1" xfId="1" applyNumberFormat="1" applyFont="1" applyFill="1" applyBorder="1"/>
    <xf numFmtId="2" fontId="8" fillId="0" borderId="0" xfId="0" applyNumberFormat="1" applyFont="1" applyFill="1" applyBorder="1"/>
    <xf numFmtId="2" fontId="3" fillId="0" borderId="1" xfId="1" applyNumberFormat="1" applyFont="1" applyFill="1" applyBorder="1" applyAlignment="1">
      <alignment horizontal="right"/>
    </xf>
    <xf numFmtId="2" fontId="3" fillId="3" borderId="1" xfId="1" applyNumberFormat="1" applyFont="1" applyFill="1" applyBorder="1" applyAlignment="1">
      <alignment horizontal="right"/>
    </xf>
    <xf numFmtId="2" fontId="3" fillId="3" borderId="1" xfId="0" applyNumberFormat="1" applyFont="1" applyFill="1" applyBorder="1" applyAlignment="1">
      <alignment horizontal="right"/>
    </xf>
    <xf numFmtId="2" fontId="7" fillId="0" borderId="1" xfId="0" applyNumberFormat="1" applyFont="1" applyFill="1" applyBorder="1" applyAlignment="1">
      <alignment horizontal="right" vertical="top" wrapText="1"/>
    </xf>
    <xf numFmtId="1" fontId="3" fillId="0" borderId="1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/>
    </xf>
    <xf numFmtId="1" fontId="8" fillId="3" borderId="1" xfId="0" applyNumberFormat="1" applyFont="1" applyFill="1" applyBorder="1" applyAlignment="1">
      <alignment horizontal="center"/>
    </xf>
    <xf numFmtId="1" fontId="8" fillId="0" borderId="1" xfId="0" applyNumberFormat="1" applyFont="1" applyFill="1" applyBorder="1"/>
    <xf numFmtId="0" fontId="9" fillId="0" borderId="0" xfId="6"/>
    <xf numFmtId="49" fontId="8" fillId="0" borderId="1" xfId="0" applyNumberFormat="1" applyFont="1" applyBorder="1" applyAlignment="1">
      <alignment horizontal="center" vertical="center"/>
    </xf>
  </cellXfs>
  <cellStyles count="7">
    <cellStyle name="Comma" xfId="1" builtinId="3"/>
    <cellStyle name="Comma [0]" xfId="3" builtinId="6"/>
    <cellStyle name="Hyperlink" xfId="6" builtinId="8"/>
    <cellStyle name="Normal" xfId="0" builtinId="0"/>
    <cellStyle name="Normal 2" xfId="4"/>
    <cellStyle name="Percent" xfId="2" builtinId="5"/>
    <cellStyle name="Percent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fa@dcfx.co.id" TargetMode="External"/><Relationship Id="rId13" Type="http://schemas.openxmlformats.org/officeDocument/2006/relationships/hyperlink" Target="mailto:acct.hii@gmail.com" TargetMode="External"/><Relationship Id="rId18" Type="http://schemas.openxmlformats.org/officeDocument/2006/relationships/hyperlink" Target="mailto:meizafitriana@gmail.com" TargetMode="External"/><Relationship Id="rId3" Type="http://schemas.openxmlformats.org/officeDocument/2006/relationships/hyperlink" Target="mailto:ningsih.askap.finance@gmail.com" TargetMode="External"/><Relationship Id="rId21" Type="http://schemas.openxmlformats.org/officeDocument/2006/relationships/hyperlink" Target="mailto:finance@globalbuanakarya.com" TargetMode="External"/><Relationship Id="rId7" Type="http://schemas.openxmlformats.org/officeDocument/2006/relationships/hyperlink" Target="mailto:dian.acc@kontak-perkasa-futures.co.id" TargetMode="External"/><Relationship Id="rId12" Type="http://schemas.openxmlformats.org/officeDocument/2006/relationships/hyperlink" Target="mailto:hans.tania@valbury.com" TargetMode="External"/><Relationship Id="rId17" Type="http://schemas.openxmlformats.org/officeDocument/2006/relationships/hyperlink" Target="mailto:finance.id@straitsfinancial.com" TargetMode="External"/><Relationship Id="rId2" Type="http://schemas.openxmlformats.org/officeDocument/2006/relationships/hyperlink" Target="mailto:finance@asiatradefx.com" TargetMode="External"/><Relationship Id="rId16" Type="http://schemas.openxmlformats.org/officeDocument/2006/relationships/hyperlink" Target="mailto:meilina@mifx.com" TargetMode="External"/><Relationship Id="rId20" Type="http://schemas.openxmlformats.org/officeDocument/2006/relationships/hyperlink" Target="mailto:renia@phillip.co.id" TargetMode="External"/><Relationship Id="rId1" Type="http://schemas.openxmlformats.org/officeDocument/2006/relationships/hyperlink" Target="mailto:agrodanafutures008@gmail.com" TargetMode="External"/><Relationship Id="rId6" Type="http://schemas.openxmlformats.org/officeDocument/2006/relationships/hyperlink" Target="mailto:rizanurvianti@gmail.com" TargetMode="External"/><Relationship Id="rId11" Type="http://schemas.openxmlformats.org/officeDocument/2006/relationships/hyperlink" Target="mailto:Hermawan@pacific2000futures.co.id" TargetMode="External"/><Relationship Id="rId5" Type="http://schemas.openxmlformats.org/officeDocument/2006/relationships/hyperlink" Target="mailto:hfxfinance23@gmail.com" TargetMode="External"/><Relationship Id="rId15" Type="http://schemas.openxmlformats.org/officeDocument/2006/relationships/hyperlink" Target="mailto:pajak@surya-am.com" TargetMode="External"/><Relationship Id="rId23" Type="http://schemas.openxmlformats.org/officeDocument/2006/relationships/hyperlink" Target="mailto:coginvest.ti@gmail.com" TargetMode="External"/><Relationship Id="rId10" Type="http://schemas.openxmlformats.org/officeDocument/2006/relationships/hyperlink" Target="mailto:meilina@mifx.com" TargetMode="External"/><Relationship Id="rId19" Type="http://schemas.openxmlformats.org/officeDocument/2006/relationships/hyperlink" Target="mailto:Finance@adhikaryaciptapersada.co.id" TargetMode="External"/><Relationship Id="rId4" Type="http://schemas.openxmlformats.org/officeDocument/2006/relationships/hyperlink" Target="mailto:acc.century@gmail.com" TargetMode="External"/><Relationship Id="rId9" Type="http://schemas.openxmlformats.org/officeDocument/2006/relationships/hyperlink" Target="mailto:rahma.alrifqah@gkinvest.co.id" TargetMode="External"/><Relationship Id="rId14" Type="http://schemas.openxmlformats.org/officeDocument/2006/relationships/hyperlink" Target="mailto:mela@prolindobuanasemesta.com" TargetMode="External"/><Relationship Id="rId22" Type="http://schemas.openxmlformats.org/officeDocument/2006/relationships/hyperlink" Target="mailto:langitindonesiaberjangka@gmail.com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accounting@menaramas.com" TargetMode="External"/><Relationship Id="rId21" Type="http://schemas.openxmlformats.org/officeDocument/2006/relationships/hyperlink" Target="mailto:dian.acc@kontak-perkasa-futures.co.id" TargetMode="External"/><Relationship Id="rId34" Type="http://schemas.openxmlformats.org/officeDocument/2006/relationships/hyperlink" Target="mailto:accounting@pan-emperor.co.id" TargetMode="External"/><Relationship Id="rId42" Type="http://schemas.openxmlformats.org/officeDocument/2006/relationships/hyperlink" Target="mailto:binsar@rtfi.co.id" TargetMode="External"/><Relationship Id="rId47" Type="http://schemas.openxmlformats.org/officeDocument/2006/relationships/hyperlink" Target="mailto:meizafitriana@gmail.com" TargetMode="External"/><Relationship Id="rId50" Type="http://schemas.openxmlformats.org/officeDocument/2006/relationships/hyperlink" Target="mailto:corporate@royalassetindo.co.id" TargetMode="External"/><Relationship Id="rId55" Type="http://schemas.openxmlformats.org/officeDocument/2006/relationships/hyperlink" Target="mailto:sherly.hdb@gmail.com" TargetMode="External"/><Relationship Id="rId63" Type="http://schemas.openxmlformats.org/officeDocument/2006/relationships/hyperlink" Target="mailto:akuntingtrijaya@gmail.com" TargetMode="External"/><Relationship Id="rId7" Type="http://schemas.openxmlformats.org/officeDocument/2006/relationships/hyperlink" Target="mailto:rahma.alrifqah@gkinvest.co.id" TargetMode="External"/><Relationship Id="rId2" Type="http://schemas.openxmlformats.org/officeDocument/2006/relationships/hyperlink" Target="mailto:acc-2@firststate-futures.com" TargetMode="External"/><Relationship Id="rId16" Type="http://schemas.openxmlformats.org/officeDocument/2006/relationships/hyperlink" Target="mailto:settlement@foreximf.com" TargetMode="External"/><Relationship Id="rId29" Type="http://schemas.openxmlformats.org/officeDocument/2006/relationships/hyperlink" Target="mailto:finance_mmb@yahoo.co.id" TargetMode="External"/><Relationship Id="rId11" Type="http://schemas.openxmlformats.org/officeDocument/2006/relationships/hyperlink" Target="mailto:yuly.carren@yahoo.co.id" TargetMode="External"/><Relationship Id="rId24" Type="http://schemas.openxmlformats.org/officeDocument/2006/relationships/hyperlink" Target="mailto:finance@maxco.co.id" TargetMode="External"/><Relationship Id="rId32" Type="http://schemas.openxmlformats.org/officeDocument/2006/relationships/hyperlink" Target="mailto:Hermawan@pacific2000futures.co.id" TargetMode="External"/><Relationship Id="rId37" Type="http://schemas.openxmlformats.org/officeDocument/2006/relationships/hyperlink" Target="mailto:renia@phillip.co.id" TargetMode="External"/><Relationship Id="rId40" Type="http://schemas.openxmlformats.org/officeDocument/2006/relationships/hyperlink" Target="mailto:mela@prolindobuanasemesta.com" TargetMode="External"/><Relationship Id="rId45" Type="http://schemas.openxmlformats.org/officeDocument/2006/relationships/hyperlink" Target="mailto:pajak@surya-am.com" TargetMode="External"/><Relationship Id="rId53" Type="http://schemas.openxmlformats.org/officeDocument/2006/relationships/hyperlink" Target="mailto:maxxima.pt@gmail.com" TargetMode="External"/><Relationship Id="rId58" Type="http://schemas.openxmlformats.org/officeDocument/2006/relationships/hyperlink" Target="mailto:yopie.acc@solidgold.co.id" TargetMode="External"/><Relationship Id="rId66" Type="http://schemas.openxmlformats.org/officeDocument/2006/relationships/hyperlink" Target="mailto:futuresuniversal@gmail.com" TargetMode="External"/><Relationship Id="rId5" Type="http://schemas.openxmlformats.org/officeDocument/2006/relationships/hyperlink" Target="mailto:finance@globalbuanakarya.com" TargetMode="External"/><Relationship Id="rId61" Type="http://schemas.openxmlformats.org/officeDocument/2006/relationships/hyperlink" Target="mailto:komang@topgrowthfutures.com" TargetMode="External"/><Relationship Id="rId19" Type="http://schemas.openxmlformats.org/officeDocument/2006/relationships/hyperlink" Target="mailto:jasamulia.forexindo@gmail.com" TargetMode="External"/><Relationship Id="rId14" Type="http://schemas.openxmlformats.org/officeDocument/2006/relationships/hyperlink" Target="mailto:secretary_interpan_tamara@yahoo.co.id" TargetMode="External"/><Relationship Id="rId22" Type="http://schemas.openxmlformats.org/officeDocument/2006/relationships/hyperlink" Target="mailto:langitindonesiaberjangka@gmail.com" TargetMode="External"/><Relationship Id="rId27" Type="http://schemas.openxmlformats.org/officeDocument/2006/relationships/hyperlink" Target="mailto:finance@ptmmi.co.id" TargetMode="External"/><Relationship Id="rId30" Type="http://schemas.openxmlformats.org/officeDocument/2006/relationships/hyperlink" Target="mailto:meilina@mifx.com" TargetMode="External"/><Relationship Id="rId35" Type="http://schemas.openxmlformats.org/officeDocument/2006/relationships/hyperlink" Target="mailto:hartoyo.pgb@pluang.com" TargetMode="External"/><Relationship Id="rId43" Type="http://schemas.openxmlformats.org/officeDocument/2006/relationships/hyperlink" Target="mailto:kliring@rifan-financindo-berjangka.co.id" TargetMode="External"/><Relationship Id="rId48" Type="http://schemas.openxmlformats.org/officeDocument/2006/relationships/hyperlink" Target="mailto:royal.assetindo@gmail.com" TargetMode="External"/><Relationship Id="rId56" Type="http://schemas.openxmlformats.org/officeDocument/2006/relationships/hyperlink" Target="mailto:solidgold.049@gmail.com" TargetMode="External"/><Relationship Id="rId64" Type="http://schemas.openxmlformats.org/officeDocument/2006/relationships/hyperlink" Target="mailto:acc@united-asia.com" TargetMode="External"/><Relationship Id="rId8" Type="http://schemas.openxmlformats.org/officeDocument/2006/relationships/hyperlink" Target="mailto:accounting@halimmitradana.com" TargetMode="External"/><Relationship Id="rId51" Type="http://schemas.openxmlformats.org/officeDocument/2006/relationships/hyperlink" Target="mailto:admin@royaltrustfutures.com" TargetMode="External"/><Relationship Id="rId3" Type="http://schemas.openxmlformats.org/officeDocument/2006/relationships/hyperlink" Target="mailto:finance.garudaberjangka@gmail.com" TargetMode="External"/><Relationship Id="rId12" Type="http://schemas.openxmlformats.org/officeDocument/2006/relationships/hyperlink" Target="mailto:isfsukses@gmail.com" TargetMode="External"/><Relationship Id="rId17" Type="http://schemas.openxmlformats.org/officeDocument/2006/relationships/hyperlink" Target="mailto:alessandro.tambunan@jalatama.co.id" TargetMode="External"/><Relationship Id="rId25" Type="http://schemas.openxmlformats.org/officeDocument/2006/relationships/hyperlink" Target="mailto:backoffice.mgf@gmail.com" TargetMode="External"/><Relationship Id="rId33" Type="http://schemas.openxmlformats.org/officeDocument/2006/relationships/hyperlink" Target="mailto:admin@ninestars.co.id" TargetMode="External"/><Relationship Id="rId38" Type="http://schemas.openxmlformats.org/officeDocument/2006/relationships/hyperlink" Target="mailto:finance.premier1234@gmail.com" TargetMode="External"/><Relationship Id="rId46" Type="http://schemas.openxmlformats.org/officeDocument/2006/relationships/hyperlink" Target="mailto:finance.id@straitsfinancial.com" TargetMode="External"/><Relationship Id="rId59" Type="http://schemas.openxmlformats.org/officeDocument/2006/relationships/hyperlink" Target="mailto:fat@tfx.co.id" TargetMode="External"/><Relationship Id="rId67" Type="http://schemas.openxmlformats.org/officeDocument/2006/relationships/hyperlink" Target="mailto:adi@worldindex.co.id" TargetMode="External"/><Relationship Id="rId20" Type="http://schemas.openxmlformats.org/officeDocument/2006/relationships/hyperlink" Target="mailto:info@javafx.co.id" TargetMode="External"/><Relationship Id="rId41" Type="http://schemas.openxmlformats.org/officeDocument/2006/relationships/hyperlink" Target="mailto:rtfi_jakarta@yahoo.com" TargetMode="External"/><Relationship Id="rId54" Type="http://schemas.openxmlformats.org/officeDocument/2006/relationships/hyperlink" Target="mailto:sentra.acc@gmail.com" TargetMode="External"/><Relationship Id="rId62" Type="http://schemas.openxmlformats.org/officeDocument/2006/relationships/hyperlink" Target="mailto:komang.nyomie@gmail.com" TargetMode="External"/><Relationship Id="rId1" Type="http://schemas.openxmlformats.org/officeDocument/2006/relationships/hyperlink" Target="mailto:fa@dcfx.co.id" TargetMode="External"/><Relationship Id="rId6" Type="http://schemas.openxmlformats.org/officeDocument/2006/relationships/hyperlink" Target="mailto:accounting@gaf.co.id" TargetMode="External"/><Relationship Id="rId15" Type="http://schemas.openxmlformats.org/officeDocument/2006/relationships/hyperlink" Target="mailto:info.ptibf@gmail.com" TargetMode="External"/><Relationship Id="rId23" Type="http://schemas.openxmlformats.org/officeDocument/2006/relationships/hyperlink" Target="mailto:mahadana.clearing@gmail.com" TargetMode="External"/><Relationship Id="rId28" Type="http://schemas.openxmlformats.org/officeDocument/2006/relationships/hyperlink" Target="mailto:kliring@mentarimulia.co.id" TargetMode="External"/><Relationship Id="rId36" Type="http://schemas.openxmlformats.org/officeDocument/2006/relationships/hyperlink" Target="mailto:angga.kurniawan@pluang.com" TargetMode="External"/><Relationship Id="rId49" Type="http://schemas.openxmlformats.org/officeDocument/2006/relationships/hyperlink" Target="mailto:seis@royalassetindo.co.id" TargetMode="External"/><Relationship Id="rId57" Type="http://schemas.openxmlformats.org/officeDocument/2006/relationships/hyperlink" Target="mailto:acctg_admin@solidgold.co.id" TargetMode="External"/><Relationship Id="rId10" Type="http://schemas.openxmlformats.org/officeDocument/2006/relationships/hyperlink" Target="mailto:acct.hii@gmail.com" TargetMode="External"/><Relationship Id="rId31" Type="http://schemas.openxmlformats.org/officeDocument/2006/relationships/hyperlink" Target="mailto:meilina@mifx.com" TargetMode="External"/><Relationship Id="rId44" Type="http://schemas.openxmlformats.org/officeDocument/2006/relationships/hyperlink" Target="mailto:hans.tania@valbury.com" TargetMode="External"/><Relationship Id="rId52" Type="http://schemas.openxmlformats.org/officeDocument/2006/relationships/hyperlink" Target="mailto:ptsagafx@ptkbi.com" TargetMode="External"/><Relationship Id="rId60" Type="http://schemas.openxmlformats.org/officeDocument/2006/relationships/hyperlink" Target="mailto:teknologifinansialberjangka@gmail.com" TargetMode="External"/><Relationship Id="rId65" Type="http://schemas.openxmlformats.org/officeDocument/2006/relationships/hyperlink" Target="mailto:acc.universaljkt@gmail.com" TargetMode="External"/><Relationship Id="rId4" Type="http://schemas.openxmlformats.org/officeDocument/2006/relationships/hyperlink" Target="mailto:rizanurvianti@gmail.com" TargetMode="External"/><Relationship Id="rId9" Type="http://schemas.openxmlformats.org/officeDocument/2006/relationships/hyperlink" Target="mailto:hfxfinance23@gmail.com" TargetMode="External"/><Relationship Id="rId13" Type="http://schemas.openxmlformats.org/officeDocument/2006/relationships/hyperlink" Target="mailto:imfortuna88@hotmail.com" TargetMode="External"/><Relationship Id="rId18" Type="http://schemas.openxmlformats.org/officeDocument/2006/relationships/hyperlink" Target="mailto:erlyn.mareti@jalatama.co.id" TargetMode="External"/><Relationship Id="rId39" Type="http://schemas.openxmlformats.org/officeDocument/2006/relationships/hyperlink" Target="mailto:triska.noviyanti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78"/>
  <sheetViews>
    <sheetView tabSelected="1" workbookViewId="0">
      <pane ySplit="1" topLeftCell="A2" activePane="bottomLeft" state="frozen"/>
      <selection activeCell="D1" sqref="D1"/>
      <selection pane="bottomLeft" activeCell="A7" sqref="A7"/>
    </sheetView>
  </sheetViews>
  <sheetFormatPr defaultColWidth="8.81640625" defaultRowHeight="14.5" x14ac:dyDescent="0.35"/>
  <cols>
    <col min="1" max="1" width="32" style="13" customWidth="1"/>
    <col min="2" max="2" width="5.54296875" style="13" bestFit="1" customWidth="1"/>
    <col min="3" max="3" width="11.7265625" style="13" customWidth="1"/>
    <col min="4" max="4" width="10" style="13" customWidth="1"/>
    <col min="5" max="5" width="12.7265625" style="13" customWidth="1"/>
    <col min="6" max="6" width="18" style="13" customWidth="1"/>
    <col min="7" max="7" width="16.7265625" style="13" customWidth="1"/>
    <col min="8" max="8" width="21.26953125" style="13" customWidth="1"/>
    <col min="9" max="9" width="14.7265625" style="13" customWidth="1"/>
    <col min="10" max="10" width="17.26953125" style="13" customWidth="1"/>
    <col min="11" max="11" width="15.7265625" style="68" customWidth="1"/>
    <col min="12" max="12" width="13.54296875" style="68" customWidth="1"/>
    <col min="13" max="13" width="15.7265625" style="68" customWidth="1"/>
    <col min="14" max="14" width="11.7265625" style="68" customWidth="1"/>
    <col min="15" max="15" width="19.26953125" style="68" customWidth="1"/>
    <col min="16" max="16" width="17.81640625" style="68" customWidth="1"/>
    <col min="17" max="17" width="19.7265625" style="13" bestFit="1" customWidth="1"/>
    <col min="18" max="18" width="18.7265625" style="13" bestFit="1" customWidth="1"/>
    <col min="19" max="16384" width="8.81640625" style="13"/>
  </cols>
  <sheetData>
    <row r="1" spans="1:18" ht="13.15" customHeight="1" x14ac:dyDescent="0.35">
      <c r="A1" s="16" t="s">
        <v>240</v>
      </c>
      <c r="B1" s="16" t="s">
        <v>0</v>
      </c>
      <c r="C1" s="16" t="s">
        <v>151</v>
      </c>
      <c r="D1" s="16" t="s">
        <v>152</v>
      </c>
      <c r="E1" s="16" t="s">
        <v>153</v>
      </c>
      <c r="F1" s="16" t="s">
        <v>154</v>
      </c>
      <c r="G1" s="17" t="s">
        <v>155</v>
      </c>
      <c r="H1" s="18" t="s">
        <v>156</v>
      </c>
      <c r="I1" s="18" t="s">
        <v>157</v>
      </c>
      <c r="J1" s="19" t="s">
        <v>158</v>
      </c>
      <c r="K1" s="54" t="s">
        <v>159</v>
      </c>
      <c r="L1" s="54" t="s">
        <v>160</v>
      </c>
      <c r="M1" s="54" t="s">
        <v>161</v>
      </c>
      <c r="N1" s="54" t="s">
        <v>162</v>
      </c>
      <c r="O1" s="54" t="s">
        <v>166</v>
      </c>
      <c r="P1" s="54" t="s">
        <v>163</v>
      </c>
      <c r="Q1" s="20" t="s">
        <v>164</v>
      </c>
      <c r="R1" s="21" t="s">
        <v>165</v>
      </c>
    </row>
    <row r="2" spans="1:18" x14ac:dyDescent="0.35">
      <c r="A2" s="7" t="s">
        <v>24</v>
      </c>
      <c r="B2" s="7" t="str">
        <f>VLOOKUP(A2,Sheet2!B4:C78,2,FALSE)</f>
        <v>133</v>
      </c>
      <c r="C2" s="22" t="s">
        <v>307</v>
      </c>
      <c r="D2" s="10"/>
      <c r="E2" s="10"/>
      <c r="F2" s="27">
        <v>1358693668.4657214</v>
      </c>
      <c r="G2" s="74">
        <f>I2-H2</f>
        <v>32</v>
      </c>
      <c r="H2" s="25">
        <v>44791</v>
      </c>
      <c r="I2" s="25">
        <v>44823</v>
      </c>
      <c r="J2" s="28">
        <v>1.9E-2</v>
      </c>
      <c r="K2" s="55">
        <f t="shared" ref="K2:K10" si="0">SUM(F2*J2/365*G2)</f>
        <v>2263248.6313072839</v>
      </c>
      <c r="L2" s="55">
        <f t="shared" ref="L2:L10" si="1">SUM(K2*20%)</f>
        <v>452649.72626145679</v>
      </c>
      <c r="M2" s="56">
        <f>SUM(K2-L2)+0.19</f>
        <v>1810599.0950458271</v>
      </c>
      <c r="N2" s="56">
        <v>0</v>
      </c>
      <c r="O2" s="57">
        <f t="shared" ref="O2:O10" si="2">M2-N2</f>
        <v>1810599.0950458271</v>
      </c>
      <c r="P2" s="56">
        <v>0</v>
      </c>
      <c r="Q2" s="59">
        <v>0</v>
      </c>
      <c r="R2" s="59">
        <f>+F2+O2-P2-Q2+0.01</f>
        <v>1360504267.5707672</v>
      </c>
    </row>
    <row r="3" spans="1:18" x14ac:dyDescent="0.35">
      <c r="A3" s="7" t="s">
        <v>64</v>
      </c>
      <c r="B3" s="7" t="str">
        <f>VLOOKUP(A3,Sheet2!B5:C79,2,FALSE)</f>
        <v>131</v>
      </c>
      <c r="C3" s="22" t="s">
        <v>307</v>
      </c>
      <c r="D3" s="10"/>
      <c r="E3" s="10"/>
      <c r="F3" s="27">
        <v>1429075090.0179241</v>
      </c>
      <c r="G3" s="74">
        <f>I3-H3</f>
        <v>32</v>
      </c>
      <c r="H3" s="25">
        <v>44791</v>
      </c>
      <c r="I3" s="25">
        <v>44823</v>
      </c>
      <c r="J3" s="28">
        <v>1.9E-2</v>
      </c>
      <c r="K3" s="55">
        <f t="shared" si="0"/>
        <v>2380486.7252901308</v>
      </c>
      <c r="L3" s="55">
        <f t="shared" si="1"/>
        <v>476097.3450580262</v>
      </c>
      <c r="M3" s="56">
        <f>SUM(K3-L3)+0.2</f>
        <v>1904389.5802321045</v>
      </c>
      <c r="N3" s="56">
        <v>0</v>
      </c>
      <c r="O3" s="57">
        <f t="shared" si="2"/>
        <v>1904389.5802321045</v>
      </c>
      <c r="P3" s="56">
        <v>0</v>
      </c>
      <c r="Q3" s="59">
        <v>0</v>
      </c>
      <c r="R3" s="59">
        <f>+F3+O3-P3-Q3</f>
        <v>1430979479.5981562</v>
      </c>
    </row>
    <row r="4" spans="1:18" x14ac:dyDescent="0.35">
      <c r="A4" s="7" t="s">
        <v>52</v>
      </c>
      <c r="B4" s="7" t="str">
        <f>VLOOKUP(A4,Sheet2!B6:C80,2,FALSE)</f>
        <v>042</v>
      </c>
      <c r="C4" s="22" t="s">
        <v>307</v>
      </c>
      <c r="D4" s="10"/>
      <c r="E4" s="10"/>
      <c r="F4" s="27">
        <v>1934232212.3505819</v>
      </c>
      <c r="G4" s="74">
        <f t="shared" ref="G4:G10" si="3">I4-H4</f>
        <v>32</v>
      </c>
      <c r="H4" s="25">
        <v>44791</v>
      </c>
      <c r="I4" s="25">
        <v>44823</v>
      </c>
      <c r="J4" s="28">
        <v>1.9E-2</v>
      </c>
      <c r="K4" s="55">
        <f t="shared" si="0"/>
        <v>3221953.9318059008</v>
      </c>
      <c r="L4" s="55">
        <f t="shared" si="1"/>
        <v>644390.78636118025</v>
      </c>
      <c r="M4" s="56">
        <f>SUM(K4-L4)+0.27</f>
        <v>2577563.4154447205</v>
      </c>
      <c r="N4" s="56">
        <v>0</v>
      </c>
      <c r="O4" s="57">
        <f t="shared" si="2"/>
        <v>2577563.4154447205</v>
      </c>
      <c r="P4" s="56">
        <v>0</v>
      </c>
      <c r="Q4" s="59">
        <v>0</v>
      </c>
      <c r="R4" s="59">
        <f>+F4+O4-P4-Q4</f>
        <v>1936809775.7660265</v>
      </c>
    </row>
    <row r="5" spans="1:18" x14ac:dyDescent="0.35">
      <c r="A5" s="7" t="s">
        <v>122</v>
      </c>
      <c r="B5" s="7" t="str">
        <f>VLOOKUP(A5,Sheet2!B7:C81,2,FALSE)</f>
        <v>082</v>
      </c>
      <c r="C5" s="22" t="s">
        <v>307</v>
      </c>
      <c r="D5" s="10"/>
      <c r="E5" s="10"/>
      <c r="F5" s="27">
        <v>4207278430.8270259</v>
      </c>
      <c r="G5" s="74">
        <f t="shared" si="3"/>
        <v>32</v>
      </c>
      <c r="H5" s="25">
        <v>44791</v>
      </c>
      <c r="I5" s="25">
        <v>44823</v>
      </c>
      <c r="J5" s="28">
        <v>1.9E-2</v>
      </c>
      <c r="K5" s="55">
        <f t="shared" si="0"/>
        <v>7008288.4546378944</v>
      </c>
      <c r="L5" s="55">
        <f t="shared" si="1"/>
        <v>1401657.6909275791</v>
      </c>
      <c r="M5" s="56">
        <f>SUM(K5-L5)+0.6</f>
        <v>5606631.363710315</v>
      </c>
      <c r="N5" s="56">
        <v>0</v>
      </c>
      <c r="O5" s="57">
        <f t="shared" si="2"/>
        <v>5606631.363710315</v>
      </c>
      <c r="P5" s="56">
        <v>0</v>
      </c>
      <c r="Q5" s="59">
        <v>0</v>
      </c>
      <c r="R5" s="59">
        <f>+F5+O5-P5-Q5</f>
        <v>4212885062.1907363</v>
      </c>
    </row>
    <row r="6" spans="1:18" x14ac:dyDescent="0.35">
      <c r="A6" s="7" t="s">
        <v>112</v>
      </c>
      <c r="B6" s="7" t="str">
        <f>VLOOKUP(A6,Sheet2!B8:C82,2,FALSE)</f>
        <v>128</v>
      </c>
      <c r="C6" s="22" t="s">
        <v>307</v>
      </c>
      <c r="D6" s="10"/>
      <c r="E6" s="10"/>
      <c r="F6" s="27">
        <v>380365793.6255334</v>
      </c>
      <c r="G6" s="74">
        <f t="shared" si="3"/>
        <v>32</v>
      </c>
      <c r="H6" s="25">
        <v>44791</v>
      </c>
      <c r="I6" s="25">
        <v>44823</v>
      </c>
      <c r="J6" s="28">
        <v>1.9E-2</v>
      </c>
      <c r="K6" s="55">
        <f t="shared" si="0"/>
        <v>633595.6233543132</v>
      </c>
      <c r="L6" s="55">
        <f t="shared" si="1"/>
        <v>126719.12467086264</v>
      </c>
      <c r="M6" s="56">
        <f>SUM(K6-L6)+0.05</f>
        <v>506876.54868345056</v>
      </c>
      <c r="N6" s="56">
        <v>0</v>
      </c>
      <c r="O6" s="57">
        <f t="shared" si="2"/>
        <v>506876.54868345056</v>
      </c>
      <c r="P6" s="56">
        <v>0</v>
      </c>
      <c r="Q6" s="59">
        <v>0</v>
      </c>
      <c r="R6" s="59">
        <f>+F6+O6-P6-Q6+0.01</f>
        <v>380872670.18421686</v>
      </c>
    </row>
    <row r="7" spans="1:18" x14ac:dyDescent="0.35">
      <c r="A7" s="7" t="s">
        <v>36</v>
      </c>
      <c r="B7" s="7" t="str">
        <f>VLOOKUP(A7,Sheet2!B9:C83,2,FALSE)</f>
        <v>124</v>
      </c>
      <c r="C7" s="22" t="s">
        <v>307</v>
      </c>
      <c r="D7" s="10"/>
      <c r="E7" s="10"/>
      <c r="F7" s="27">
        <v>1469482148</v>
      </c>
      <c r="G7" s="74">
        <f t="shared" si="3"/>
        <v>32</v>
      </c>
      <c r="H7" s="25">
        <v>44791</v>
      </c>
      <c r="I7" s="25">
        <v>44823</v>
      </c>
      <c r="J7" s="28">
        <v>1.9E-2</v>
      </c>
      <c r="K7" s="55">
        <f t="shared" si="0"/>
        <v>2447794.9205041095</v>
      </c>
      <c r="L7" s="55">
        <f t="shared" si="1"/>
        <v>489558.98410082189</v>
      </c>
      <c r="M7" s="56">
        <f>SUM(K7-L7)+0.2</f>
        <v>1958236.1364032875</v>
      </c>
      <c r="N7" s="56">
        <v>0</v>
      </c>
      <c r="O7" s="57">
        <f t="shared" si="2"/>
        <v>1958236.1364032875</v>
      </c>
      <c r="P7" s="57">
        <v>1958236.1364032875</v>
      </c>
      <c r="Q7" s="59">
        <v>0</v>
      </c>
      <c r="R7" s="59">
        <f>+F7+O7-P7-Q7</f>
        <v>1469482148</v>
      </c>
    </row>
    <row r="8" spans="1:18" x14ac:dyDescent="0.35">
      <c r="A8" s="7" t="s">
        <v>70</v>
      </c>
      <c r="B8" s="8">
        <v>105</v>
      </c>
      <c r="C8" s="22" t="s">
        <v>307</v>
      </c>
      <c r="D8" s="10"/>
      <c r="E8" s="10"/>
      <c r="F8" s="27">
        <v>1212616604.7611198</v>
      </c>
      <c r="G8" s="74">
        <f t="shared" si="3"/>
        <v>32</v>
      </c>
      <c r="H8" s="25">
        <v>44791</v>
      </c>
      <c r="I8" s="25">
        <v>44823</v>
      </c>
      <c r="J8" s="28">
        <v>1.9E-2</v>
      </c>
      <c r="K8" s="55">
        <f t="shared" si="0"/>
        <v>2019920.2621774268</v>
      </c>
      <c r="L8" s="55">
        <f t="shared" si="1"/>
        <v>403984.05243548541</v>
      </c>
      <c r="M8" s="56">
        <f>SUM(K8-L8)+0.17</f>
        <v>1615936.3797419413</v>
      </c>
      <c r="N8" s="56">
        <v>0</v>
      </c>
      <c r="O8" s="57">
        <f t="shared" si="2"/>
        <v>1615936.3797419413</v>
      </c>
      <c r="P8" s="56">
        <v>0</v>
      </c>
      <c r="Q8" s="59">
        <v>0</v>
      </c>
      <c r="R8" s="59">
        <f>+F8+O8-P8-Q8</f>
        <v>1214232541.1408617</v>
      </c>
    </row>
    <row r="9" spans="1:18" x14ac:dyDescent="0.35">
      <c r="A9" s="7" t="s">
        <v>148</v>
      </c>
      <c r="B9" s="7" t="str">
        <f>VLOOKUP(A9,Sheet2!B11:C85,2,FALSE)</f>
        <v>153</v>
      </c>
      <c r="C9" s="22" t="s">
        <v>307</v>
      </c>
      <c r="D9" s="10"/>
      <c r="E9" s="10"/>
      <c r="F9" s="27">
        <v>1006680789.4269179</v>
      </c>
      <c r="G9" s="74">
        <f t="shared" si="3"/>
        <v>31</v>
      </c>
      <c r="H9" s="25">
        <v>44781</v>
      </c>
      <c r="I9" s="25">
        <v>44812</v>
      </c>
      <c r="J9" s="28">
        <v>1.9E-2</v>
      </c>
      <c r="K9" s="55">
        <f t="shared" si="0"/>
        <v>1624479.4108834374</v>
      </c>
      <c r="L9" s="55">
        <f t="shared" si="1"/>
        <v>324895.88217668748</v>
      </c>
      <c r="M9" s="56">
        <f>SUM(K9-L9)+0.13</f>
        <v>1299583.6587067498</v>
      </c>
      <c r="N9" s="56">
        <v>0</v>
      </c>
      <c r="O9" s="57">
        <f t="shared" si="2"/>
        <v>1299583.6587067498</v>
      </c>
      <c r="P9" s="56">
        <v>0</v>
      </c>
      <c r="Q9" s="59">
        <v>0</v>
      </c>
      <c r="R9" s="59">
        <f>+F9+O9-P9-Q9</f>
        <v>1007980373.0856247</v>
      </c>
    </row>
    <row r="10" spans="1:18" x14ac:dyDescent="0.35">
      <c r="A10" s="7" t="s">
        <v>122</v>
      </c>
      <c r="B10" s="7" t="str">
        <f>VLOOKUP(A10,Sheet2!B12:C86,2,FALSE)</f>
        <v>082</v>
      </c>
      <c r="C10" s="22" t="s">
        <v>307</v>
      </c>
      <c r="D10" s="10"/>
      <c r="E10" s="10"/>
      <c r="F10" s="27">
        <v>1200000000.0023289</v>
      </c>
      <c r="G10" s="74">
        <f t="shared" si="3"/>
        <v>32</v>
      </c>
      <c r="H10" s="25">
        <v>44791</v>
      </c>
      <c r="I10" s="25">
        <v>44823</v>
      </c>
      <c r="J10" s="28">
        <v>1.9E-2</v>
      </c>
      <c r="K10" s="55">
        <f t="shared" si="0"/>
        <v>1998904.1095929204</v>
      </c>
      <c r="L10" s="55">
        <f t="shared" si="1"/>
        <v>399780.82191858412</v>
      </c>
      <c r="M10" s="56">
        <f>SUM(K10-L10)+0.17</f>
        <v>1599123.4576743362</v>
      </c>
      <c r="N10" s="56">
        <v>0</v>
      </c>
      <c r="O10" s="57">
        <f t="shared" si="2"/>
        <v>1599123.4576743362</v>
      </c>
      <c r="P10" s="57">
        <v>1599123.4576743362</v>
      </c>
      <c r="Q10" s="59">
        <v>0</v>
      </c>
      <c r="R10" s="69">
        <f>+F10+O10-P10-Q10</f>
        <v>1200000000.0023289</v>
      </c>
    </row>
    <row r="11" spans="1:18" x14ac:dyDescent="0.35">
      <c r="A11" s="7"/>
      <c r="B11" s="7"/>
      <c r="C11" s="22"/>
      <c r="D11" s="10"/>
      <c r="E11" s="10"/>
      <c r="F11" s="27"/>
      <c r="G11" s="74"/>
      <c r="H11" s="25"/>
      <c r="I11" s="25"/>
      <c r="J11" s="28"/>
      <c r="K11" s="55"/>
      <c r="L11" s="55"/>
      <c r="M11" s="56"/>
      <c r="N11" s="56"/>
      <c r="O11" s="57"/>
      <c r="P11" s="56"/>
      <c r="Q11" s="26"/>
      <c r="R11" s="69"/>
    </row>
    <row r="12" spans="1:18" x14ac:dyDescent="0.35">
      <c r="A12" s="7"/>
      <c r="B12" s="7"/>
      <c r="C12" s="22"/>
      <c r="D12" s="10"/>
      <c r="E12" s="10"/>
      <c r="F12" s="27"/>
      <c r="G12" s="74"/>
      <c r="H12" s="25"/>
      <c r="I12" s="25"/>
      <c r="J12" s="28"/>
      <c r="K12" s="55"/>
      <c r="L12" s="55"/>
      <c r="M12" s="56"/>
      <c r="N12" s="56"/>
      <c r="O12" s="57"/>
      <c r="P12" s="56"/>
      <c r="Q12" s="26"/>
      <c r="R12" s="69"/>
    </row>
    <row r="13" spans="1:18" x14ac:dyDescent="0.35">
      <c r="A13" s="7"/>
      <c r="B13" s="7"/>
      <c r="C13" s="22"/>
      <c r="D13" s="10"/>
      <c r="E13" s="10"/>
      <c r="F13" s="27"/>
      <c r="G13" s="74"/>
      <c r="H13" s="25"/>
      <c r="I13" s="25"/>
      <c r="J13" s="28"/>
      <c r="K13" s="55"/>
      <c r="L13" s="55"/>
      <c r="M13" s="56"/>
      <c r="N13" s="56"/>
      <c r="O13" s="57"/>
      <c r="P13" s="56"/>
      <c r="Q13" s="26"/>
      <c r="R13" s="69"/>
    </row>
    <row r="14" spans="1:18" x14ac:dyDescent="0.35">
      <c r="A14" s="7"/>
      <c r="B14" s="7"/>
      <c r="C14" s="22"/>
      <c r="D14" s="10"/>
      <c r="E14" s="10"/>
      <c r="F14" s="27"/>
      <c r="G14" s="74"/>
      <c r="H14" s="25"/>
      <c r="I14" s="25"/>
      <c r="J14" s="28"/>
      <c r="K14" s="55"/>
      <c r="L14" s="55"/>
      <c r="M14" s="56"/>
      <c r="N14" s="56"/>
      <c r="O14" s="57"/>
      <c r="P14" s="56"/>
      <c r="Q14" s="26"/>
      <c r="R14" s="69"/>
    </row>
    <row r="15" spans="1:18" x14ac:dyDescent="0.35">
      <c r="A15" s="7"/>
      <c r="B15" s="7"/>
      <c r="C15" s="22"/>
      <c r="D15" s="10"/>
      <c r="E15" s="10"/>
      <c r="F15" s="27"/>
      <c r="G15" s="74"/>
      <c r="H15" s="25"/>
      <c r="I15" s="25"/>
      <c r="J15" s="28"/>
      <c r="K15" s="55"/>
      <c r="L15" s="55"/>
      <c r="M15" s="56"/>
      <c r="N15" s="56"/>
      <c r="O15" s="57"/>
      <c r="P15" s="56"/>
      <c r="Q15" s="26"/>
      <c r="R15" s="69"/>
    </row>
    <row r="16" spans="1:18" x14ac:dyDescent="0.35">
      <c r="A16" s="7"/>
      <c r="B16" s="7"/>
      <c r="C16" s="22"/>
      <c r="D16" s="10"/>
      <c r="E16" s="10"/>
      <c r="F16" s="27"/>
      <c r="G16" s="74"/>
      <c r="H16" s="25"/>
      <c r="I16" s="25"/>
      <c r="J16" s="28"/>
      <c r="K16" s="55"/>
      <c r="L16" s="55"/>
      <c r="M16" s="56"/>
      <c r="N16" s="56"/>
      <c r="O16" s="57"/>
      <c r="P16" s="56"/>
      <c r="Q16" s="26"/>
      <c r="R16" s="69"/>
    </row>
    <row r="17" spans="1:18" x14ac:dyDescent="0.35">
      <c r="A17" s="7"/>
      <c r="B17" s="7"/>
      <c r="C17" s="22"/>
      <c r="D17" s="10"/>
      <c r="E17" s="10"/>
      <c r="F17" s="27"/>
      <c r="G17" s="74"/>
      <c r="H17" s="25"/>
      <c r="I17" s="25"/>
      <c r="J17" s="28"/>
      <c r="K17" s="55"/>
      <c r="L17" s="55"/>
      <c r="M17" s="56"/>
      <c r="N17" s="56"/>
      <c r="O17" s="57"/>
      <c r="P17" s="56"/>
      <c r="Q17" s="26"/>
      <c r="R17" s="69"/>
    </row>
    <row r="18" spans="1:18" x14ac:dyDescent="0.35">
      <c r="A18" s="7"/>
      <c r="B18" s="7"/>
      <c r="C18" s="22"/>
      <c r="D18" s="10"/>
      <c r="E18" s="10"/>
      <c r="F18" s="27"/>
      <c r="G18" s="74"/>
      <c r="H18" s="25"/>
      <c r="I18" s="25"/>
      <c r="J18" s="28"/>
      <c r="K18" s="58"/>
      <c r="L18" s="55"/>
      <c r="M18" s="56"/>
      <c r="N18" s="56"/>
      <c r="O18" s="59"/>
      <c r="P18" s="56"/>
      <c r="Q18" s="26"/>
      <c r="R18" s="69"/>
    </row>
    <row r="19" spans="1:18" x14ac:dyDescent="0.35">
      <c r="A19" s="7"/>
      <c r="B19" s="7"/>
      <c r="C19" s="22"/>
      <c r="D19" s="10"/>
      <c r="E19" s="10"/>
      <c r="F19" s="27"/>
      <c r="G19" s="74"/>
      <c r="H19" s="25"/>
      <c r="I19" s="25"/>
      <c r="J19" s="28"/>
      <c r="K19" s="58"/>
      <c r="L19" s="55"/>
      <c r="M19" s="56"/>
      <c r="N19" s="56"/>
      <c r="O19" s="59"/>
      <c r="P19" s="56"/>
      <c r="Q19" s="26"/>
      <c r="R19" s="69"/>
    </row>
    <row r="20" spans="1:18" x14ac:dyDescent="0.35">
      <c r="A20" s="7"/>
      <c r="B20" s="7"/>
      <c r="C20" s="22"/>
      <c r="D20" s="10"/>
      <c r="E20" s="10"/>
      <c r="F20" s="27"/>
      <c r="G20" s="74"/>
      <c r="H20" s="25"/>
      <c r="I20" s="25"/>
      <c r="J20" s="28"/>
      <c r="K20" s="58"/>
      <c r="L20" s="55"/>
      <c r="M20" s="56"/>
      <c r="N20" s="56"/>
      <c r="O20" s="59"/>
      <c r="P20" s="56"/>
      <c r="Q20" s="26"/>
      <c r="R20" s="59"/>
    </row>
    <row r="21" spans="1:18" x14ac:dyDescent="0.35">
      <c r="A21" s="7"/>
      <c r="B21" s="7"/>
      <c r="C21" s="22"/>
      <c r="D21" s="10"/>
      <c r="E21" s="10"/>
      <c r="F21" s="27"/>
      <c r="G21" s="74"/>
      <c r="H21" s="25"/>
      <c r="I21" s="25"/>
      <c r="J21" s="28"/>
      <c r="K21" s="58"/>
      <c r="L21" s="55"/>
      <c r="M21" s="56"/>
      <c r="N21" s="56"/>
      <c r="O21" s="59"/>
      <c r="P21" s="56"/>
      <c r="Q21" s="26"/>
      <c r="R21" s="59"/>
    </row>
    <row r="22" spans="1:18" x14ac:dyDescent="0.35">
      <c r="A22" s="7"/>
      <c r="B22" s="7"/>
      <c r="C22" s="22"/>
      <c r="D22" s="10"/>
      <c r="E22" s="10"/>
      <c r="F22" s="27"/>
      <c r="G22" s="74"/>
      <c r="H22" s="25"/>
      <c r="I22" s="25"/>
      <c r="J22" s="28"/>
      <c r="K22" s="58"/>
      <c r="L22" s="55"/>
      <c r="M22" s="56"/>
      <c r="N22" s="56"/>
      <c r="O22" s="59"/>
      <c r="P22" s="56"/>
      <c r="Q22" s="26"/>
      <c r="R22" s="69"/>
    </row>
    <row r="23" spans="1:18" x14ac:dyDescent="0.35">
      <c r="A23" s="7"/>
      <c r="B23" s="7"/>
      <c r="C23" s="22"/>
      <c r="D23" s="10"/>
      <c r="E23" s="10"/>
      <c r="F23" s="27"/>
      <c r="G23" s="74"/>
      <c r="H23" s="25"/>
      <c r="I23" s="25"/>
      <c r="J23" s="28"/>
      <c r="K23" s="55"/>
      <c r="L23" s="55"/>
      <c r="M23" s="56"/>
      <c r="N23" s="56"/>
      <c r="O23" s="57"/>
      <c r="P23" s="56"/>
      <c r="Q23" s="26"/>
      <c r="R23" s="69"/>
    </row>
    <row r="24" spans="1:18" x14ac:dyDescent="0.35">
      <c r="A24" s="7"/>
      <c r="B24" s="7"/>
      <c r="C24" s="22"/>
      <c r="D24" s="10"/>
      <c r="E24" s="10"/>
      <c r="F24" s="27"/>
      <c r="G24" s="74"/>
      <c r="H24" s="25"/>
      <c r="I24" s="25"/>
      <c r="J24" s="28"/>
      <c r="K24" s="55"/>
      <c r="L24" s="55"/>
      <c r="M24" s="56"/>
      <c r="N24" s="56"/>
      <c r="O24" s="57"/>
      <c r="P24" s="56"/>
      <c r="Q24" s="26"/>
      <c r="R24" s="69"/>
    </row>
    <row r="25" spans="1:18" x14ac:dyDescent="0.35">
      <c r="A25" s="7"/>
      <c r="B25" s="7"/>
      <c r="C25" s="29"/>
      <c r="D25" s="49"/>
      <c r="E25" s="49"/>
      <c r="F25" s="30"/>
      <c r="G25" s="75"/>
      <c r="H25" s="31"/>
      <c r="I25" s="31"/>
      <c r="J25" s="53"/>
      <c r="K25" s="60"/>
      <c r="L25" s="60"/>
      <c r="M25" s="61"/>
      <c r="N25" s="61"/>
      <c r="O25" s="62"/>
      <c r="P25" s="56"/>
      <c r="Q25" s="26"/>
      <c r="R25" s="70"/>
    </row>
    <row r="26" spans="1:18" x14ac:dyDescent="0.35">
      <c r="A26" s="7"/>
      <c r="B26" s="7"/>
      <c r="C26" s="22"/>
      <c r="D26" s="10"/>
      <c r="E26" s="10"/>
      <c r="F26" s="27"/>
      <c r="G26" s="74"/>
      <c r="H26" s="25"/>
      <c r="I26" s="25"/>
      <c r="J26" s="28"/>
      <c r="K26" s="58"/>
      <c r="L26" s="55"/>
      <c r="M26" s="56"/>
      <c r="N26" s="56"/>
      <c r="O26" s="59"/>
      <c r="P26" s="56"/>
      <c r="Q26" s="26"/>
      <c r="R26" s="69"/>
    </row>
    <row r="27" spans="1:18" x14ac:dyDescent="0.35">
      <c r="A27" s="7"/>
      <c r="B27" s="7"/>
      <c r="C27" s="22"/>
      <c r="D27" s="10"/>
      <c r="E27" s="10"/>
      <c r="F27" s="27"/>
      <c r="G27" s="74"/>
      <c r="H27" s="25"/>
      <c r="I27" s="25"/>
      <c r="J27" s="28"/>
      <c r="K27" s="55"/>
      <c r="L27" s="55"/>
      <c r="M27" s="56"/>
      <c r="N27" s="56"/>
      <c r="O27" s="57"/>
      <c r="P27" s="56"/>
      <c r="Q27" s="26"/>
      <c r="R27" s="59"/>
    </row>
    <row r="28" spans="1:18" x14ac:dyDescent="0.35">
      <c r="A28" s="7"/>
      <c r="B28" s="7"/>
      <c r="C28" s="22"/>
      <c r="D28" s="10"/>
      <c r="E28" s="10"/>
      <c r="F28" s="27"/>
      <c r="G28" s="74"/>
      <c r="H28" s="25"/>
      <c r="I28" s="25"/>
      <c r="J28" s="28"/>
      <c r="K28" s="55"/>
      <c r="L28" s="55"/>
      <c r="M28" s="56"/>
      <c r="N28" s="56"/>
      <c r="O28" s="57"/>
      <c r="P28" s="56"/>
      <c r="Q28" s="26"/>
      <c r="R28" s="59"/>
    </row>
    <row r="29" spans="1:18" x14ac:dyDescent="0.35">
      <c r="A29" s="7"/>
      <c r="B29" s="7"/>
      <c r="C29" s="22"/>
      <c r="D29" s="10"/>
      <c r="E29" s="10"/>
      <c r="F29" s="27"/>
      <c r="G29" s="74"/>
      <c r="H29" s="25"/>
      <c r="I29" s="25"/>
      <c r="J29" s="28"/>
      <c r="K29" s="55"/>
      <c r="L29" s="55"/>
      <c r="M29" s="56"/>
      <c r="N29" s="56"/>
      <c r="O29" s="57"/>
      <c r="P29" s="56"/>
      <c r="Q29" s="26"/>
      <c r="R29" s="59"/>
    </row>
    <row r="30" spans="1:18" x14ac:dyDescent="0.35">
      <c r="A30" s="7"/>
      <c r="B30" s="7"/>
      <c r="C30" s="22"/>
      <c r="D30" s="10"/>
      <c r="E30" s="10"/>
      <c r="F30" s="27"/>
      <c r="G30" s="74"/>
      <c r="H30" s="25"/>
      <c r="I30" s="25"/>
      <c r="J30" s="28"/>
      <c r="K30" s="55"/>
      <c r="L30" s="55"/>
      <c r="M30" s="56"/>
      <c r="N30" s="56"/>
      <c r="O30" s="57"/>
      <c r="P30" s="56"/>
      <c r="Q30" s="26"/>
      <c r="R30" s="59"/>
    </row>
    <row r="31" spans="1:18" x14ac:dyDescent="0.35">
      <c r="A31" s="7"/>
      <c r="B31" s="7"/>
      <c r="C31" s="29"/>
      <c r="D31" s="49"/>
      <c r="E31" s="49"/>
      <c r="F31" s="30"/>
      <c r="G31" s="75"/>
      <c r="H31" s="31"/>
      <c r="I31" s="31"/>
      <c r="J31" s="53"/>
      <c r="K31" s="60"/>
      <c r="L31" s="60"/>
      <c r="M31" s="61"/>
      <c r="N31" s="61"/>
      <c r="O31" s="62"/>
      <c r="P31" s="61"/>
      <c r="Q31" s="26"/>
      <c r="R31" s="71"/>
    </row>
    <row r="32" spans="1:18" x14ac:dyDescent="0.35">
      <c r="A32" s="7"/>
      <c r="B32" s="7"/>
      <c r="C32" s="22"/>
      <c r="D32" s="10"/>
      <c r="E32" s="10"/>
      <c r="F32" s="32"/>
      <c r="G32" s="74"/>
      <c r="H32" s="33"/>
      <c r="I32" s="33"/>
      <c r="J32" s="28"/>
      <c r="K32" s="55"/>
      <c r="L32" s="55"/>
      <c r="M32" s="56"/>
      <c r="N32" s="56"/>
      <c r="O32" s="63"/>
      <c r="P32" s="64"/>
      <c r="Q32" s="26"/>
      <c r="R32" s="59"/>
    </row>
    <row r="33" spans="1:18" x14ac:dyDescent="0.35">
      <c r="A33" s="7"/>
      <c r="B33" s="7"/>
      <c r="C33" s="22"/>
      <c r="D33" s="10"/>
      <c r="E33" s="10"/>
      <c r="F33" s="34"/>
      <c r="G33" s="74"/>
      <c r="H33" s="35"/>
      <c r="I33" s="35"/>
      <c r="J33" s="36"/>
      <c r="K33" s="55"/>
      <c r="L33" s="55"/>
      <c r="M33" s="56"/>
      <c r="N33" s="56"/>
      <c r="O33" s="65"/>
      <c r="P33" s="65"/>
      <c r="Q33" s="26"/>
      <c r="R33" s="72"/>
    </row>
    <row r="34" spans="1:18" x14ac:dyDescent="0.35">
      <c r="A34" s="7"/>
      <c r="B34" s="7"/>
      <c r="C34" s="22"/>
      <c r="D34" s="10"/>
      <c r="E34" s="10"/>
      <c r="F34" s="38"/>
      <c r="G34" s="74"/>
      <c r="H34" s="39"/>
      <c r="I34" s="39"/>
      <c r="J34" s="28"/>
      <c r="K34" s="55"/>
      <c r="L34" s="55"/>
      <c r="M34" s="56"/>
      <c r="N34" s="56"/>
      <c r="O34" s="59"/>
      <c r="P34" s="59"/>
      <c r="Q34" s="59"/>
      <c r="R34" s="59"/>
    </row>
    <row r="35" spans="1:18" x14ac:dyDescent="0.35">
      <c r="A35" s="7"/>
      <c r="B35" s="7"/>
      <c r="C35" s="22"/>
      <c r="D35" s="10"/>
      <c r="E35" s="10"/>
      <c r="F35" s="38"/>
      <c r="G35" s="74"/>
      <c r="H35" s="39"/>
      <c r="I35" s="39"/>
      <c r="J35" s="28"/>
      <c r="K35" s="55"/>
      <c r="L35" s="55"/>
      <c r="M35" s="56"/>
      <c r="N35" s="56"/>
      <c r="O35" s="59"/>
      <c r="P35" s="59"/>
      <c r="Q35" s="59"/>
      <c r="R35" s="59"/>
    </row>
    <row r="36" spans="1:18" x14ac:dyDescent="0.35">
      <c r="A36" s="7"/>
      <c r="B36" s="7"/>
      <c r="C36" s="22"/>
      <c r="D36" s="10"/>
      <c r="E36" s="10"/>
      <c r="F36" s="38"/>
      <c r="G36" s="74"/>
      <c r="H36" s="39"/>
      <c r="I36" s="39"/>
      <c r="J36" s="28"/>
      <c r="K36" s="55"/>
      <c r="L36" s="55"/>
      <c r="M36" s="56"/>
      <c r="N36" s="56"/>
      <c r="O36" s="59"/>
      <c r="P36" s="59"/>
      <c r="Q36" s="59"/>
      <c r="R36" s="59"/>
    </row>
    <row r="37" spans="1:18" x14ac:dyDescent="0.35">
      <c r="A37" s="7"/>
      <c r="B37" s="7"/>
      <c r="C37" s="22"/>
      <c r="D37" s="10"/>
      <c r="E37" s="10"/>
      <c r="F37" s="38"/>
      <c r="G37" s="74"/>
      <c r="H37" s="39"/>
      <c r="I37" s="39"/>
      <c r="J37" s="28"/>
      <c r="K37" s="55"/>
      <c r="L37" s="55"/>
      <c r="M37" s="56"/>
      <c r="N37" s="56"/>
      <c r="O37" s="59"/>
      <c r="P37" s="59"/>
      <c r="Q37" s="59"/>
      <c r="R37" s="59"/>
    </row>
    <row r="38" spans="1:18" x14ac:dyDescent="0.35">
      <c r="A38" s="8"/>
      <c r="B38" s="7"/>
      <c r="C38" s="22"/>
      <c r="D38" s="10"/>
      <c r="E38" s="10"/>
      <c r="F38" s="37"/>
      <c r="G38" s="74"/>
      <c r="H38" s="39"/>
      <c r="I38" s="39"/>
      <c r="J38" s="28"/>
      <c r="K38" s="55"/>
      <c r="L38" s="56"/>
      <c r="M38" s="56"/>
      <c r="N38" s="56"/>
      <c r="O38" s="56"/>
      <c r="P38" s="56"/>
      <c r="Q38" s="59"/>
      <c r="R38" s="56"/>
    </row>
    <row r="39" spans="1:18" x14ac:dyDescent="0.35">
      <c r="A39" s="7"/>
      <c r="B39" s="7"/>
      <c r="C39" s="22"/>
      <c r="D39" s="10"/>
      <c r="E39" s="10"/>
      <c r="F39" s="40"/>
      <c r="G39" s="74"/>
      <c r="H39" s="39"/>
      <c r="I39" s="39"/>
      <c r="J39" s="28"/>
      <c r="K39" s="55"/>
      <c r="L39" s="55"/>
      <c r="M39" s="56"/>
      <c r="N39" s="56"/>
      <c r="O39" s="59"/>
      <c r="P39" s="59"/>
      <c r="Q39" s="59"/>
      <c r="R39" s="59"/>
    </row>
    <row r="40" spans="1:18" x14ac:dyDescent="0.35">
      <c r="A40" s="41"/>
      <c r="B40" s="7"/>
      <c r="C40" s="22"/>
      <c r="D40" s="10"/>
      <c r="E40" s="10"/>
      <c r="F40" s="42"/>
      <c r="G40" s="74"/>
      <c r="H40" s="43"/>
      <c r="I40" s="43"/>
      <c r="J40" s="44"/>
      <c r="K40" s="66"/>
      <c r="L40" s="66"/>
      <c r="M40" s="66"/>
      <c r="N40" s="56"/>
      <c r="O40" s="66"/>
      <c r="P40" s="66"/>
      <c r="Q40" s="59"/>
      <c r="R40" s="66"/>
    </row>
    <row r="41" spans="1:18" x14ac:dyDescent="0.35">
      <c r="A41" s="7"/>
      <c r="B41" s="7"/>
      <c r="C41" s="29"/>
      <c r="D41" s="49"/>
      <c r="E41" s="49"/>
      <c r="F41" s="50"/>
      <c r="G41" s="75"/>
      <c r="H41" s="51"/>
      <c r="I41" s="51"/>
      <c r="J41" s="52"/>
      <c r="K41" s="67"/>
      <c r="L41" s="67"/>
      <c r="M41" s="67"/>
      <c r="N41" s="61"/>
      <c r="O41" s="67"/>
      <c r="P41" s="67"/>
      <c r="Q41" s="59"/>
      <c r="R41" s="67"/>
    </row>
    <row r="42" spans="1:18" x14ac:dyDescent="0.35">
      <c r="A42" s="7"/>
      <c r="B42" s="7"/>
      <c r="C42" s="29"/>
      <c r="D42" s="49"/>
      <c r="E42" s="49"/>
      <c r="F42" s="50"/>
      <c r="G42" s="75"/>
      <c r="H42" s="51"/>
      <c r="I42" s="51"/>
      <c r="J42" s="52"/>
      <c r="K42" s="67"/>
      <c r="L42" s="67"/>
      <c r="M42" s="67"/>
      <c r="N42" s="61"/>
      <c r="O42" s="67"/>
      <c r="P42" s="67"/>
      <c r="Q42" s="59"/>
      <c r="R42" s="67"/>
    </row>
    <row r="43" spans="1:18" x14ac:dyDescent="0.35">
      <c r="A43" s="7"/>
      <c r="B43" s="7"/>
      <c r="C43" s="22"/>
      <c r="D43" s="10"/>
      <c r="E43" s="10"/>
      <c r="F43" s="45"/>
      <c r="G43" s="74"/>
      <c r="H43" s="46"/>
      <c r="I43" s="46"/>
      <c r="J43" s="12"/>
      <c r="K43" s="66"/>
      <c r="L43" s="66"/>
      <c r="M43" s="66"/>
      <c r="N43" s="56"/>
      <c r="O43" s="66"/>
      <c r="P43" s="66"/>
      <c r="Q43" s="59"/>
      <c r="R43" s="66"/>
    </row>
    <row r="44" spans="1:18" x14ac:dyDescent="0.35">
      <c r="A44" s="7"/>
      <c r="B44" s="7"/>
      <c r="C44" s="22"/>
      <c r="D44" s="10"/>
      <c r="E44" s="10"/>
      <c r="F44" s="45"/>
      <c r="G44" s="74"/>
      <c r="H44" s="46"/>
      <c r="I44" s="46"/>
      <c r="J44" s="12"/>
      <c r="K44" s="66"/>
      <c r="L44" s="66"/>
      <c r="M44" s="66"/>
      <c r="N44" s="56"/>
      <c r="O44" s="66"/>
      <c r="P44" s="66"/>
      <c r="Q44" s="59"/>
      <c r="R44" s="66"/>
    </row>
    <row r="45" spans="1:18" x14ac:dyDescent="0.35">
      <c r="A45" s="7"/>
      <c r="B45" s="7"/>
      <c r="C45" s="22"/>
      <c r="D45" s="10"/>
      <c r="E45" s="10"/>
      <c r="F45" s="45"/>
      <c r="G45" s="74"/>
      <c r="H45" s="46"/>
      <c r="I45" s="46"/>
      <c r="J45" s="12"/>
      <c r="K45" s="66"/>
      <c r="L45" s="66"/>
      <c r="M45" s="66"/>
      <c r="N45" s="56"/>
      <c r="O45" s="66"/>
      <c r="P45" s="66"/>
      <c r="Q45" s="59"/>
      <c r="R45" s="66"/>
    </row>
    <row r="46" spans="1:18" x14ac:dyDescent="0.35">
      <c r="A46" s="7"/>
      <c r="B46" s="7"/>
      <c r="C46" s="22"/>
      <c r="D46" s="10"/>
      <c r="E46" s="10"/>
      <c r="F46" s="45"/>
      <c r="G46" s="74"/>
      <c r="H46" s="46"/>
      <c r="I46" s="46"/>
      <c r="J46" s="12"/>
      <c r="K46" s="66"/>
      <c r="L46" s="66"/>
      <c r="M46" s="66"/>
      <c r="N46" s="56"/>
      <c r="O46" s="66"/>
      <c r="P46" s="66"/>
      <c r="Q46" s="59"/>
      <c r="R46" s="66"/>
    </row>
    <row r="47" spans="1:18" x14ac:dyDescent="0.35">
      <c r="A47" s="7"/>
      <c r="B47" s="7"/>
      <c r="C47" s="22"/>
      <c r="D47" s="10"/>
      <c r="E47" s="10"/>
      <c r="F47" s="45"/>
      <c r="G47" s="74"/>
      <c r="H47" s="46"/>
      <c r="I47" s="46"/>
      <c r="J47" s="12"/>
      <c r="K47" s="66"/>
      <c r="L47" s="66"/>
      <c r="M47" s="66"/>
      <c r="N47" s="56"/>
      <c r="O47" s="66"/>
      <c r="P47" s="66"/>
      <c r="Q47" s="59"/>
      <c r="R47" s="66"/>
    </row>
    <row r="48" spans="1:18" x14ac:dyDescent="0.35">
      <c r="A48" s="7"/>
      <c r="B48" s="7"/>
      <c r="C48" s="22"/>
      <c r="D48" s="10"/>
      <c r="E48" s="10"/>
      <c r="F48" s="45"/>
      <c r="G48" s="74"/>
      <c r="H48" s="46"/>
      <c r="I48" s="46"/>
      <c r="J48" s="12"/>
      <c r="K48" s="66"/>
      <c r="L48" s="66"/>
      <c r="M48" s="66"/>
      <c r="N48" s="56"/>
      <c r="O48" s="66"/>
      <c r="P48" s="66"/>
      <c r="Q48" s="59"/>
      <c r="R48" s="66"/>
    </row>
    <row r="49" spans="1:18" x14ac:dyDescent="0.35">
      <c r="A49" s="7"/>
      <c r="B49" s="7"/>
      <c r="C49" s="22"/>
      <c r="D49" s="10"/>
      <c r="E49" s="10"/>
      <c r="F49" s="45"/>
      <c r="G49" s="74"/>
      <c r="H49" s="46"/>
      <c r="I49" s="46"/>
      <c r="J49" s="12"/>
      <c r="K49" s="66"/>
      <c r="L49" s="66"/>
      <c r="M49" s="66"/>
      <c r="N49" s="56"/>
      <c r="O49" s="66"/>
      <c r="P49" s="66"/>
      <c r="Q49" s="59"/>
      <c r="R49" s="66"/>
    </row>
    <row r="50" spans="1:18" x14ac:dyDescent="0.35">
      <c r="A50" s="7"/>
      <c r="B50" s="7"/>
      <c r="C50" s="22"/>
      <c r="D50" s="10"/>
      <c r="E50" s="10"/>
      <c r="F50" s="45"/>
      <c r="G50" s="74"/>
      <c r="H50" s="46"/>
      <c r="I50" s="46"/>
      <c r="J50" s="12"/>
      <c r="K50" s="66"/>
      <c r="L50" s="66"/>
      <c r="M50" s="66"/>
      <c r="N50" s="56"/>
      <c r="O50" s="66"/>
      <c r="P50" s="66"/>
      <c r="Q50" s="59"/>
      <c r="R50" s="66"/>
    </row>
    <row r="51" spans="1:18" x14ac:dyDescent="0.35">
      <c r="A51" s="7"/>
      <c r="B51" s="7"/>
      <c r="C51" s="22"/>
      <c r="D51" s="10"/>
      <c r="E51" s="10"/>
      <c r="F51" s="45"/>
      <c r="G51" s="74"/>
      <c r="H51" s="46"/>
      <c r="I51" s="46"/>
      <c r="J51" s="12"/>
      <c r="K51" s="66"/>
      <c r="L51" s="66"/>
      <c r="M51" s="66"/>
      <c r="N51" s="56"/>
      <c r="O51" s="66"/>
      <c r="P51" s="66"/>
      <c r="Q51" s="59"/>
      <c r="R51" s="66"/>
    </row>
    <row r="52" spans="1:18" x14ac:dyDescent="0.35">
      <c r="A52" s="7"/>
      <c r="B52" s="7"/>
      <c r="C52" s="22"/>
      <c r="D52" s="10"/>
      <c r="E52" s="10"/>
      <c r="F52" s="45"/>
      <c r="G52" s="74"/>
      <c r="H52" s="46"/>
      <c r="I52" s="46"/>
      <c r="J52" s="12"/>
      <c r="K52" s="66"/>
      <c r="L52" s="66"/>
      <c r="M52" s="66"/>
      <c r="N52" s="56"/>
      <c r="O52" s="66"/>
      <c r="P52" s="66"/>
      <c r="Q52" s="59"/>
      <c r="R52" s="66"/>
    </row>
    <row r="53" spans="1:18" x14ac:dyDescent="0.35">
      <c r="A53" s="7"/>
      <c r="B53" s="7"/>
      <c r="C53" s="22"/>
      <c r="D53" s="10"/>
      <c r="E53" s="10"/>
      <c r="F53" s="47"/>
      <c r="G53" s="76"/>
      <c r="H53" s="48"/>
      <c r="I53" s="48"/>
      <c r="J53" s="12"/>
      <c r="K53" s="66"/>
      <c r="L53" s="66"/>
      <c r="M53" s="66"/>
      <c r="N53" s="56"/>
      <c r="O53" s="66"/>
      <c r="P53" s="66"/>
      <c r="Q53" s="59"/>
      <c r="R53" s="66"/>
    </row>
    <row r="54" spans="1:18" x14ac:dyDescent="0.35">
      <c r="A54" s="7"/>
      <c r="B54" s="7"/>
      <c r="C54" s="22"/>
      <c r="D54" s="10"/>
      <c r="E54" s="10"/>
      <c r="F54" s="47"/>
      <c r="G54" s="76"/>
      <c r="H54" s="48"/>
      <c r="I54" s="48"/>
      <c r="J54" s="12"/>
      <c r="K54" s="66"/>
      <c r="L54" s="66"/>
      <c r="M54" s="66"/>
      <c r="N54" s="56"/>
      <c r="O54" s="66"/>
      <c r="P54" s="66"/>
      <c r="Q54" s="59"/>
      <c r="R54" s="66"/>
    </row>
    <row r="55" spans="1:18" x14ac:dyDescent="0.35">
      <c r="A55" s="7"/>
      <c r="B55" s="7"/>
      <c r="C55" s="22"/>
      <c r="D55" s="10"/>
      <c r="E55" s="10"/>
      <c r="F55" s="47"/>
      <c r="G55" s="76"/>
      <c r="H55" s="48"/>
      <c r="I55" s="48"/>
      <c r="J55" s="12"/>
      <c r="K55" s="66"/>
      <c r="L55" s="66"/>
      <c r="M55" s="66"/>
      <c r="N55" s="56"/>
      <c r="O55" s="66"/>
      <c r="P55" s="66"/>
      <c r="Q55" s="59"/>
      <c r="R55" s="66"/>
    </row>
    <row r="56" spans="1:18" x14ac:dyDescent="0.35">
      <c r="A56" s="7"/>
      <c r="B56" s="7"/>
      <c r="C56" s="22"/>
      <c r="D56" s="10"/>
      <c r="E56" s="10"/>
      <c r="F56" s="47"/>
      <c r="G56" s="76"/>
      <c r="H56" s="48"/>
      <c r="I56" s="48"/>
      <c r="J56" s="12"/>
      <c r="K56" s="66"/>
      <c r="L56" s="66"/>
      <c r="M56" s="66"/>
      <c r="N56" s="56"/>
      <c r="O56" s="66"/>
      <c r="P56" s="66"/>
      <c r="Q56" s="59"/>
      <c r="R56" s="66"/>
    </row>
    <row r="57" spans="1:18" x14ac:dyDescent="0.35">
      <c r="A57" s="7"/>
      <c r="B57" s="7"/>
      <c r="C57" s="22"/>
      <c r="D57" s="10"/>
      <c r="E57" s="10"/>
      <c r="F57" s="47"/>
      <c r="G57" s="76"/>
      <c r="H57" s="48"/>
      <c r="I57" s="48"/>
      <c r="J57" s="12"/>
      <c r="K57" s="66"/>
      <c r="L57" s="66"/>
      <c r="M57" s="66"/>
      <c r="N57" s="56"/>
      <c r="O57" s="66"/>
      <c r="P57" s="66"/>
      <c r="Q57" s="59"/>
      <c r="R57" s="66"/>
    </row>
    <row r="58" spans="1:18" x14ac:dyDescent="0.35">
      <c r="A58" s="7"/>
      <c r="B58" s="7"/>
      <c r="C58" s="22"/>
      <c r="D58" s="10"/>
      <c r="E58" s="10"/>
      <c r="F58" s="11"/>
      <c r="G58" s="76"/>
      <c r="H58" s="9"/>
      <c r="I58" s="9"/>
      <c r="J58" s="12"/>
      <c r="K58" s="66"/>
      <c r="L58" s="66"/>
      <c r="M58" s="66"/>
      <c r="N58" s="56"/>
      <c r="O58" s="66"/>
      <c r="P58" s="66"/>
      <c r="Q58" s="59"/>
      <c r="R58" s="66"/>
    </row>
    <row r="59" spans="1:18" x14ac:dyDescent="0.35">
      <c r="A59" s="7"/>
      <c r="B59" s="7"/>
      <c r="C59" s="22"/>
      <c r="D59" s="10"/>
      <c r="E59" s="10"/>
      <c r="F59" s="27"/>
      <c r="G59" s="74"/>
      <c r="H59" s="25"/>
      <c r="I59" s="25"/>
      <c r="J59" s="28"/>
      <c r="K59" s="55"/>
      <c r="L59" s="55"/>
      <c r="M59" s="56"/>
      <c r="N59" s="56"/>
      <c r="O59" s="57"/>
      <c r="P59" s="56"/>
      <c r="Q59" s="26"/>
      <c r="R59" s="59"/>
    </row>
    <row r="60" spans="1:18" x14ac:dyDescent="0.35">
      <c r="A60" s="7"/>
      <c r="B60" s="7"/>
      <c r="C60" s="22"/>
      <c r="D60" s="10"/>
      <c r="E60" s="10"/>
      <c r="F60" s="27"/>
      <c r="G60" s="74"/>
      <c r="H60" s="25"/>
      <c r="I60" s="25"/>
      <c r="J60" s="28"/>
      <c r="K60" s="55"/>
      <c r="L60" s="55"/>
      <c r="M60" s="55"/>
      <c r="N60" s="56"/>
      <c r="O60" s="57"/>
      <c r="P60" s="56"/>
      <c r="Q60" s="26"/>
      <c r="R60" s="69"/>
    </row>
    <row r="61" spans="1:18" x14ac:dyDescent="0.35">
      <c r="A61" s="7"/>
      <c r="B61" s="7"/>
      <c r="C61" s="22"/>
      <c r="D61" s="10"/>
      <c r="E61" s="10"/>
      <c r="F61" s="27"/>
      <c r="G61" s="74"/>
      <c r="H61" s="25"/>
      <c r="I61" s="25"/>
      <c r="J61" s="28"/>
      <c r="K61" s="55"/>
      <c r="L61" s="55"/>
      <c r="M61" s="56"/>
      <c r="N61" s="56"/>
      <c r="O61" s="57"/>
      <c r="P61" s="56"/>
      <c r="Q61" s="26"/>
      <c r="R61" s="59"/>
    </row>
    <row r="62" spans="1:18" x14ac:dyDescent="0.35">
      <c r="A62" s="7"/>
      <c r="B62" s="7"/>
      <c r="C62" s="22"/>
      <c r="D62" s="10"/>
      <c r="E62" s="10"/>
      <c r="F62" s="27"/>
      <c r="G62" s="74"/>
      <c r="H62" s="25"/>
      <c r="I62" s="25"/>
      <c r="J62" s="28"/>
      <c r="K62" s="55"/>
      <c r="L62" s="55"/>
      <c r="M62" s="56"/>
      <c r="N62" s="56"/>
      <c r="O62" s="57"/>
      <c r="P62" s="56"/>
      <c r="Q62" s="26"/>
      <c r="R62" s="59"/>
    </row>
    <row r="63" spans="1:18" x14ac:dyDescent="0.35">
      <c r="A63" s="7"/>
      <c r="B63" s="7"/>
      <c r="C63" s="22"/>
      <c r="D63" s="10"/>
      <c r="E63" s="10"/>
      <c r="F63" s="27"/>
      <c r="G63" s="74"/>
      <c r="H63" s="25"/>
      <c r="I63" s="25"/>
      <c r="J63" s="28"/>
      <c r="K63" s="55"/>
      <c r="L63" s="55"/>
      <c r="M63" s="56"/>
      <c r="N63" s="56"/>
      <c r="O63" s="57"/>
      <c r="P63" s="56"/>
      <c r="Q63" s="26"/>
      <c r="R63" s="59"/>
    </row>
    <row r="64" spans="1:18" x14ac:dyDescent="0.35">
      <c r="A64" s="7"/>
      <c r="B64" s="7"/>
      <c r="C64" s="22"/>
      <c r="D64" s="10"/>
      <c r="E64" s="10"/>
      <c r="F64" s="27"/>
      <c r="G64" s="74"/>
      <c r="H64" s="25"/>
      <c r="I64" s="25"/>
      <c r="J64" s="28"/>
      <c r="K64" s="55"/>
      <c r="L64" s="55"/>
      <c r="M64" s="56"/>
      <c r="N64" s="56"/>
      <c r="O64" s="57"/>
      <c r="P64" s="56"/>
      <c r="Q64" s="26"/>
      <c r="R64" s="57"/>
    </row>
    <row r="65" spans="1:18" x14ac:dyDescent="0.35">
      <c r="A65" s="7"/>
      <c r="B65" s="7"/>
      <c r="C65" s="22"/>
      <c r="D65" s="10"/>
      <c r="E65" s="10"/>
      <c r="F65" s="27"/>
      <c r="G65" s="74"/>
      <c r="H65" s="25"/>
      <c r="I65" s="25"/>
      <c r="J65" s="28"/>
      <c r="K65" s="55"/>
      <c r="L65" s="55"/>
      <c r="M65" s="56"/>
      <c r="N65" s="56"/>
      <c r="O65" s="57"/>
      <c r="P65" s="56"/>
      <c r="Q65" s="26"/>
      <c r="R65" s="57"/>
    </row>
    <row r="66" spans="1:18" x14ac:dyDescent="0.35">
      <c r="A66" s="7"/>
      <c r="B66" s="7"/>
      <c r="C66" s="22"/>
      <c r="D66" s="10"/>
      <c r="E66" s="10"/>
      <c r="F66" s="27"/>
      <c r="G66" s="74"/>
      <c r="H66" s="25"/>
      <c r="I66" s="25"/>
      <c r="J66" s="28"/>
      <c r="K66" s="55"/>
      <c r="L66" s="55"/>
      <c r="M66" s="56"/>
      <c r="N66" s="56"/>
      <c r="O66" s="57"/>
      <c r="P66" s="56"/>
      <c r="Q66" s="26"/>
      <c r="R66" s="69"/>
    </row>
    <row r="67" spans="1:18" x14ac:dyDescent="0.35">
      <c r="A67" s="7"/>
      <c r="B67" s="7"/>
      <c r="C67" s="22"/>
      <c r="D67" s="10"/>
      <c r="E67" s="10"/>
      <c r="F67" s="27"/>
      <c r="G67" s="74"/>
      <c r="H67" s="25"/>
      <c r="I67" s="25"/>
      <c r="J67" s="28"/>
      <c r="K67" s="55"/>
      <c r="L67" s="55"/>
      <c r="M67" s="56"/>
      <c r="N67" s="56"/>
      <c r="O67" s="57"/>
      <c r="P67" s="56"/>
      <c r="Q67" s="26"/>
      <c r="R67" s="69"/>
    </row>
    <row r="68" spans="1:18" x14ac:dyDescent="0.35">
      <c r="A68" s="7"/>
      <c r="B68" s="7"/>
      <c r="C68" s="22"/>
      <c r="D68" s="10"/>
      <c r="E68" s="10"/>
      <c r="F68" s="27"/>
      <c r="G68" s="74"/>
      <c r="H68" s="25"/>
      <c r="I68" s="25"/>
      <c r="J68" s="28"/>
      <c r="K68" s="55"/>
      <c r="L68" s="55"/>
      <c r="M68" s="56"/>
      <c r="N68" s="56"/>
      <c r="O68" s="57"/>
      <c r="P68" s="56"/>
      <c r="Q68" s="26"/>
      <c r="R68" s="59"/>
    </row>
    <row r="69" spans="1:18" x14ac:dyDescent="0.35">
      <c r="A69" s="7"/>
      <c r="B69" s="7"/>
      <c r="C69" s="22"/>
      <c r="D69" s="10"/>
      <c r="E69" s="10"/>
      <c r="F69" s="27"/>
      <c r="G69" s="74"/>
      <c r="H69" s="25"/>
      <c r="I69" s="25"/>
      <c r="J69" s="28"/>
      <c r="K69" s="55"/>
      <c r="L69" s="55"/>
      <c r="M69" s="56"/>
      <c r="N69" s="56"/>
      <c r="O69" s="57"/>
      <c r="P69" s="56"/>
      <c r="Q69" s="26"/>
      <c r="R69" s="57"/>
    </row>
    <row r="70" spans="1:18" x14ac:dyDescent="0.35">
      <c r="A70" s="7"/>
      <c r="B70" s="7"/>
      <c r="C70" s="22"/>
      <c r="D70" s="23"/>
      <c r="E70" s="24"/>
      <c r="F70" s="57"/>
      <c r="G70" s="73"/>
      <c r="H70" s="25"/>
      <c r="I70" s="25"/>
      <c r="J70" s="28"/>
      <c r="K70" s="55"/>
      <c r="L70" s="55"/>
      <c r="M70" s="56"/>
      <c r="N70" s="56"/>
      <c r="O70" s="57"/>
      <c r="P70" s="56"/>
      <c r="Q70" s="59"/>
      <c r="R70" s="59"/>
    </row>
    <row r="71" spans="1:18" x14ac:dyDescent="0.35">
      <c r="A71" s="7"/>
      <c r="B71" s="7"/>
      <c r="C71" s="22"/>
      <c r="D71" s="22"/>
      <c r="E71" s="22"/>
      <c r="F71" s="57"/>
      <c r="G71" s="73"/>
      <c r="H71" s="25"/>
      <c r="I71" s="25"/>
      <c r="J71" s="28"/>
      <c r="K71" s="55"/>
      <c r="L71" s="55"/>
      <c r="M71" s="56"/>
      <c r="N71" s="56"/>
      <c r="O71" s="57"/>
      <c r="P71" s="56"/>
      <c r="Q71" s="59"/>
      <c r="R71" s="69"/>
    </row>
    <row r="78" spans="1:18" x14ac:dyDescent="0.35">
      <c r="K78" s="13"/>
      <c r="L78" s="13"/>
      <c r="M78" s="13"/>
      <c r="N78" s="13"/>
      <c r="O78" s="13"/>
      <c r="P78" s="13"/>
    </row>
  </sheetData>
  <dataValidations count="1">
    <dataValidation type="list" allowBlank="1" showInputMessage="1" showErrorMessage="1" sqref="A41:A71 A2:A37">
      <formula1>nama_ak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workbookViewId="0">
      <selection activeCell="B5" sqref="B5"/>
    </sheetView>
  </sheetViews>
  <sheetFormatPr defaultRowHeight="14.5" x14ac:dyDescent="0.35"/>
  <cols>
    <col min="1" max="1" width="8.81640625" style="6"/>
    <col min="2" max="2" width="38.26953125" bestFit="1" customWidth="1"/>
    <col min="3" max="3" width="8.81640625" style="6"/>
    <col min="4" max="4" width="33.81640625" customWidth="1"/>
  </cols>
  <sheetData>
    <row r="1" spans="1:4" x14ac:dyDescent="0.35">
      <c r="A1" s="1" t="s">
        <v>0</v>
      </c>
      <c r="B1" s="2" t="s">
        <v>1</v>
      </c>
      <c r="C1" s="1" t="s">
        <v>0</v>
      </c>
      <c r="D1" s="2" t="s">
        <v>2</v>
      </c>
    </row>
    <row r="2" spans="1:4" x14ac:dyDescent="0.35">
      <c r="A2" s="5" t="s">
        <v>137</v>
      </c>
      <c r="B2" s="4" t="s">
        <v>138</v>
      </c>
      <c r="C2" s="5" t="s">
        <v>137</v>
      </c>
      <c r="D2" s="4" t="s">
        <v>233</v>
      </c>
    </row>
    <row r="3" spans="1:4" x14ac:dyDescent="0.35">
      <c r="A3" s="5" t="s">
        <v>133</v>
      </c>
      <c r="B3" s="4" t="s">
        <v>134</v>
      </c>
      <c r="C3" s="5" t="s">
        <v>133</v>
      </c>
      <c r="D3" s="14" t="s">
        <v>231</v>
      </c>
    </row>
    <row r="4" spans="1:4" x14ac:dyDescent="0.35">
      <c r="A4" s="78" t="s">
        <v>3</v>
      </c>
      <c r="B4" s="4" t="s">
        <v>4</v>
      </c>
      <c r="C4" s="3" t="s">
        <v>3</v>
      </c>
      <c r="D4" s="14" t="s">
        <v>167</v>
      </c>
    </row>
    <row r="5" spans="1:4" x14ac:dyDescent="0.35">
      <c r="A5" s="5" t="s">
        <v>69</v>
      </c>
      <c r="B5" s="4" t="s">
        <v>70</v>
      </c>
      <c r="C5" s="5" t="s">
        <v>69</v>
      </c>
      <c r="D5" s="4" t="s">
        <v>200</v>
      </c>
    </row>
    <row r="6" spans="1:4" x14ac:dyDescent="0.35">
      <c r="A6" s="78" t="s">
        <v>5</v>
      </c>
      <c r="B6" s="4" t="s">
        <v>6</v>
      </c>
      <c r="C6" s="3" t="s">
        <v>5</v>
      </c>
      <c r="D6" s="14" t="s">
        <v>168</v>
      </c>
    </row>
    <row r="7" spans="1:4" x14ac:dyDescent="0.35">
      <c r="A7" s="5" t="s">
        <v>7</v>
      </c>
      <c r="B7" s="4" t="s">
        <v>8</v>
      </c>
      <c r="C7" s="5" t="s">
        <v>7</v>
      </c>
      <c r="D7" s="14" t="s">
        <v>169</v>
      </c>
    </row>
    <row r="8" spans="1:4" x14ac:dyDescent="0.35">
      <c r="A8" s="5" t="s">
        <v>9</v>
      </c>
      <c r="B8" s="4" t="s">
        <v>10</v>
      </c>
      <c r="C8" s="5" t="s">
        <v>9</v>
      </c>
      <c r="D8" s="15" t="s">
        <v>170</v>
      </c>
    </row>
    <row r="9" spans="1:4" x14ac:dyDescent="0.35">
      <c r="A9" s="5" t="s">
        <v>99</v>
      </c>
      <c r="B9" s="4" t="s">
        <v>100</v>
      </c>
      <c r="C9" s="5" t="s">
        <v>99</v>
      </c>
      <c r="D9" s="4" t="s">
        <v>215</v>
      </c>
    </row>
    <row r="10" spans="1:4" x14ac:dyDescent="0.35">
      <c r="A10" s="5" t="s">
        <v>53</v>
      </c>
      <c r="B10" s="4" t="s">
        <v>54</v>
      </c>
      <c r="C10" s="5" t="s">
        <v>53</v>
      </c>
      <c r="D10" s="4" t="s">
        <v>192</v>
      </c>
    </row>
    <row r="11" spans="1:4" x14ac:dyDescent="0.35">
      <c r="A11" s="5" t="s">
        <v>11</v>
      </c>
      <c r="B11" s="4" t="s">
        <v>12</v>
      </c>
      <c r="C11" s="5" t="s">
        <v>11</v>
      </c>
      <c r="D11" s="4" t="s">
        <v>171</v>
      </c>
    </row>
    <row r="12" spans="1:4" x14ac:dyDescent="0.35">
      <c r="A12" s="5" t="s">
        <v>13</v>
      </c>
      <c r="B12" s="4" t="s">
        <v>14</v>
      </c>
      <c r="C12" s="5" t="s">
        <v>13</v>
      </c>
      <c r="D12" s="14" t="s">
        <v>172</v>
      </c>
    </row>
    <row r="13" spans="1:4" x14ac:dyDescent="0.35">
      <c r="A13" s="5" t="s">
        <v>149</v>
      </c>
      <c r="B13" s="4" t="s">
        <v>150</v>
      </c>
      <c r="C13" s="5" t="s">
        <v>149</v>
      </c>
      <c r="D13" s="14" t="s">
        <v>239</v>
      </c>
    </row>
    <row r="14" spans="1:4" x14ac:dyDescent="0.35">
      <c r="A14" s="5" t="s">
        <v>15</v>
      </c>
      <c r="B14" s="4" t="s">
        <v>16</v>
      </c>
      <c r="C14" s="5" t="s">
        <v>15</v>
      </c>
      <c r="D14" s="15" t="s">
        <v>173</v>
      </c>
    </row>
    <row r="15" spans="1:4" x14ac:dyDescent="0.35">
      <c r="A15" s="5" t="s">
        <v>101</v>
      </c>
      <c r="B15" s="4" t="s">
        <v>102</v>
      </c>
      <c r="C15" s="5" t="s">
        <v>101</v>
      </c>
      <c r="D15" s="4" t="s">
        <v>216</v>
      </c>
    </row>
    <row r="16" spans="1:4" x14ac:dyDescent="0.35">
      <c r="A16" s="5" t="s">
        <v>49</v>
      </c>
      <c r="B16" s="4" t="s">
        <v>50</v>
      </c>
      <c r="C16" s="5" t="s">
        <v>49</v>
      </c>
      <c r="D16" s="14" t="s">
        <v>190</v>
      </c>
    </row>
    <row r="17" spans="1:4" x14ac:dyDescent="0.35">
      <c r="A17" s="5" t="s">
        <v>73</v>
      </c>
      <c r="B17" s="4" t="s">
        <v>74</v>
      </c>
      <c r="C17" s="5" t="s">
        <v>73</v>
      </c>
      <c r="D17" s="4" t="s">
        <v>202</v>
      </c>
    </row>
    <row r="18" spans="1:4" x14ac:dyDescent="0.35">
      <c r="A18" s="5" t="s">
        <v>17</v>
      </c>
      <c r="B18" s="4" t="s">
        <v>18</v>
      </c>
      <c r="C18" s="5" t="s">
        <v>17</v>
      </c>
      <c r="D18" s="4" t="s">
        <v>174</v>
      </c>
    </row>
    <row r="19" spans="1:4" x14ac:dyDescent="0.35">
      <c r="A19" s="5" t="s">
        <v>33</v>
      </c>
      <c r="B19" s="4" t="s">
        <v>34</v>
      </c>
      <c r="C19" s="5" t="s">
        <v>33</v>
      </c>
      <c r="D19" s="4" t="s">
        <v>181</v>
      </c>
    </row>
    <row r="20" spans="1:4" x14ac:dyDescent="0.35">
      <c r="A20" s="5" t="s">
        <v>19</v>
      </c>
      <c r="B20" s="4" t="s">
        <v>20</v>
      </c>
      <c r="C20" s="5" t="s">
        <v>19</v>
      </c>
      <c r="D20" s="15" t="s">
        <v>175</v>
      </c>
    </row>
    <row r="21" spans="1:4" x14ac:dyDescent="0.35">
      <c r="A21" s="5" t="s">
        <v>23</v>
      </c>
      <c r="B21" s="4" t="s">
        <v>24</v>
      </c>
      <c r="C21" s="5" t="s">
        <v>23</v>
      </c>
      <c r="D21" s="4" t="s">
        <v>177</v>
      </c>
    </row>
    <row r="22" spans="1:4" x14ac:dyDescent="0.35">
      <c r="A22" s="5" t="s">
        <v>145</v>
      </c>
      <c r="B22" s="4" t="s">
        <v>146</v>
      </c>
      <c r="C22" s="5" t="s">
        <v>145</v>
      </c>
      <c r="D22" s="4" t="s">
        <v>237</v>
      </c>
    </row>
    <row r="23" spans="1:4" x14ac:dyDescent="0.35">
      <c r="A23" s="5" t="s">
        <v>25</v>
      </c>
      <c r="B23" s="4" t="s">
        <v>26</v>
      </c>
      <c r="C23" s="5" t="s">
        <v>25</v>
      </c>
      <c r="D23" s="4" t="s">
        <v>178</v>
      </c>
    </row>
    <row r="24" spans="1:4" x14ac:dyDescent="0.35">
      <c r="A24" s="5" t="s">
        <v>27</v>
      </c>
      <c r="B24" s="4" t="s">
        <v>28</v>
      </c>
      <c r="C24" s="5" t="s">
        <v>27</v>
      </c>
      <c r="D24" s="4" t="s">
        <v>179</v>
      </c>
    </row>
    <row r="25" spans="1:4" x14ac:dyDescent="0.35">
      <c r="A25" s="5" t="s">
        <v>29</v>
      </c>
      <c r="B25" s="4" t="s">
        <v>30</v>
      </c>
      <c r="C25" s="5" t="s">
        <v>29</v>
      </c>
      <c r="D25" s="14" t="s">
        <v>180</v>
      </c>
    </row>
    <row r="26" spans="1:4" x14ac:dyDescent="0.35">
      <c r="A26" s="5" t="s">
        <v>143</v>
      </c>
      <c r="B26" s="4" t="s">
        <v>144</v>
      </c>
      <c r="C26" s="5" t="s">
        <v>143</v>
      </c>
      <c r="D26" s="14" t="s">
        <v>236</v>
      </c>
    </row>
    <row r="27" spans="1:4" x14ac:dyDescent="0.35">
      <c r="A27" s="5" t="s">
        <v>31</v>
      </c>
      <c r="B27" s="4" t="s">
        <v>32</v>
      </c>
      <c r="C27" s="5" t="s">
        <v>31</v>
      </c>
      <c r="D27" s="4" t="s">
        <v>182</v>
      </c>
    </row>
    <row r="28" spans="1:4" x14ac:dyDescent="0.35">
      <c r="A28" s="5" t="s">
        <v>59</v>
      </c>
      <c r="B28" s="4" t="s">
        <v>60</v>
      </c>
      <c r="C28" s="5" t="s">
        <v>59</v>
      </c>
      <c r="D28" s="14" t="s">
        <v>195</v>
      </c>
    </row>
    <row r="29" spans="1:4" x14ac:dyDescent="0.35">
      <c r="A29" s="5" t="s">
        <v>103</v>
      </c>
      <c r="B29" s="4" t="s">
        <v>104</v>
      </c>
      <c r="C29" s="5" t="s">
        <v>103</v>
      </c>
      <c r="D29" s="4" t="s">
        <v>217</v>
      </c>
    </row>
    <row r="30" spans="1:4" x14ac:dyDescent="0.35">
      <c r="A30" s="5" t="s">
        <v>105</v>
      </c>
      <c r="B30" s="4" t="s">
        <v>106</v>
      </c>
      <c r="C30" s="5" t="s">
        <v>105</v>
      </c>
      <c r="D30" s="14" t="s">
        <v>218</v>
      </c>
    </row>
    <row r="31" spans="1:4" x14ac:dyDescent="0.35">
      <c r="A31" s="5" t="s">
        <v>21</v>
      </c>
      <c r="B31" s="4" t="s">
        <v>22</v>
      </c>
      <c r="C31" s="5" t="s">
        <v>21</v>
      </c>
      <c r="D31" s="14" t="s">
        <v>176</v>
      </c>
    </row>
    <row r="32" spans="1:4" x14ac:dyDescent="0.35">
      <c r="A32" s="5" t="s">
        <v>37</v>
      </c>
      <c r="B32" s="4" t="s">
        <v>38</v>
      </c>
      <c r="C32" s="5" t="s">
        <v>37</v>
      </c>
      <c r="D32" s="4" t="s">
        <v>184</v>
      </c>
    </row>
    <row r="33" spans="1:4" x14ac:dyDescent="0.35">
      <c r="A33" s="5" t="s">
        <v>107</v>
      </c>
      <c r="B33" s="4" t="s">
        <v>108</v>
      </c>
      <c r="C33" s="5" t="s">
        <v>107</v>
      </c>
      <c r="D33" s="4" t="s">
        <v>219</v>
      </c>
    </row>
    <row r="34" spans="1:4" x14ac:dyDescent="0.35">
      <c r="A34" s="5" t="s">
        <v>39</v>
      </c>
      <c r="B34" s="4" t="s">
        <v>40</v>
      </c>
      <c r="C34" s="5" t="s">
        <v>39</v>
      </c>
      <c r="D34" s="4" t="s">
        <v>185</v>
      </c>
    </row>
    <row r="35" spans="1:4" x14ac:dyDescent="0.35">
      <c r="A35" s="5" t="s">
        <v>41</v>
      </c>
      <c r="B35" s="4" t="s">
        <v>42</v>
      </c>
      <c r="C35" s="5" t="s">
        <v>41</v>
      </c>
      <c r="D35" s="4" t="s">
        <v>186</v>
      </c>
    </row>
    <row r="36" spans="1:4" x14ac:dyDescent="0.35">
      <c r="A36" s="5" t="s">
        <v>43</v>
      </c>
      <c r="B36" s="4" t="s">
        <v>44</v>
      </c>
      <c r="C36" s="5" t="s">
        <v>43</v>
      </c>
      <c r="D36" s="4" t="s">
        <v>187</v>
      </c>
    </row>
    <row r="37" spans="1:4" x14ac:dyDescent="0.35">
      <c r="A37" s="5" t="s">
        <v>45</v>
      </c>
      <c r="B37" s="4" t="s">
        <v>46</v>
      </c>
      <c r="C37" s="5" t="s">
        <v>45</v>
      </c>
      <c r="D37" s="4" t="s">
        <v>188</v>
      </c>
    </row>
    <row r="38" spans="1:4" x14ac:dyDescent="0.35">
      <c r="A38" s="5" t="s">
        <v>109</v>
      </c>
      <c r="B38" s="4" t="s">
        <v>110</v>
      </c>
      <c r="C38" s="5" t="s">
        <v>109</v>
      </c>
      <c r="D38" s="4" t="s">
        <v>220</v>
      </c>
    </row>
    <row r="39" spans="1:4" x14ac:dyDescent="0.35">
      <c r="A39" s="5" t="s">
        <v>35</v>
      </c>
      <c r="B39" s="4" t="s">
        <v>36</v>
      </c>
      <c r="C39" s="5" t="s">
        <v>35</v>
      </c>
      <c r="D39" s="4" t="s">
        <v>183</v>
      </c>
    </row>
    <row r="40" spans="1:4" x14ac:dyDescent="0.35">
      <c r="A40" s="5" t="s">
        <v>47</v>
      </c>
      <c r="B40" s="4" t="s">
        <v>48</v>
      </c>
      <c r="C40" s="5" t="s">
        <v>47</v>
      </c>
      <c r="D40" s="14" t="s">
        <v>189</v>
      </c>
    </row>
    <row r="41" spans="1:4" x14ac:dyDescent="0.35">
      <c r="A41" s="5" t="s">
        <v>147</v>
      </c>
      <c r="B41" s="4" t="s">
        <v>148</v>
      </c>
      <c r="C41" s="5" t="s">
        <v>147</v>
      </c>
      <c r="D41" s="14" t="s">
        <v>238</v>
      </c>
    </row>
    <row r="42" spans="1:4" x14ac:dyDescent="0.35">
      <c r="A42" s="5" t="s">
        <v>51</v>
      </c>
      <c r="B42" s="4" t="s">
        <v>52</v>
      </c>
      <c r="C42" s="5" t="s">
        <v>51</v>
      </c>
      <c r="D42" s="4" t="s">
        <v>191</v>
      </c>
    </row>
    <row r="43" spans="1:4" x14ac:dyDescent="0.35">
      <c r="A43" s="5" t="s">
        <v>55</v>
      </c>
      <c r="B43" s="4" t="s">
        <v>56</v>
      </c>
      <c r="C43" s="5" t="s">
        <v>55</v>
      </c>
      <c r="D43" s="4" t="s">
        <v>193</v>
      </c>
    </row>
    <row r="44" spans="1:4" x14ac:dyDescent="0.35">
      <c r="A44" s="5" t="s">
        <v>57</v>
      </c>
      <c r="B44" s="4" t="s">
        <v>58</v>
      </c>
      <c r="C44" s="5" t="s">
        <v>57</v>
      </c>
      <c r="D44" s="4" t="s">
        <v>194</v>
      </c>
    </row>
    <row r="45" spans="1:4" x14ac:dyDescent="0.35">
      <c r="A45" s="5" t="s">
        <v>61</v>
      </c>
      <c r="B45" s="4" t="s">
        <v>62</v>
      </c>
      <c r="C45" s="5" t="s">
        <v>61</v>
      </c>
      <c r="D45" s="4" t="s">
        <v>196</v>
      </c>
    </row>
    <row r="46" spans="1:4" x14ac:dyDescent="0.35">
      <c r="A46" s="5" t="s">
        <v>111</v>
      </c>
      <c r="B46" s="4" t="s">
        <v>112</v>
      </c>
      <c r="C46" s="5" t="s">
        <v>111</v>
      </c>
      <c r="D46" s="4" t="s">
        <v>221</v>
      </c>
    </row>
    <row r="47" spans="1:4" x14ac:dyDescent="0.35">
      <c r="A47" s="5" t="s">
        <v>63</v>
      </c>
      <c r="B47" s="4" t="s">
        <v>64</v>
      </c>
      <c r="C47" s="5" t="s">
        <v>63</v>
      </c>
      <c r="D47" s="4" t="s">
        <v>197</v>
      </c>
    </row>
    <row r="48" spans="1:4" x14ac:dyDescent="0.35">
      <c r="A48" s="5" t="s">
        <v>65</v>
      </c>
      <c r="B48" s="4" t="s">
        <v>66</v>
      </c>
      <c r="C48" s="5" t="s">
        <v>65</v>
      </c>
      <c r="D48" s="14" t="s">
        <v>198</v>
      </c>
    </row>
    <row r="49" spans="1:4" x14ac:dyDescent="0.35">
      <c r="A49" s="5" t="s">
        <v>127</v>
      </c>
      <c r="B49" s="4" t="s">
        <v>128</v>
      </c>
      <c r="C49" s="5" t="s">
        <v>127</v>
      </c>
      <c r="D49" s="14" t="s">
        <v>198</v>
      </c>
    </row>
    <row r="50" spans="1:4" x14ac:dyDescent="0.35">
      <c r="A50" s="5" t="s">
        <v>67</v>
      </c>
      <c r="B50" s="4" t="s">
        <v>68</v>
      </c>
      <c r="C50" s="5" t="s">
        <v>67</v>
      </c>
      <c r="D50" s="4" t="s">
        <v>199</v>
      </c>
    </row>
    <row r="51" spans="1:4" x14ac:dyDescent="0.35">
      <c r="A51" s="5" t="s">
        <v>71</v>
      </c>
      <c r="B51" s="4" t="s">
        <v>72</v>
      </c>
      <c r="C51" s="5" t="s">
        <v>71</v>
      </c>
      <c r="D51" s="14" t="s">
        <v>201</v>
      </c>
    </row>
    <row r="52" spans="1:4" x14ac:dyDescent="0.35">
      <c r="A52" s="5" t="s">
        <v>113</v>
      </c>
      <c r="B52" s="4" t="s">
        <v>114</v>
      </c>
      <c r="C52" s="5" t="s">
        <v>113</v>
      </c>
      <c r="D52" s="4" t="s">
        <v>222</v>
      </c>
    </row>
    <row r="53" spans="1:4" x14ac:dyDescent="0.35">
      <c r="A53" s="5" t="s">
        <v>136</v>
      </c>
      <c r="B53" s="4" t="s">
        <v>135</v>
      </c>
      <c r="C53" s="5" t="s">
        <v>136</v>
      </c>
      <c r="D53" s="4" t="s">
        <v>232</v>
      </c>
    </row>
    <row r="54" spans="1:4" x14ac:dyDescent="0.35">
      <c r="A54" s="5" t="s">
        <v>139</v>
      </c>
      <c r="B54" s="4" t="s">
        <v>140</v>
      </c>
      <c r="C54" s="5" t="s">
        <v>139</v>
      </c>
      <c r="D54" s="14" t="s">
        <v>234</v>
      </c>
    </row>
    <row r="55" spans="1:4" x14ac:dyDescent="0.35">
      <c r="A55" s="5" t="s">
        <v>75</v>
      </c>
      <c r="B55" s="4" t="s">
        <v>76</v>
      </c>
      <c r="C55" s="5" t="s">
        <v>75</v>
      </c>
      <c r="D55" s="4" t="s">
        <v>203</v>
      </c>
    </row>
    <row r="56" spans="1:4" x14ac:dyDescent="0.35">
      <c r="A56" s="5" t="s">
        <v>115</v>
      </c>
      <c r="B56" s="4" t="s">
        <v>116</v>
      </c>
      <c r="C56" s="5" t="s">
        <v>115</v>
      </c>
      <c r="D56" s="14" t="s">
        <v>223</v>
      </c>
    </row>
    <row r="57" spans="1:4" x14ac:dyDescent="0.35">
      <c r="A57" s="5" t="s">
        <v>117</v>
      </c>
      <c r="B57" s="4" t="s">
        <v>118</v>
      </c>
      <c r="C57" s="5" t="s">
        <v>117</v>
      </c>
      <c r="D57" s="4" t="s">
        <v>224</v>
      </c>
    </row>
    <row r="58" spans="1:4" x14ac:dyDescent="0.35">
      <c r="A58" s="5" t="s">
        <v>79</v>
      </c>
      <c r="B58" s="4" t="s">
        <v>80</v>
      </c>
      <c r="C58" s="5" t="s">
        <v>79</v>
      </c>
      <c r="D58" s="4" t="s">
        <v>205</v>
      </c>
    </row>
    <row r="59" spans="1:4" x14ac:dyDescent="0.35">
      <c r="A59" s="5" t="s">
        <v>119</v>
      </c>
      <c r="B59" s="4" t="s">
        <v>120</v>
      </c>
      <c r="C59" s="5" t="s">
        <v>119</v>
      </c>
      <c r="D59" s="4" t="s">
        <v>225</v>
      </c>
    </row>
    <row r="60" spans="1:4" x14ac:dyDescent="0.35">
      <c r="A60" s="5" t="s">
        <v>81</v>
      </c>
      <c r="B60" s="4" t="s">
        <v>82</v>
      </c>
      <c r="C60" s="5" t="s">
        <v>81</v>
      </c>
      <c r="D60" s="4" t="s">
        <v>206</v>
      </c>
    </row>
    <row r="61" spans="1:4" x14ac:dyDescent="0.35">
      <c r="A61" s="5" t="s">
        <v>93</v>
      </c>
      <c r="B61" s="4" t="s">
        <v>94</v>
      </c>
      <c r="C61" s="5" t="s">
        <v>93</v>
      </c>
      <c r="D61" s="4" t="s">
        <v>212</v>
      </c>
    </row>
    <row r="62" spans="1:4" x14ac:dyDescent="0.35">
      <c r="A62" s="5" t="s">
        <v>121</v>
      </c>
      <c r="B62" s="4" t="s">
        <v>122</v>
      </c>
      <c r="C62" s="5" t="s">
        <v>121</v>
      </c>
      <c r="D62" s="4" t="s">
        <v>226</v>
      </c>
    </row>
    <row r="63" spans="1:4" x14ac:dyDescent="0.35">
      <c r="A63" s="5" t="s">
        <v>83</v>
      </c>
      <c r="B63" s="4" t="s">
        <v>84</v>
      </c>
      <c r="C63" s="5" t="s">
        <v>83</v>
      </c>
      <c r="D63" s="4" t="s">
        <v>207</v>
      </c>
    </row>
    <row r="64" spans="1:4" x14ac:dyDescent="0.35">
      <c r="A64" s="5" t="s">
        <v>85</v>
      </c>
      <c r="B64" s="4" t="s">
        <v>86</v>
      </c>
      <c r="C64" s="5" t="s">
        <v>85</v>
      </c>
      <c r="D64" s="4" t="s">
        <v>208</v>
      </c>
    </row>
    <row r="65" spans="1:4" x14ac:dyDescent="0.35">
      <c r="A65" s="5" t="s">
        <v>87</v>
      </c>
      <c r="B65" s="4" t="s">
        <v>88</v>
      </c>
      <c r="C65" s="5" t="s">
        <v>87</v>
      </c>
      <c r="D65" s="4" t="s">
        <v>209</v>
      </c>
    </row>
    <row r="66" spans="1:4" x14ac:dyDescent="0.35">
      <c r="A66" s="5" t="s">
        <v>129</v>
      </c>
      <c r="B66" s="4" t="s">
        <v>130</v>
      </c>
      <c r="C66" s="5" t="s">
        <v>129</v>
      </c>
      <c r="D66" s="14" t="s">
        <v>229</v>
      </c>
    </row>
    <row r="67" spans="1:4" x14ac:dyDescent="0.35">
      <c r="A67" s="5" t="s">
        <v>123</v>
      </c>
      <c r="B67" s="4" t="s">
        <v>124</v>
      </c>
      <c r="C67" s="5" t="s">
        <v>123</v>
      </c>
      <c r="D67" s="14" t="s">
        <v>227</v>
      </c>
    </row>
    <row r="68" spans="1:4" x14ac:dyDescent="0.35">
      <c r="A68" s="5" t="s">
        <v>77</v>
      </c>
      <c r="B68" s="4" t="s">
        <v>78</v>
      </c>
      <c r="C68" s="5" t="s">
        <v>77</v>
      </c>
      <c r="D68" s="4" t="s">
        <v>204</v>
      </c>
    </row>
    <row r="69" spans="1:4" x14ac:dyDescent="0.35">
      <c r="A69" s="5" t="s">
        <v>89</v>
      </c>
      <c r="B69" s="4" t="s">
        <v>90</v>
      </c>
      <c r="C69" s="5" t="s">
        <v>89</v>
      </c>
      <c r="D69" s="4" t="s">
        <v>210</v>
      </c>
    </row>
    <row r="70" spans="1:4" x14ac:dyDescent="0.35">
      <c r="A70" s="5" t="s">
        <v>91</v>
      </c>
      <c r="B70" s="4" t="s">
        <v>92</v>
      </c>
      <c r="C70" s="5" t="s">
        <v>91</v>
      </c>
      <c r="D70" s="4" t="s">
        <v>211</v>
      </c>
    </row>
    <row r="71" spans="1:4" x14ac:dyDescent="0.35">
      <c r="A71" s="5" t="s">
        <v>95</v>
      </c>
      <c r="B71" s="4" t="s">
        <v>96</v>
      </c>
      <c r="C71" s="5" t="s">
        <v>95</v>
      </c>
      <c r="D71" s="4" t="s">
        <v>213</v>
      </c>
    </row>
    <row r="72" spans="1:4" x14ac:dyDescent="0.35">
      <c r="A72" s="5" t="s">
        <v>141</v>
      </c>
      <c r="B72" s="4" t="s">
        <v>142</v>
      </c>
      <c r="C72" s="5" t="s">
        <v>141</v>
      </c>
      <c r="D72" s="4" t="s">
        <v>235</v>
      </c>
    </row>
    <row r="73" spans="1:4" x14ac:dyDescent="0.35">
      <c r="A73" s="5" t="s">
        <v>131</v>
      </c>
      <c r="B73" s="4" t="s">
        <v>132</v>
      </c>
      <c r="C73" s="5" t="s">
        <v>131</v>
      </c>
      <c r="D73" s="14" t="s">
        <v>230</v>
      </c>
    </row>
    <row r="74" spans="1:4" x14ac:dyDescent="0.35">
      <c r="A74" s="5" t="s">
        <v>97</v>
      </c>
      <c r="B74" s="4" t="s">
        <v>98</v>
      </c>
      <c r="C74" s="5" t="s">
        <v>97</v>
      </c>
      <c r="D74" s="14" t="s">
        <v>214</v>
      </c>
    </row>
    <row r="75" spans="1:4" x14ac:dyDescent="0.35">
      <c r="A75" s="5" t="s">
        <v>125</v>
      </c>
      <c r="B75" s="4" t="s">
        <v>126</v>
      </c>
      <c r="C75" s="5" t="s">
        <v>125</v>
      </c>
      <c r="D75" s="4" t="s">
        <v>228</v>
      </c>
    </row>
    <row r="83" spans="7:7" x14ac:dyDescent="0.35">
      <c r="G83" s="4"/>
    </row>
  </sheetData>
  <sortState ref="A2:C75">
    <sortCondition ref="B31"/>
  </sortState>
  <hyperlinks>
    <hyperlink ref="D4" r:id="rId1"/>
    <hyperlink ref="D6" r:id="rId2"/>
    <hyperlink ref="D7" r:id="rId3"/>
    <hyperlink ref="D12" r:id="rId4"/>
    <hyperlink ref="D31" r:id="rId5"/>
    <hyperlink ref="D25" r:id="rId6"/>
    <hyperlink ref="D40" r:id="rId7"/>
    <hyperlink ref="D16" r:id="rId8"/>
    <hyperlink ref="D28" r:id="rId9"/>
    <hyperlink ref="D48" r:id="rId10"/>
    <hyperlink ref="D51" r:id="rId11"/>
    <hyperlink ref="D74" r:id="rId12"/>
    <hyperlink ref="D30" r:id="rId13"/>
    <hyperlink ref="D56" r:id="rId14"/>
    <hyperlink ref="D67" r:id="rId15"/>
    <hyperlink ref="D49" r:id="rId16"/>
    <hyperlink ref="D66" r:id="rId17"/>
    <hyperlink ref="D73" r:id="rId18"/>
    <hyperlink ref="D3" r:id="rId19"/>
    <hyperlink ref="D54" r:id="rId20"/>
    <hyperlink ref="D26" r:id="rId21"/>
    <hyperlink ref="D41" r:id="rId22"/>
    <hyperlink ref="D13" r:id="rId2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4"/>
  <sheetViews>
    <sheetView topLeftCell="A67" workbookViewId="0">
      <selection activeCell="F71" sqref="F71"/>
    </sheetView>
  </sheetViews>
  <sheetFormatPr defaultRowHeight="14.5" x14ac:dyDescent="0.35"/>
  <sheetData>
    <row r="1" spans="1:2" x14ac:dyDescent="0.35">
      <c r="A1" s="5" t="s">
        <v>101</v>
      </c>
      <c r="B1" t="s">
        <v>241</v>
      </c>
    </row>
    <row r="2" spans="1:2" x14ac:dyDescent="0.35">
      <c r="A2" s="5" t="s">
        <v>49</v>
      </c>
      <c r="B2" s="14" t="s">
        <v>190</v>
      </c>
    </row>
    <row r="3" spans="1:2" x14ac:dyDescent="0.35">
      <c r="A3" s="5" t="s">
        <v>73</v>
      </c>
      <c r="B3" t="s">
        <v>242</v>
      </c>
    </row>
    <row r="4" spans="1:2" x14ac:dyDescent="0.35">
      <c r="A4" s="5" t="s">
        <v>73</v>
      </c>
      <c r="B4" t="s">
        <v>243</v>
      </c>
    </row>
    <row r="5" spans="1:2" x14ac:dyDescent="0.35">
      <c r="A5" s="5" t="s">
        <v>17</v>
      </c>
      <c r="B5" t="s">
        <v>244</v>
      </c>
    </row>
    <row r="6" spans="1:2" x14ac:dyDescent="0.35">
      <c r="A6" s="5" t="s">
        <v>17</v>
      </c>
      <c r="B6" t="s">
        <v>245</v>
      </c>
    </row>
    <row r="7" spans="1:2" x14ac:dyDescent="0.35">
      <c r="A7" s="5" t="s">
        <v>33</v>
      </c>
      <c r="B7" t="s">
        <v>246</v>
      </c>
    </row>
    <row r="8" spans="1:2" x14ac:dyDescent="0.35">
      <c r="A8" s="5" t="s">
        <v>19</v>
      </c>
      <c r="B8" t="s">
        <v>247</v>
      </c>
    </row>
    <row r="9" spans="1:2" x14ac:dyDescent="0.35">
      <c r="A9" s="5" t="s">
        <v>23</v>
      </c>
      <c r="B9" t="s">
        <v>248</v>
      </c>
    </row>
    <row r="10" spans="1:2" x14ac:dyDescent="0.35">
      <c r="A10" s="5" t="s">
        <v>145</v>
      </c>
      <c r="B10" t="s">
        <v>249</v>
      </c>
    </row>
    <row r="11" spans="1:2" x14ac:dyDescent="0.35">
      <c r="A11" s="5" t="s">
        <v>145</v>
      </c>
      <c r="B11" t="s">
        <v>250</v>
      </c>
    </row>
    <row r="12" spans="1:2" x14ac:dyDescent="0.35">
      <c r="A12" s="5" t="s">
        <v>25</v>
      </c>
      <c r="B12" s="14" t="s">
        <v>251</v>
      </c>
    </row>
    <row r="13" spans="1:2" x14ac:dyDescent="0.35">
      <c r="A13" s="5" t="s">
        <v>27</v>
      </c>
      <c r="B13" s="14" t="s">
        <v>253</v>
      </c>
    </row>
    <row r="14" spans="1:2" x14ac:dyDescent="0.35">
      <c r="A14" s="5" t="s">
        <v>27</v>
      </c>
      <c r="B14" t="s">
        <v>252</v>
      </c>
    </row>
    <row r="15" spans="1:2" x14ac:dyDescent="0.35">
      <c r="A15" s="5" t="s">
        <v>27</v>
      </c>
      <c r="B15" t="s">
        <v>254</v>
      </c>
    </row>
    <row r="16" spans="1:2" x14ac:dyDescent="0.35">
      <c r="A16" s="5" t="s">
        <v>29</v>
      </c>
      <c r="B16" s="14" t="s">
        <v>180</v>
      </c>
    </row>
    <row r="17" spans="1:2" x14ac:dyDescent="0.35">
      <c r="A17" s="5" t="s">
        <v>143</v>
      </c>
      <c r="B17" s="14" t="s">
        <v>236</v>
      </c>
    </row>
    <row r="18" spans="1:2" x14ac:dyDescent="0.35">
      <c r="A18" s="5" t="s">
        <v>31</v>
      </c>
      <c r="B18" s="14" t="s">
        <v>257</v>
      </c>
    </row>
    <row r="19" spans="1:2" x14ac:dyDescent="0.35">
      <c r="A19" s="5" t="s">
        <v>31</v>
      </c>
      <c r="B19" t="s">
        <v>255</v>
      </c>
    </row>
    <row r="20" spans="1:2" x14ac:dyDescent="0.35">
      <c r="A20" s="5" t="s">
        <v>31</v>
      </c>
      <c r="B20" t="s">
        <v>256</v>
      </c>
    </row>
    <row r="21" spans="1:2" x14ac:dyDescent="0.35">
      <c r="A21" s="5" t="s">
        <v>59</v>
      </c>
      <c r="B21" s="14" t="s">
        <v>195</v>
      </c>
    </row>
    <row r="22" spans="1:2" x14ac:dyDescent="0.35">
      <c r="A22" s="5" t="s">
        <v>103</v>
      </c>
      <c r="B22" s="14" t="s">
        <v>258</v>
      </c>
    </row>
    <row r="23" spans="1:2" x14ac:dyDescent="0.35">
      <c r="A23" s="5" t="s">
        <v>105</v>
      </c>
      <c r="B23" s="14" t="s">
        <v>218</v>
      </c>
    </row>
    <row r="24" spans="1:2" x14ac:dyDescent="0.35">
      <c r="A24" s="5" t="s">
        <v>21</v>
      </c>
      <c r="B24" s="14" t="s">
        <v>176</v>
      </c>
    </row>
    <row r="25" spans="1:2" x14ac:dyDescent="0.35">
      <c r="A25" s="5" t="s">
        <v>37</v>
      </c>
      <c r="B25" s="14" t="s">
        <v>260</v>
      </c>
    </row>
    <row r="26" spans="1:2" x14ac:dyDescent="0.35">
      <c r="A26" s="5" t="s">
        <v>37</v>
      </c>
      <c r="B26" s="77" t="s">
        <v>259</v>
      </c>
    </row>
    <row r="27" spans="1:2" x14ac:dyDescent="0.35">
      <c r="A27" s="5" t="s">
        <v>107</v>
      </c>
      <c r="B27" s="14" t="s">
        <v>261</v>
      </c>
    </row>
    <row r="28" spans="1:2" x14ac:dyDescent="0.35">
      <c r="A28" s="5" t="s">
        <v>39</v>
      </c>
      <c r="B28" s="14" t="s">
        <v>262</v>
      </c>
    </row>
    <row r="29" spans="1:2" x14ac:dyDescent="0.35">
      <c r="A29" s="5" t="s">
        <v>39</v>
      </c>
      <c r="B29" t="s">
        <v>263</v>
      </c>
    </row>
    <row r="30" spans="1:2" x14ac:dyDescent="0.35">
      <c r="A30" s="5" t="s">
        <v>41</v>
      </c>
      <c r="B30" s="14" t="s">
        <v>264</v>
      </c>
    </row>
    <row r="31" spans="1:2" x14ac:dyDescent="0.35">
      <c r="A31" s="5" t="s">
        <v>43</v>
      </c>
      <c r="B31" s="14" t="s">
        <v>266</v>
      </c>
    </row>
    <row r="32" spans="1:2" x14ac:dyDescent="0.35">
      <c r="A32" s="5" t="s">
        <v>43</v>
      </c>
      <c r="B32" t="s">
        <v>265</v>
      </c>
    </row>
    <row r="33" spans="1:2" x14ac:dyDescent="0.35">
      <c r="A33" s="5" t="s">
        <v>45</v>
      </c>
      <c r="B33" s="14" t="s">
        <v>267</v>
      </c>
    </row>
    <row r="34" spans="1:2" x14ac:dyDescent="0.35">
      <c r="A34" s="5" t="s">
        <v>45</v>
      </c>
      <c r="B34" s="77" t="s">
        <v>268</v>
      </c>
    </row>
    <row r="35" spans="1:2" x14ac:dyDescent="0.35">
      <c r="A35" s="5" t="s">
        <v>109</v>
      </c>
      <c r="B35" s="14" t="s">
        <v>269</v>
      </c>
    </row>
    <row r="36" spans="1:2" x14ac:dyDescent="0.35">
      <c r="A36" s="5" t="s">
        <v>35</v>
      </c>
      <c r="B36" s="14" t="s">
        <v>270</v>
      </c>
    </row>
    <row r="37" spans="1:2" x14ac:dyDescent="0.35">
      <c r="A37" s="5" t="s">
        <v>47</v>
      </c>
      <c r="B37" s="14" t="s">
        <v>189</v>
      </c>
    </row>
    <row r="38" spans="1:2" x14ac:dyDescent="0.35">
      <c r="A38" s="5" t="s">
        <v>147</v>
      </c>
      <c r="B38" s="14" t="s">
        <v>238</v>
      </c>
    </row>
    <row r="39" spans="1:2" x14ac:dyDescent="0.35">
      <c r="A39" s="5" t="s">
        <v>51</v>
      </c>
      <c r="B39" s="14" t="s">
        <v>271</v>
      </c>
    </row>
    <row r="40" spans="1:2" x14ac:dyDescent="0.35">
      <c r="A40" s="5" t="s">
        <v>55</v>
      </c>
      <c r="B40" s="14" t="s">
        <v>272</v>
      </c>
    </row>
    <row r="41" spans="1:2" x14ac:dyDescent="0.35">
      <c r="A41" s="5" t="s">
        <v>57</v>
      </c>
      <c r="B41" s="14" t="s">
        <v>273</v>
      </c>
    </row>
    <row r="42" spans="1:2" x14ac:dyDescent="0.35">
      <c r="A42" s="5" t="s">
        <v>61</v>
      </c>
      <c r="B42" s="14" t="s">
        <v>274</v>
      </c>
    </row>
    <row r="43" spans="1:2" x14ac:dyDescent="0.35">
      <c r="A43" s="5" t="s">
        <v>111</v>
      </c>
      <c r="B43" s="14" t="s">
        <v>275</v>
      </c>
    </row>
    <row r="44" spans="1:2" x14ac:dyDescent="0.35">
      <c r="A44" s="5" t="s">
        <v>63</v>
      </c>
      <c r="B44" s="14" t="s">
        <v>276</v>
      </c>
    </row>
    <row r="45" spans="1:2" x14ac:dyDescent="0.35">
      <c r="A45" s="5" t="s">
        <v>63</v>
      </c>
      <c r="B45" s="77" t="s">
        <v>277</v>
      </c>
    </row>
    <row r="46" spans="1:2" x14ac:dyDescent="0.35">
      <c r="A46" s="5" t="s">
        <v>65</v>
      </c>
      <c r="B46" s="14" t="s">
        <v>198</v>
      </c>
    </row>
    <row r="47" spans="1:2" x14ac:dyDescent="0.35">
      <c r="A47" s="5" t="s">
        <v>127</v>
      </c>
      <c r="B47" s="14" t="s">
        <v>198</v>
      </c>
    </row>
    <row r="48" spans="1:2" x14ac:dyDescent="0.35">
      <c r="A48" s="5" t="s">
        <v>67</v>
      </c>
      <c r="B48" s="14" t="s">
        <v>278</v>
      </c>
    </row>
    <row r="49" spans="1:2" x14ac:dyDescent="0.35">
      <c r="A49" s="5" t="s">
        <v>71</v>
      </c>
      <c r="B49" s="14" t="s">
        <v>201</v>
      </c>
    </row>
    <row r="50" spans="1:2" x14ac:dyDescent="0.35">
      <c r="A50" s="5" t="s">
        <v>113</v>
      </c>
      <c r="B50" s="14" t="s">
        <v>279</v>
      </c>
    </row>
    <row r="51" spans="1:2" x14ac:dyDescent="0.35">
      <c r="A51" s="5" t="s">
        <v>136</v>
      </c>
      <c r="B51" s="14" t="s">
        <v>280</v>
      </c>
    </row>
    <row r="52" spans="1:2" x14ac:dyDescent="0.35">
      <c r="A52" s="5" t="s">
        <v>136</v>
      </c>
      <c r="B52" s="77" t="s">
        <v>281</v>
      </c>
    </row>
    <row r="53" spans="1:2" x14ac:dyDescent="0.35">
      <c r="A53" s="5" t="s">
        <v>139</v>
      </c>
      <c r="B53" s="14" t="s">
        <v>234</v>
      </c>
    </row>
    <row r="54" spans="1:2" x14ac:dyDescent="0.35">
      <c r="A54" s="5" t="s">
        <v>75</v>
      </c>
      <c r="B54" s="14" t="s">
        <v>244</v>
      </c>
    </row>
    <row r="55" spans="1:2" x14ac:dyDescent="0.35">
      <c r="A55" s="5" t="s">
        <v>75</v>
      </c>
      <c r="B55" s="77" t="s">
        <v>282</v>
      </c>
    </row>
    <row r="56" spans="1:2" x14ac:dyDescent="0.35">
      <c r="A56" s="5" t="s">
        <v>115</v>
      </c>
      <c r="B56" s="14" t="s">
        <v>223</v>
      </c>
    </row>
    <row r="57" spans="1:2" x14ac:dyDescent="0.35">
      <c r="A57" s="5" t="s">
        <v>117</v>
      </c>
      <c r="B57" s="14" t="s">
        <v>283</v>
      </c>
    </row>
    <row r="58" spans="1:2" x14ac:dyDescent="0.35">
      <c r="A58" s="5" t="s">
        <v>117</v>
      </c>
      <c r="B58" s="77" t="s">
        <v>284</v>
      </c>
    </row>
    <row r="59" spans="1:2" x14ac:dyDescent="0.35">
      <c r="A59" s="5" t="s">
        <v>79</v>
      </c>
      <c r="B59" s="14" t="s">
        <v>285</v>
      </c>
    </row>
    <row r="60" spans="1:2" x14ac:dyDescent="0.35">
      <c r="A60" s="5" t="s">
        <v>119</v>
      </c>
      <c r="B60" s="14" t="s">
        <v>286</v>
      </c>
    </row>
    <row r="61" spans="1:2" x14ac:dyDescent="0.35">
      <c r="A61" s="5" t="s">
        <v>119</v>
      </c>
      <c r="B61" s="14" t="s">
        <v>287</v>
      </c>
    </row>
    <row r="62" spans="1:2" x14ac:dyDescent="0.35">
      <c r="A62" s="5" t="s">
        <v>119</v>
      </c>
      <c r="B62" s="14" t="s">
        <v>288</v>
      </c>
    </row>
    <row r="63" spans="1:2" x14ac:dyDescent="0.35">
      <c r="A63" s="5" t="s">
        <v>81</v>
      </c>
      <c r="B63" s="14" t="s">
        <v>289</v>
      </c>
    </row>
    <row r="64" spans="1:2" x14ac:dyDescent="0.35">
      <c r="A64" s="5" t="s">
        <v>81</v>
      </c>
      <c r="B64" s="14" t="s">
        <v>290</v>
      </c>
    </row>
    <row r="65" spans="1:2" x14ac:dyDescent="0.35">
      <c r="A65" s="5" t="s">
        <v>93</v>
      </c>
      <c r="B65" s="14" t="s">
        <v>291</v>
      </c>
    </row>
    <row r="66" spans="1:2" x14ac:dyDescent="0.35">
      <c r="A66" s="5" t="s">
        <v>121</v>
      </c>
      <c r="B66" s="14" t="s">
        <v>292</v>
      </c>
    </row>
    <row r="67" spans="1:2" x14ac:dyDescent="0.35">
      <c r="A67" s="5" t="s">
        <v>83</v>
      </c>
      <c r="B67" s="14" t="s">
        <v>293</v>
      </c>
    </row>
    <row r="68" spans="1:2" x14ac:dyDescent="0.35">
      <c r="A68" s="5" t="s">
        <v>85</v>
      </c>
      <c r="B68" s="14" t="s">
        <v>294</v>
      </c>
    </row>
    <row r="69" spans="1:2" x14ac:dyDescent="0.35">
      <c r="A69" s="5" t="s">
        <v>87</v>
      </c>
      <c r="B69" s="14" t="s">
        <v>295</v>
      </c>
    </row>
    <row r="70" spans="1:2" x14ac:dyDescent="0.35">
      <c r="A70" s="5" t="s">
        <v>87</v>
      </c>
      <c r="B70" s="14" t="s">
        <v>296</v>
      </c>
    </row>
    <row r="71" spans="1:2" x14ac:dyDescent="0.35">
      <c r="A71" s="5" t="s">
        <v>87</v>
      </c>
      <c r="B71" s="14" t="s">
        <v>297</v>
      </c>
    </row>
    <row r="72" spans="1:2" x14ac:dyDescent="0.35">
      <c r="A72" s="5" t="s">
        <v>129</v>
      </c>
      <c r="B72" s="14" t="s">
        <v>229</v>
      </c>
    </row>
    <row r="73" spans="1:2" x14ac:dyDescent="0.35">
      <c r="A73" s="5" t="s">
        <v>123</v>
      </c>
      <c r="B73" s="14" t="s">
        <v>227</v>
      </c>
    </row>
    <row r="74" spans="1:2" x14ac:dyDescent="0.35">
      <c r="A74" s="5" t="s">
        <v>77</v>
      </c>
      <c r="B74" s="14" t="s">
        <v>298</v>
      </c>
    </row>
    <row r="75" spans="1:2" x14ac:dyDescent="0.35">
      <c r="A75" s="5" t="s">
        <v>77</v>
      </c>
      <c r="B75" s="14" t="s">
        <v>299</v>
      </c>
    </row>
    <row r="76" spans="1:2" x14ac:dyDescent="0.35">
      <c r="A76" s="5" t="s">
        <v>89</v>
      </c>
      <c r="B76" s="14" t="s">
        <v>300</v>
      </c>
    </row>
    <row r="77" spans="1:2" x14ac:dyDescent="0.35">
      <c r="A77" s="5" t="s">
        <v>89</v>
      </c>
      <c r="B77" s="14" t="s">
        <v>301</v>
      </c>
    </row>
    <row r="78" spans="1:2" x14ac:dyDescent="0.35">
      <c r="A78" s="5" t="s">
        <v>91</v>
      </c>
      <c r="B78" s="14" t="s">
        <v>302</v>
      </c>
    </row>
    <row r="79" spans="1:2" x14ac:dyDescent="0.35">
      <c r="A79" s="5" t="s">
        <v>95</v>
      </c>
      <c r="B79" s="14" t="s">
        <v>303</v>
      </c>
    </row>
    <row r="80" spans="1:2" x14ac:dyDescent="0.35">
      <c r="A80" s="5" t="s">
        <v>141</v>
      </c>
      <c r="B80" s="14" t="s">
        <v>304</v>
      </c>
    </row>
    <row r="81" spans="1:2" x14ac:dyDescent="0.35">
      <c r="A81" s="5" t="s">
        <v>141</v>
      </c>
      <c r="B81" s="14" t="s">
        <v>305</v>
      </c>
    </row>
    <row r="82" spans="1:2" x14ac:dyDescent="0.35">
      <c r="A82" s="5" t="s">
        <v>131</v>
      </c>
      <c r="B82" s="14" t="s">
        <v>230</v>
      </c>
    </row>
    <row r="83" spans="1:2" x14ac:dyDescent="0.35">
      <c r="A83" s="5" t="s">
        <v>97</v>
      </c>
      <c r="B83" s="14" t="s">
        <v>214</v>
      </c>
    </row>
    <row r="84" spans="1:2" x14ac:dyDescent="0.35">
      <c r="A84" s="5" t="s">
        <v>125</v>
      </c>
      <c r="B84" s="14" t="s">
        <v>306</v>
      </c>
    </row>
  </sheetData>
  <hyperlinks>
    <hyperlink ref="B2" r:id="rId1"/>
    <hyperlink ref="B12" r:id="rId2"/>
    <hyperlink ref="B13" r:id="rId3"/>
    <hyperlink ref="B16" r:id="rId4"/>
    <hyperlink ref="B17" r:id="rId5"/>
    <hyperlink ref="B18" r:id="rId6"/>
    <hyperlink ref="B21" r:id="rId7"/>
    <hyperlink ref="B22" r:id="rId8"/>
    <hyperlink ref="B24" r:id="rId9"/>
    <hyperlink ref="B23" r:id="rId10"/>
    <hyperlink ref="B25" r:id="rId11"/>
    <hyperlink ref="B26" r:id="rId12"/>
    <hyperlink ref="B27" r:id="rId13"/>
    <hyperlink ref="B28" r:id="rId14"/>
    <hyperlink ref="B30" r:id="rId15"/>
    <hyperlink ref="B31" r:id="rId16"/>
    <hyperlink ref="B33" r:id="rId17"/>
    <hyperlink ref="B34" r:id="rId18"/>
    <hyperlink ref="B35" r:id="rId19"/>
    <hyperlink ref="B36" r:id="rId20"/>
    <hyperlink ref="B37" r:id="rId21"/>
    <hyperlink ref="B38" r:id="rId22"/>
    <hyperlink ref="B39" r:id="rId23"/>
    <hyperlink ref="B40" r:id="rId24"/>
    <hyperlink ref="B41" r:id="rId25"/>
    <hyperlink ref="B42" r:id="rId26"/>
    <hyperlink ref="B43" r:id="rId27"/>
    <hyperlink ref="B44" r:id="rId28"/>
    <hyperlink ref="B45" r:id="rId29"/>
    <hyperlink ref="B46" r:id="rId30"/>
    <hyperlink ref="B47" r:id="rId31"/>
    <hyperlink ref="B49" r:id="rId32"/>
    <hyperlink ref="B48" r:id="rId33"/>
    <hyperlink ref="B50" r:id="rId34"/>
    <hyperlink ref="B51" r:id="rId35"/>
    <hyperlink ref="B52" r:id="rId36"/>
    <hyperlink ref="B53" r:id="rId37"/>
    <hyperlink ref="B54" r:id="rId38"/>
    <hyperlink ref="B55" r:id="rId39"/>
    <hyperlink ref="B56" r:id="rId40"/>
    <hyperlink ref="B57" r:id="rId41"/>
    <hyperlink ref="B58" r:id="rId42"/>
    <hyperlink ref="B59" r:id="rId43"/>
    <hyperlink ref="B83" r:id="rId44"/>
    <hyperlink ref="B73" r:id="rId45"/>
    <hyperlink ref="B72" r:id="rId46"/>
    <hyperlink ref="B82" r:id="rId47"/>
    <hyperlink ref="B60" r:id="rId48"/>
    <hyperlink ref="B61" r:id="rId49"/>
    <hyperlink ref="B62" r:id="rId50"/>
    <hyperlink ref="B63" r:id="rId51"/>
    <hyperlink ref="B65" r:id="rId52"/>
    <hyperlink ref="B66" r:id="rId53"/>
    <hyperlink ref="B67" r:id="rId54"/>
    <hyperlink ref="B68" r:id="rId55"/>
    <hyperlink ref="B69" r:id="rId56"/>
    <hyperlink ref="B70" r:id="rId57"/>
    <hyperlink ref="B71" r:id="rId58"/>
    <hyperlink ref="B74" r:id="rId59"/>
    <hyperlink ref="B75" r:id="rId60"/>
    <hyperlink ref="B76" r:id="rId61"/>
    <hyperlink ref="B77" r:id="rId62"/>
    <hyperlink ref="B78" r:id="rId63"/>
    <hyperlink ref="B79" r:id="rId64"/>
    <hyperlink ref="B80" r:id="rId65"/>
    <hyperlink ref="B81" r:id="rId66"/>
    <hyperlink ref="B84" r:id="rId6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nama_ak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Automatic PTKBI</dc:creator>
  <cp:lastModifiedBy>IFA DTI</cp:lastModifiedBy>
  <dcterms:created xsi:type="dcterms:W3CDTF">2022-08-03T02:41:53Z</dcterms:created>
  <dcterms:modified xsi:type="dcterms:W3CDTF">2022-09-22T08:56:36Z</dcterms:modified>
</cp:coreProperties>
</file>